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53222"/>
  <mc:AlternateContent xmlns:mc="http://schemas.openxmlformats.org/markup-compatibility/2006">
    <mc:Choice Requires="x15">
      <x15ac:absPath xmlns:x15ac="http://schemas.microsoft.com/office/spreadsheetml/2010/11/ac" url="C:\Users\SimenJoo\Documents\MSc\Master Thesis\"/>
    </mc:Choice>
  </mc:AlternateContent>
  <bookViews>
    <workbookView xWindow="0" yWindow="0" windowWidth="24000" windowHeight="9735"/>
  </bookViews>
  <sheets>
    <sheet name="Ark1" sheetId="39" r:id="rId1"/>
    <sheet name="Exp.1" sheetId="13" r:id="rId2"/>
    <sheet name="Exp. 2" sheetId="14" r:id="rId3"/>
    <sheet name="L1" sheetId="3" r:id="rId4"/>
    <sheet name="L1-Analysis" sheetId="4" r:id="rId5"/>
    <sheet name="L2" sheetId="1" r:id="rId6"/>
    <sheet name="L2-analysis" sheetId="2" r:id="rId7"/>
    <sheet name="L4" sheetId="5" r:id="rId8"/>
    <sheet name="L4-analysis " sheetId="6" r:id="rId9"/>
    <sheet name="L6" sheetId="7" r:id="rId10"/>
    <sheet name="L6-analysis" sheetId="8" r:id="rId11"/>
    <sheet name="L8" sheetId="9" r:id="rId12"/>
    <sheet name="L8-analysis" sheetId="10" r:id="rId13"/>
    <sheet name="L10" sheetId="11" r:id="rId14"/>
    <sheet name="L10-analysis" sheetId="12" r:id="rId15"/>
    <sheet name="L1 (2)" sheetId="15" r:id="rId16"/>
    <sheet name="L1-analysis (2)" sheetId="16" r:id="rId17"/>
    <sheet name="L2 (2)" sheetId="17" r:id="rId18"/>
    <sheet name="L2-analysis (2)" sheetId="18" r:id="rId19"/>
    <sheet name="L4 (2)" sheetId="19" r:id="rId20"/>
    <sheet name="L4-Analysis" sheetId="20" r:id="rId21"/>
    <sheet name="L6 (2)" sheetId="21" r:id="rId22"/>
    <sheet name="L6-analysis (2)" sheetId="22" r:id="rId23"/>
    <sheet name="L8 (2)" sheetId="23" r:id="rId24"/>
    <sheet name="L8-analysis " sheetId="24" r:id="rId25"/>
    <sheet name="L10 (2)" sheetId="25" r:id="rId26"/>
    <sheet name="L10-analysis  " sheetId="26" r:id="rId27"/>
    <sheet name="L1 (3)" sheetId="27" r:id="rId28"/>
    <sheet name="L1-analysis (3)" sheetId="28" r:id="rId29"/>
    <sheet name="L2 (3)" sheetId="29" r:id="rId30"/>
    <sheet name="L2-analysis (3)" sheetId="30" r:id="rId31"/>
    <sheet name="L4 (3)" sheetId="31" r:id="rId32"/>
    <sheet name="L4-analysis  (2)" sheetId="32" r:id="rId33"/>
    <sheet name="L6 (3)" sheetId="33" r:id="rId34"/>
    <sheet name="L6-analysis  " sheetId="34" r:id="rId35"/>
    <sheet name="L8 (3)" sheetId="35" r:id="rId36"/>
    <sheet name="L8-analysis  " sheetId="36" r:id="rId37"/>
    <sheet name="L10 (3)" sheetId="37" r:id="rId38"/>
    <sheet name="L10-analysis   (2)" sheetId="38" r:id="rId39"/>
  </sheets>
  <definedNames>
    <definedName name="solver_adj" localSheetId="2" hidden="1">'Exp. 2'!#REF!</definedName>
    <definedName name="solver_adj" localSheetId="14" hidden="1">'L10-analysis'!$L$5</definedName>
    <definedName name="solver_adj" localSheetId="26" hidden="1">'L10-analysis  '!$L$5</definedName>
    <definedName name="solver_adj" localSheetId="38" hidden="1">'L10-analysis   (2)'!$L$5</definedName>
    <definedName name="solver_adj" localSheetId="4" hidden="1">'L1-Analysis'!#REF!</definedName>
    <definedName name="solver_adj" localSheetId="16" hidden="1">'L1-analysis (2)'!$L$5</definedName>
    <definedName name="solver_adj" localSheetId="28" hidden="1">'L1-analysis (3)'!$L$5</definedName>
    <definedName name="solver_adj" localSheetId="6" hidden="1">'L2-analysis'!$L$5</definedName>
    <definedName name="solver_adj" localSheetId="18" hidden="1">'L2-analysis (2)'!$L$5</definedName>
    <definedName name="solver_adj" localSheetId="30" hidden="1">'L2-analysis (3)'!$L$5</definedName>
    <definedName name="solver_adj" localSheetId="20" hidden="1">'L4-Analysis'!$L$5</definedName>
    <definedName name="solver_adj" localSheetId="8" hidden="1">'L4-analysis '!$L$5</definedName>
    <definedName name="solver_adj" localSheetId="32" hidden="1">'L4-analysis  (2)'!$L$5</definedName>
    <definedName name="solver_adj" localSheetId="10" hidden="1">'L6-analysis'!$L$5</definedName>
    <definedName name="solver_adj" localSheetId="34" hidden="1">'L6-analysis  '!$L$5</definedName>
    <definedName name="solver_adj" localSheetId="22" hidden="1">'L6-analysis (2)'!$L$5</definedName>
    <definedName name="solver_adj" localSheetId="12" hidden="1">'L8-analysis'!$L$5</definedName>
    <definedName name="solver_adj" localSheetId="24" hidden="1">'L8-analysis '!$L$5</definedName>
    <definedName name="solver_adj" localSheetId="36" hidden="1">'L8-analysis  '!$L$5</definedName>
    <definedName name="solver_cvg" localSheetId="2" hidden="1">0.0001</definedName>
    <definedName name="solver_cvg" localSheetId="14" hidden="1">0.0001</definedName>
    <definedName name="solver_cvg" localSheetId="26" hidden="1">0.0001</definedName>
    <definedName name="solver_cvg" localSheetId="38" hidden="1">0.0001</definedName>
    <definedName name="solver_cvg" localSheetId="4" hidden="1">0.0001</definedName>
    <definedName name="solver_cvg" localSheetId="16" hidden="1">0.0001</definedName>
    <definedName name="solver_cvg" localSheetId="28" hidden="1">0.0001</definedName>
    <definedName name="solver_cvg" localSheetId="6" hidden="1">0.0001</definedName>
    <definedName name="solver_cvg" localSheetId="18" hidden="1">0.0001</definedName>
    <definedName name="solver_cvg" localSheetId="30" hidden="1">0.0001</definedName>
    <definedName name="solver_cvg" localSheetId="20" hidden="1">0.0001</definedName>
    <definedName name="solver_cvg" localSheetId="8" hidden="1">0.0001</definedName>
    <definedName name="solver_cvg" localSheetId="32" hidden="1">0.0001</definedName>
    <definedName name="solver_cvg" localSheetId="10" hidden="1">0.0001</definedName>
    <definedName name="solver_cvg" localSheetId="34" hidden="1">0.0001</definedName>
    <definedName name="solver_cvg" localSheetId="22" hidden="1">0.0001</definedName>
    <definedName name="solver_cvg" localSheetId="12" hidden="1">0.0001</definedName>
    <definedName name="solver_cvg" localSheetId="24" hidden="1">0.0001</definedName>
    <definedName name="solver_cvg" localSheetId="36" hidden="1">0.0001</definedName>
    <definedName name="solver_drv" localSheetId="2" hidden="1">1</definedName>
    <definedName name="solver_drv" localSheetId="14" hidden="1">1</definedName>
    <definedName name="solver_drv" localSheetId="26" hidden="1">1</definedName>
    <definedName name="solver_drv" localSheetId="38" hidden="1">1</definedName>
    <definedName name="solver_drv" localSheetId="4" hidden="1">1</definedName>
    <definedName name="solver_drv" localSheetId="16" hidden="1">1</definedName>
    <definedName name="solver_drv" localSheetId="28" hidden="1">1</definedName>
    <definedName name="solver_drv" localSheetId="6" hidden="1">1</definedName>
    <definedName name="solver_drv" localSheetId="18" hidden="1">1</definedName>
    <definedName name="solver_drv" localSheetId="30" hidden="1">1</definedName>
    <definedName name="solver_drv" localSheetId="20" hidden="1">1</definedName>
    <definedName name="solver_drv" localSheetId="8" hidden="1">1</definedName>
    <definedName name="solver_drv" localSheetId="32" hidden="1">1</definedName>
    <definedName name="solver_drv" localSheetId="10" hidden="1">1</definedName>
    <definedName name="solver_drv" localSheetId="34" hidden="1">1</definedName>
    <definedName name="solver_drv" localSheetId="22" hidden="1">1</definedName>
    <definedName name="solver_drv" localSheetId="12" hidden="1">1</definedName>
    <definedName name="solver_drv" localSheetId="24" hidden="1">1</definedName>
    <definedName name="solver_drv" localSheetId="36" hidden="1">1</definedName>
    <definedName name="solver_eng" localSheetId="2" hidden="1">1</definedName>
    <definedName name="solver_eng" localSheetId="14" hidden="1">1</definedName>
    <definedName name="solver_eng" localSheetId="26" hidden="1">1</definedName>
    <definedName name="solver_eng" localSheetId="38" hidden="1">1</definedName>
    <definedName name="solver_eng" localSheetId="4" hidden="1">1</definedName>
    <definedName name="solver_eng" localSheetId="16" hidden="1">1</definedName>
    <definedName name="solver_eng" localSheetId="28" hidden="1">1</definedName>
    <definedName name="solver_eng" localSheetId="6" hidden="1">1</definedName>
    <definedName name="solver_eng" localSheetId="18" hidden="1">1</definedName>
    <definedName name="solver_eng" localSheetId="30" hidden="1">1</definedName>
    <definedName name="solver_eng" localSheetId="20" hidden="1">1</definedName>
    <definedName name="solver_eng" localSheetId="8" hidden="1">1</definedName>
    <definedName name="solver_eng" localSheetId="32" hidden="1">1</definedName>
    <definedName name="solver_eng" localSheetId="10" hidden="1">1</definedName>
    <definedName name="solver_eng" localSheetId="34" hidden="1">1</definedName>
    <definedName name="solver_eng" localSheetId="22" hidden="1">1</definedName>
    <definedName name="solver_eng" localSheetId="12" hidden="1">1</definedName>
    <definedName name="solver_eng" localSheetId="24" hidden="1">1</definedName>
    <definedName name="solver_eng" localSheetId="36" hidden="1">1</definedName>
    <definedName name="solver_est" localSheetId="2" hidden="1">1</definedName>
    <definedName name="solver_est" localSheetId="14" hidden="1">1</definedName>
    <definedName name="solver_est" localSheetId="26" hidden="1">1</definedName>
    <definedName name="solver_est" localSheetId="38" hidden="1">1</definedName>
    <definedName name="solver_est" localSheetId="4" hidden="1">1</definedName>
    <definedName name="solver_est" localSheetId="16" hidden="1">1</definedName>
    <definedName name="solver_est" localSheetId="28" hidden="1">1</definedName>
    <definedName name="solver_est" localSheetId="6" hidden="1">1</definedName>
    <definedName name="solver_est" localSheetId="18" hidden="1">1</definedName>
    <definedName name="solver_est" localSheetId="30" hidden="1">1</definedName>
    <definedName name="solver_est" localSheetId="20" hidden="1">1</definedName>
    <definedName name="solver_est" localSheetId="8" hidden="1">1</definedName>
    <definedName name="solver_est" localSheetId="32" hidden="1">1</definedName>
    <definedName name="solver_est" localSheetId="10" hidden="1">1</definedName>
    <definedName name="solver_est" localSheetId="34" hidden="1">1</definedName>
    <definedName name="solver_est" localSheetId="22" hidden="1">1</definedName>
    <definedName name="solver_est" localSheetId="12" hidden="1">1</definedName>
    <definedName name="solver_est" localSheetId="24" hidden="1">1</definedName>
    <definedName name="solver_est" localSheetId="36" hidden="1">1</definedName>
    <definedName name="solver_itr" localSheetId="2" hidden="1">2147483647</definedName>
    <definedName name="solver_itr" localSheetId="14" hidden="1">2147483647</definedName>
    <definedName name="solver_itr" localSheetId="26" hidden="1">2147483647</definedName>
    <definedName name="solver_itr" localSheetId="38" hidden="1">2147483647</definedName>
    <definedName name="solver_itr" localSheetId="4" hidden="1">2147483647</definedName>
    <definedName name="solver_itr" localSheetId="16" hidden="1">2147483647</definedName>
    <definedName name="solver_itr" localSheetId="28" hidden="1">2147483647</definedName>
    <definedName name="solver_itr" localSheetId="6" hidden="1">2147483647</definedName>
    <definedName name="solver_itr" localSheetId="18" hidden="1">2147483647</definedName>
    <definedName name="solver_itr" localSheetId="30" hidden="1">2147483647</definedName>
    <definedName name="solver_itr" localSheetId="20" hidden="1">2147483647</definedName>
    <definedName name="solver_itr" localSheetId="8" hidden="1">2147483647</definedName>
    <definedName name="solver_itr" localSheetId="32" hidden="1">2147483647</definedName>
    <definedName name="solver_itr" localSheetId="10" hidden="1">2147483647</definedName>
    <definedName name="solver_itr" localSheetId="34" hidden="1">2147483647</definedName>
    <definedName name="solver_itr" localSheetId="22" hidden="1">2147483647</definedName>
    <definedName name="solver_itr" localSheetId="12" hidden="1">2147483647</definedName>
    <definedName name="solver_itr" localSheetId="24" hidden="1">2147483647</definedName>
    <definedName name="solver_itr" localSheetId="36" hidden="1">2147483647</definedName>
    <definedName name="solver_mip" localSheetId="2" hidden="1">2147483647</definedName>
    <definedName name="solver_mip" localSheetId="14" hidden="1">2147483647</definedName>
    <definedName name="solver_mip" localSheetId="26" hidden="1">2147483647</definedName>
    <definedName name="solver_mip" localSheetId="38" hidden="1">2147483647</definedName>
    <definedName name="solver_mip" localSheetId="4" hidden="1">2147483647</definedName>
    <definedName name="solver_mip" localSheetId="16" hidden="1">2147483647</definedName>
    <definedName name="solver_mip" localSheetId="28" hidden="1">2147483647</definedName>
    <definedName name="solver_mip" localSheetId="6" hidden="1">2147483647</definedName>
    <definedName name="solver_mip" localSheetId="18" hidden="1">2147483647</definedName>
    <definedName name="solver_mip" localSheetId="30" hidden="1">2147483647</definedName>
    <definedName name="solver_mip" localSheetId="20" hidden="1">2147483647</definedName>
    <definedName name="solver_mip" localSheetId="8" hidden="1">2147483647</definedName>
    <definedName name="solver_mip" localSheetId="32" hidden="1">2147483647</definedName>
    <definedName name="solver_mip" localSheetId="10" hidden="1">2147483647</definedName>
    <definedName name="solver_mip" localSheetId="34" hidden="1">2147483647</definedName>
    <definedName name="solver_mip" localSheetId="22" hidden="1">2147483647</definedName>
    <definedName name="solver_mip" localSheetId="12" hidden="1">2147483647</definedName>
    <definedName name="solver_mip" localSheetId="24" hidden="1">2147483647</definedName>
    <definedName name="solver_mip" localSheetId="36" hidden="1">2147483647</definedName>
    <definedName name="solver_mni" localSheetId="2" hidden="1">30</definedName>
    <definedName name="solver_mni" localSheetId="14" hidden="1">30</definedName>
    <definedName name="solver_mni" localSheetId="26" hidden="1">30</definedName>
    <definedName name="solver_mni" localSheetId="38" hidden="1">30</definedName>
    <definedName name="solver_mni" localSheetId="4" hidden="1">30</definedName>
    <definedName name="solver_mni" localSheetId="16" hidden="1">30</definedName>
    <definedName name="solver_mni" localSheetId="28" hidden="1">30</definedName>
    <definedName name="solver_mni" localSheetId="6" hidden="1">30</definedName>
    <definedName name="solver_mni" localSheetId="18" hidden="1">30</definedName>
    <definedName name="solver_mni" localSheetId="30" hidden="1">30</definedName>
    <definedName name="solver_mni" localSheetId="20" hidden="1">30</definedName>
    <definedName name="solver_mni" localSheetId="8" hidden="1">30</definedName>
    <definedName name="solver_mni" localSheetId="32" hidden="1">30</definedName>
    <definedName name="solver_mni" localSheetId="10" hidden="1">30</definedName>
    <definedName name="solver_mni" localSheetId="34" hidden="1">30</definedName>
    <definedName name="solver_mni" localSheetId="22" hidden="1">30</definedName>
    <definedName name="solver_mni" localSheetId="12" hidden="1">30</definedName>
    <definedName name="solver_mni" localSheetId="24" hidden="1">30</definedName>
    <definedName name="solver_mni" localSheetId="36" hidden="1">30</definedName>
    <definedName name="solver_mrt" localSheetId="2" hidden="1">0.075</definedName>
    <definedName name="solver_mrt" localSheetId="14" hidden="1">0.075</definedName>
    <definedName name="solver_mrt" localSheetId="26" hidden="1">0.075</definedName>
    <definedName name="solver_mrt" localSheetId="38" hidden="1">0.075</definedName>
    <definedName name="solver_mrt" localSheetId="4" hidden="1">0.075</definedName>
    <definedName name="solver_mrt" localSheetId="16" hidden="1">0.075</definedName>
    <definedName name="solver_mrt" localSheetId="28" hidden="1">0.075</definedName>
    <definedName name="solver_mrt" localSheetId="6" hidden="1">0.075</definedName>
    <definedName name="solver_mrt" localSheetId="18" hidden="1">0.075</definedName>
    <definedName name="solver_mrt" localSheetId="30" hidden="1">0.075</definedName>
    <definedName name="solver_mrt" localSheetId="20" hidden="1">0.075</definedName>
    <definedName name="solver_mrt" localSheetId="8" hidden="1">0.075</definedName>
    <definedName name="solver_mrt" localSheetId="32" hidden="1">0.075</definedName>
    <definedName name="solver_mrt" localSheetId="10" hidden="1">0.075</definedName>
    <definedName name="solver_mrt" localSheetId="34" hidden="1">0.075</definedName>
    <definedName name="solver_mrt" localSheetId="22" hidden="1">0.075</definedName>
    <definedName name="solver_mrt" localSheetId="12" hidden="1">0.075</definedName>
    <definedName name="solver_mrt" localSheetId="24" hidden="1">0.075</definedName>
    <definedName name="solver_mrt" localSheetId="36" hidden="1">0.075</definedName>
    <definedName name="solver_msl" localSheetId="2" hidden="1">2</definedName>
    <definedName name="solver_msl" localSheetId="14" hidden="1">2</definedName>
    <definedName name="solver_msl" localSheetId="26" hidden="1">2</definedName>
    <definedName name="solver_msl" localSheetId="38" hidden="1">2</definedName>
    <definedName name="solver_msl" localSheetId="4" hidden="1">2</definedName>
    <definedName name="solver_msl" localSheetId="16" hidden="1">2</definedName>
    <definedName name="solver_msl" localSheetId="28" hidden="1">2</definedName>
    <definedName name="solver_msl" localSheetId="6" hidden="1">2</definedName>
    <definedName name="solver_msl" localSheetId="18" hidden="1">2</definedName>
    <definedName name="solver_msl" localSheetId="30" hidden="1">2</definedName>
    <definedName name="solver_msl" localSheetId="20" hidden="1">2</definedName>
    <definedName name="solver_msl" localSheetId="8" hidden="1">2</definedName>
    <definedName name="solver_msl" localSheetId="32" hidden="1">2</definedName>
    <definedName name="solver_msl" localSheetId="10" hidden="1">2</definedName>
    <definedName name="solver_msl" localSheetId="34" hidden="1">2</definedName>
    <definedName name="solver_msl" localSheetId="22" hidden="1">2</definedName>
    <definedName name="solver_msl" localSheetId="12" hidden="1">2</definedName>
    <definedName name="solver_msl" localSheetId="24" hidden="1">2</definedName>
    <definedName name="solver_msl" localSheetId="36" hidden="1">2</definedName>
    <definedName name="solver_neg" localSheetId="2" hidden="1">2</definedName>
    <definedName name="solver_neg" localSheetId="14" hidden="1">1</definedName>
    <definedName name="solver_neg" localSheetId="26" hidden="1">1</definedName>
    <definedName name="solver_neg" localSheetId="38" hidden="1">2</definedName>
    <definedName name="solver_neg" localSheetId="4" hidden="1">2</definedName>
    <definedName name="solver_neg" localSheetId="16" hidden="1">2</definedName>
    <definedName name="solver_neg" localSheetId="28" hidden="1">2</definedName>
    <definedName name="solver_neg" localSheetId="6" hidden="1">1</definedName>
    <definedName name="solver_neg" localSheetId="18" hidden="1">1</definedName>
    <definedName name="solver_neg" localSheetId="30" hidden="1">2</definedName>
    <definedName name="solver_neg" localSheetId="20" hidden="1">1</definedName>
    <definedName name="solver_neg" localSheetId="8" hidden="1">1</definedName>
    <definedName name="solver_neg" localSheetId="32" hidden="1">2</definedName>
    <definedName name="solver_neg" localSheetId="10" hidden="1">1</definedName>
    <definedName name="solver_neg" localSheetId="34" hidden="1">2</definedName>
    <definedName name="solver_neg" localSheetId="22" hidden="1">1</definedName>
    <definedName name="solver_neg" localSheetId="12" hidden="1">1</definedName>
    <definedName name="solver_neg" localSheetId="24" hidden="1">1</definedName>
    <definedName name="solver_neg" localSheetId="36" hidden="1">2</definedName>
    <definedName name="solver_nod" localSheetId="2" hidden="1">2147483647</definedName>
    <definedName name="solver_nod" localSheetId="14" hidden="1">2147483647</definedName>
    <definedName name="solver_nod" localSheetId="26" hidden="1">2147483647</definedName>
    <definedName name="solver_nod" localSheetId="38" hidden="1">2147483647</definedName>
    <definedName name="solver_nod" localSheetId="4" hidden="1">2147483647</definedName>
    <definedName name="solver_nod" localSheetId="16" hidden="1">2147483647</definedName>
    <definedName name="solver_nod" localSheetId="28" hidden="1">2147483647</definedName>
    <definedName name="solver_nod" localSheetId="6" hidden="1">2147483647</definedName>
    <definedName name="solver_nod" localSheetId="18" hidden="1">2147483647</definedName>
    <definedName name="solver_nod" localSheetId="30" hidden="1">2147483647</definedName>
    <definedName name="solver_nod" localSheetId="20" hidden="1">2147483647</definedName>
    <definedName name="solver_nod" localSheetId="8" hidden="1">2147483647</definedName>
    <definedName name="solver_nod" localSheetId="32" hidden="1">2147483647</definedName>
    <definedName name="solver_nod" localSheetId="10" hidden="1">2147483647</definedName>
    <definedName name="solver_nod" localSheetId="34" hidden="1">2147483647</definedName>
    <definedName name="solver_nod" localSheetId="22" hidden="1">2147483647</definedName>
    <definedName name="solver_nod" localSheetId="12" hidden="1">2147483647</definedName>
    <definedName name="solver_nod" localSheetId="24" hidden="1">2147483647</definedName>
    <definedName name="solver_nod" localSheetId="36" hidden="1">2147483647</definedName>
    <definedName name="solver_num" localSheetId="2" hidden="1">0</definedName>
    <definedName name="solver_num" localSheetId="14" hidden="1">0</definedName>
    <definedName name="solver_num" localSheetId="26" hidden="1">0</definedName>
    <definedName name="solver_num" localSheetId="38" hidden="1">0</definedName>
    <definedName name="solver_num" localSheetId="4" hidden="1">0</definedName>
    <definedName name="solver_num" localSheetId="16" hidden="1">0</definedName>
    <definedName name="solver_num" localSheetId="28" hidden="1">0</definedName>
    <definedName name="solver_num" localSheetId="6" hidden="1">0</definedName>
    <definedName name="solver_num" localSheetId="18" hidden="1">0</definedName>
    <definedName name="solver_num" localSheetId="30" hidden="1">0</definedName>
    <definedName name="solver_num" localSheetId="20" hidden="1">0</definedName>
    <definedName name="solver_num" localSheetId="8" hidden="1">0</definedName>
    <definedName name="solver_num" localSheetId="32" hidden="1">0</definedName>
    <definedName name="solver_num" localSheetId="10" hidden="1">0</definedName>
    <definedName name="solver_num" localSheetId="34" hidden="1">0</definedName>
    <definedName name="solver_num" localSheetId="22" hidden="1">0</definedName>
    <definedName name="solver_num" localSheetId="12" hidden="1">0</definedName>
    <definedName name="solver_num" localSheetId="24" hidden="1">0</definedName>
    <definedName name="solver_num" localSheetId="36" hidden="1">0</definedName>
    <definedName name="solver_nwt" localSheetId="2" hidden="1">1</definedName>
    <definedName name="solver_nwt" localSheetId="14" hidden="1">1</definedName>
    <definedName name="solver_nwt" localSheetId="26" hidden="1">1</definedName>
    <definedName name="solver_nwt" localSheetId="38" hidden="1">1</definedName>
    <definedName name="solver_nwt" localSheetId="4" hidden="1">1</definedName>
    <definedName name="solver_nwt" localSheetId="16" hidden="1">1</definedName>
    <definedName name="solver_nwt" localSheetId="28" hidden="1">1</definedName>
    <definedName name="solver_nwt" localSheetId="6" hidden="1">1</definedName>
    <definedName name="solver_nwt" localSheetId="18" hidden="1">1</definedName>
    <definedName name="solver_nwt" localSheetId="30" hidden="1">1</definedName>
    <definedName name="solver_nwt" localSheetId="20" hidden="1">1</definedName>
    <definedName name="solver_nwt" localSheetId="8" hidden="1">1</definedName>
    <definedName name="solver_nwt" localSheetId="32" hidden="1">1</definedName>
    <definedName name="solver_nwt" localSheetId="10" hidden="1">1</definedName>
    <definedName name="solver_nwt" localSheetId="34" hidden="1">1</definedName>
    <definedName name="solver_nwt" localSheetId="22" hidden="1">1</definedName>
    <definedName name="solver_nwt" localSheetId="12" hidden="1">1</definedName>
    <definedName name="solver_nwt" localSheetId="24" hidden="1">1</definedName>
    <definedName name="solver_nwt" localSheetId="36" hidden="1">1</definedName>
    <definedName name="solver_opt" localSheetId="2" hidden="1">'Exp. 2'!$H$149</definedName>
    <definedName name="solver_opt" localSheetId="14" hidden="1">'L10-analysis'!$I$149</definedName>
    <definedName name="solver_opt" localSheetId="26" hidden="1">'L10-analysis  '!$I$149</definedName>
    <definedName name="solver_opt" localSheetId="38" hidden="1">'L10-analysis   (2)'!$I$149</definedName>
    <definedName name="solver_opt" localSheetId="4" hidden="1">'L1-Analysis'!$H$149</definedName>
    <definedName name="solver_opt" localSheetId="16" hidden="1">'L1-analysis (2)'!$I$149</definedName>
    <definedName name="solver_opt" localSheetId="28" hidden="1">'L1-analysis (3)'!$I$149</definedName>
    <definedName name="solver_opt" localSheetId="6" hidden="1">'L2-analysis'!$I$149</definedName>
    <definedName name="solver_opt" localSheetId="18" hidden="1">'L2-analysis (2)'!$I$149</definedName>
    <definedName name="solver_opt" localSheetId="30" hidden="1">'L2-analysis (3)'!$I$149</definedName>
    <definedName name="solver_opt" localSheetId="20" hidden="1">'L4-Analysis'!$I$149</definedName>
    <definedName name="solver_opt" localSheetId="8" hidden="1">'L4-analysis '!$I$149</definedName>
    <definedName name="solver_opt" localSheetId="32" hidden="1">'L4-analysis  (2)'!$I$149</definedName>
    <definedName name="solver_opt" localSheetId="10" hidden="1">'L6-analysis'!$I$149</definedName>
    <definedName name="solver_opt" localSheetId="34" hidden="1">'L6-analysis  '!$I$149</definedName>
    <definedName name="solver_opt" localSheetId="22" hidden="1">'L6-analysis (2)'!$I$149</definedName>
    <definedName name="solver_opt" localSheetId="12" hidden="1">'L8-analysis'!$I$149</definedName>
    <definedName name="solver_opt" localSheetId="24" hidden="1">'L8-analysis '!$I$149</definedName>
    <definedName name="solver_opt" localSheetId="36" hidden="1">'L8-analysis  '!$I$149</definedName>
    <definedName name="solver_pre" localSheetId="2" hidden="1">0.000001</definedName>
    <definedName name="solver_pre" localSheetId="14" hidden="1">0.000001</definedName>
    <definedName name="solver_pre" localSheetId="26" hidden="1">0.000001</definedName>
    <definedName name="solver_pre" localSheetId="38" hidden="1">0.000001</definedName>
    <definedName name="solver_pre" localSheetId="4" hidden="1">0.000001</definedName>
    <definedName name="solver_pre" localSheetId="16" hidden="1">0.000001</definedName>
    <definedName name="solver_pre" localSheetId="28" hidden="1">0.000001</definedName>
    <definedName name="solver_pre" localSheetId="6" hidden="1">0.000001</definedName>
    <definedName name="solver_pre" localSheetId="18" hidden="1">0.000001</definedName>
    <definedName name="solver_pre" localSheetId="30" hidden="1">0.000001</definedName>
    <definedName name="solver_pre" localSheetId="20" hidden="1">0.000001</definedName>
    <definedName name="solver_pre" localSheetId="8" hidden="1">0.000001</definedName>
    <definedName name="solver_pre" localSheetId="32" hidden="1">0.000001</definedName>
    <definedName name="solver_pre" localSheetId="10" hidden="1">0.000001</definedName>
    <definedName name="solver_pre" localSheetId="34" hidden="1">0.000001</definedName>
    <definedName name="solver_pre" localSheetId="22" hidden="1">0.000001</definedName>
    <definedName name="solver_pre" localSheetId="12" hidden="1">0.000001</definedName>
    <definedName name="solver_pre" localSheetId="24" hidden="1">0.000001</definedName>
    <definedName name="solver_pre" localSheetId="36" hidden="1">0.000001</definedName>
    <definedName name="solver_rbv" localSheetId="2" hidden="1">1</definedName>
    <definedName name="solver_rbv" localSheetId="14" hidden="1">1</definedName>
    <definedName name="solver_rbv" localSheetId="26" hidden="1">1</definedName>
    <definedName name="solver_rbv" localSheetId="38" hidden="1">1</definedName>
    <definedName name="solver_rbv" localSheetId="4" hidden="1">1</definedName>
    <definedName name="solver_rbv" localSheetId="16" hidden="1">1</definedName>
    <definedName name="solver_rbv" localSheetId="28" hidden="1">1</definedName>
    <definedName name="solver_rbv" localSheetId="6" hidden="1">1</definedName>
    <definedName name="solver_rbv" localSheetId="18" hidden="1">1</definedName>
    <definedName name="solver_rbv" localSheetId="30" hidden="1">1</definedName>
    <definedName name="solver_rbv" localSheetId="20" hidden="1">1</definedName>
    <definedName name="solver_rbv" localSheetId="8" hidden="1">1</definedName>
    <definedName name="solver_rbv" localSheetId="32" hidden="1">1</definedName>
    <definedName name="solver_rbv" localSheetId="10" hidden="1">1</definedName>
    <definedName name="solver_rbv" localSheetId="34" hidden="1">1</definedName>
    <definedName name="solver_rbv" localSheetId="22" hidden="1">1</definedName>
    <definedName name="solver_rbv" localSheetId="12" hidden="1">1</definedName>
    <definedName name="solver_rbv" localSheetId="24" hidden="1">1</definedName>
    <definedName name="solver_rbv" localSheetId="36" hidden="1">1</definedName>
    <definedName name="solver_rlx" localSheetId="2" hidden="1">2</definedName>
    <definedName name="solver_rlx" localSheetId="14" hidden="1">2</definedName>
    <definedName name="solver_rlx" localSheetId="26" hidden="1">2</definedName>
    <definedName name="solver_rlx" localSheetId="38" hidden="1">2</definedName>
    <definedName name="solver_rlx" localSheetId="4" hidden="1">2</definedName>
    <definedName name="solver_rlx" localSheetId="16" hidden="1">2</definedName>
    <definedName name="solver_rlx" localSheetId="28" hidden="1">2</definedName>
    <definedName name="solver_rlx" localSheetId="6" hidden="1">2</definedName>
    <definedName name="solver_rlx" localSheetId="18" hidden="1">2</definedName>
    <definedName name="solver_rlx" localSheetId="30" hidden="1">2</definedName>
    <definedName name="solver_rlx" localSheetId="20" hidden="1">2</definedName>
    <definedName name="solver_rlx" localSheetId="8" hidden="1">2</definedName>
    <definedName name="solver_rlx" localSheetId="32" hidden="1">2</definedName>
    <definedName name="solver_rlx" localSheetId="10" hidden="1">2</definedName>
    <definedName name="solver_rlx" localSheetId="34" hidden="1">2</definedName>
    <definedName name="solver_rlx" localSheetId="22" hidden="1">2</definedName>
    <definedName name="solver_rlx" localSheetId="12" hidden="1">2</definedName>
    <definedName name="solver_rlx" localSheetId="24" hidden="1">2</definedName>
    <definedName name="solver_rlx" localSheetId="36" hidden="1">2</definedName>
    <definedName name="solver_rsd" localSheetId="2" hidden="1">0</definedName>
    <definedName name="solver_rsd" localSheetId="14" hidden="1">0</definedName>
    <definedName name="solver_rsd" localSheetId="26" hidden="1">0</definedName>
    <definedName name="solver_rsd" localSheetId="38" hidden="1">0</definedName>
    <definedName name="solver_rsd" localSheetId="4" hidden="1">0</definedName>
    <definedName name="solver_rsd" localSheetId="16" hidden="1">0</definedName>
    <definedName name="solver_rsd" localSheetId="28" hidden="1">0</definedName>
    <definedName name="solver_rsd" localSheetId="6" hidden="1">0</definedName>
    <definedName name="solver_rsd" localSheetId="18" hidden="1">0</definedName>
    <definedName name="solver_rsd" localSheetId="30" hidden="1">0</definedName>
    <definedName name="solver_rsd" localSheetId="20" hidden="1">0</definedName>
    <definedName name="solver_rsd" localSheetId="8" hidden="1">0</definedName>
    <definedName name="solver_rsd" localSheetId="32" hidden="1">0</definedName>
    <definedName name="solver_rsd" localSheetId="10" hidden="1">0</definedName>
    <definedName name="solver_rsd" localSheetId="34" hidden="1">0</definedName>
    <definedName name="solver_rsd" localSheetId="22" hidden="1">0</definedName>
    <definedName name="solver_rsd" localSheetId="12" hidden="1">0</definedName>
    <definedName name="solver_rsd" localSheetId="24" hidden="1">0</definedName>
    <definedName name="solver_rsd" localSheetId="36" hidden="1">0</definedName>
    <definedName name="solver_scl" localSheetId="2" hidden="1">1</definedName>
    <definedName name="solver_scl" localSheetId="14" hidden="1">1</definedName>
    <definedName name="solver_scl" localSheetId="26" hidden="1">1</definedName>
    <definedName name="solver_scl" localSheetId="38" hidden="1">1</definedName>
    <definedName name="solver_scl" localSheetId="4" hidden="1">1</definedName>
    <definedName name="solver_scl" localSheetId="16" hidden="1">1</definedName>
    <definedName name="solver_scl" localSheetId="28" hidden="1">1</definedName>
    <definedName name="solver_scl" localSheetId="6" hidden="1">1</definedName>
    <definedName name="solver_scl" localSheetId="18" hidden="1">1</definedName>
    <definedName name="solver_scl" localSheetId="30" hidden="1">1</definedName>
    <definedName name="solver_scl" localSheetId="20" hidden="1">1</definedName>
    <definedName name="solver_scl" localSheetId="8" hidden="1">1</definedName>
    <definedName name="solver_scl" localSheetId="32" hidden="1">1</definedName>
    <definedName name="solver_scl" localSheetId="10" hidden="1">1</definedName>
    <definedName name="solver_scl" localSheetId="34" hidden="1">1</definedName>
    <definedName name="solver_scl" localSheetId="22" hidden="1">1</definedName>
    <definedName name="solver_scl" localSheetId="12" hidden="1">1</definedName>
    <definedName name="solver_scl" localSheetId="24" hidden="1">1</definedName>
    <definedName name="solver_scl" localSheetId="36" hidden="1">1</definedName>
    <definedName name="solver_sho" localSheetId="2" hidden="1">2</definedName>
    <definedName name="solver_sho" localSheetId="14" hidden="1">2</definedName>
    <definedName name="solver_sho" localSheetId="26" hidden="1">2</definedName>
    <definedName name="solver_sho" localSheetId="38" hidden="1">2</definedName>
    <definedName name="solver_sho" localSheetId="4" hidden="1">2</definedName>
    <definedName name="solver_sho" localSheetId="16" hidden="1">2</definedName>
    <definedName name="solver_sho" localSheetId="28" hidden="1">2</definedName>
    <definedName name="solver_sho" localSheetId="6" hidden="1">2</definedName>
    <definedName name="solver_sho" localSheetId="18" hidden="1">2</definedName>
    <definedName name="solver_sho" localSheetId="30" hidden="1">2</definedName>
    <definedName name="solver_sho" localSheetId="20" hidden="1">2</definedName>
    <definedName name="solver_sho" localSheetId="8" hidden="1">2</definedName>
    <definedName name="solver_sho" localSheetId="32" hidden="1">2</definedName>
    <definedName name="solver_sho" localSheetId="10" hidden="1">2</definedName>
    <definedName name="solver_sho" localSheetId="34" hidden="1">2</definedName>
    <definedName name="solver_sho" localSheetId="22" hidden="1">2</definedName>
    <definedName name="solver_sho" localSheetId="12" hidden="1">2</definedName>
    <definedName name="solver_sho" localSheetId="24" hidden="1">2</definedName>
    <definedName name="solver_sho" localSheetId="36" hidden="1">2</definedName>
    <definedName name="solver_ssz" localSheetId="2" hidden="1">100</definedName>
    <definedName name="solver_ssz" localSheetId="14" hidden="1">100</definedName>
    <definedName name="solver_ssz" localSheetId="26" hidden="1">100</definedName>
    <definedName name="solver_ssz" localSheetId="38" hidden="1">100</definedName>
    <definedName name="solver_ssz" localSheetId="4" hidden="1">100</definedName>
    <definedName name="solver_ssz" localSheetId="16" hidden="1">100</definedName>
    <definedName name="solver_ssz" localSheetId="28" hidden="1">100</definedName>
    <definedName name="solver_ssz" localSheetId="6" hidden="1">100</definedName>
    <definedName name="solver_ssz" localSheetId="18" hidden="1">100</definedName>
    <definedName name="solver_ssz" localSheetId="30" hidden="1">100</definedName>
    <definedName name="solver_ssz" localSheetId="20" hidden="1">100</definedName>
    <definedName name="solver_ssz" localSheetId="8" hidden="1">100</definedName>
    <definedName name="solver_ssz" localSheetId="32" hidden="1">100</definedName>
    <definedName name="solver_ssz" localSheetId="10" hidden="1">100</definedName>
    <definedName name="solver_ssz" localSheetId="34" hidden="1">100</definedName>
    <definedName name="solver_ssz" localSheetId="22" hidden="1">100</definedName>
    <definedName name="solver_ssz" localSheetId="12" hidden="1">100</definedName>
    <definedName name="solver_ssz" localSheetId="24" hidden="1">100</definedName>
    <definedName name="solver_ssz" localSheetId="36" hidden="1">100</definedName>
    <definedName name="solver_tim" localSheetId="2" hidden="1">2147483647</definedName>
    <definedName name="solver_tim" localSheetId="14" hidden="1">2147483647</definedName>
    <definedName name="solver_tim" localSheetId="26" hidden="1">2147483647</definedName>
    <definedName name="solver_tim" localSheetId="38" hidden="1">2147483647</definedName>
    <definedName name="solver_tim" localSheetId="4" hidden="1">2147483647</definedName>
    <definedName name="solver_tim" localSheetId="16" hidden="1">2147483647</definedName>
    <definedName name="solver_tim" localSheetId="28" hidden="1">2147483647</definedName>
    <definedName name="solver_tim" localSheetId="6" hidden="1">2147483647</definedName>
    <definedName name="solver_tim" localSheetId="18" hidden="1">2147483647</definedName>
    <definedName name="solver_tim" localSheetId="30" hidden="1">2147483647</definedName>
    <definedName name="solver_tim" localSheetId="20" hidden="1">2147483647</definedName>
    <definedName name="solver_tim" localSheetId="8" hidden="1">2147483647</definedName>
    <definedName name="solver_tim" localSheetId="32" hidden="1">2147483647</definedName>
    <definedName name="solver_tim" localSheetId="10" hidden="1">2147483647</definedName>
    <definedName name="solver_tim" localSheetId="34" hidden="1">2147483647</definedName>
    <definedName name="solver_tim" localSheetId="22" hidden="1">2147483647</definedName>
    <definedName name="solver_tim" localSheetId="12" hidden="1">2147483647</definedName>
    <definedName name="solver_tim" localSheetId="24" hidden="1">2147483647</definedName>
    <definedName name="solver_tim" localSheetId="36" hidden="1">2147483647</definedName>
    <definedName name="solver_tol" localSheetId="2" hidden="1">0.01</definedName>
    <definedName name="solver_tol" localSheetId="14" hidden="1">0.01</definedName>
    <definedName name="solver_tol" localSheetId="26" hidden="1">0.01</definedName>
    <definedName name="solver_tol" localSheetId="38" hidden="1">0.01</definedName>
    <definedName name="solver_tol" localSheetId="4" hidden="1">0.01</definedName>
    <definedName name="solver_tol" localSheetId="16" hidden="1">0.01</definedName>
    <definedName name="solver_tol" localSheetId="28" hidden="1">0.01</definedName>
    <definedName name="solver_tol" localSheetId="6" hidden="1">0.01</definedName>
    <definedName name="solver_tol" localSheetId="18" hidden="1">0.01</definedName>
    <definedName name="solver_tol" localSheetId="30" hidden="1">0.01</definedName>
    <definedName name="solver_tol" localSheetId="20" hidden="1">0.01</definedName>
    <definedName name="solver_tol" localSheetId="8" hidden="1">0.01</definedName>
    <definedName name="solver_tol" localSheetId="32" hidden="1">0.01</definedName>
    <definedName name="solver_tol" localSheetId="10" hidden="1">0.01</definedName>
    <definedName name="solver_tol" localSheetId="34" hidden="1">0.01</definedName>
    <definedName name="solver_tol" localSheetId="22" hidden="1">0.01</definedName>
    <definedName name="solver_tol" localSheetId="12" hidden="1">0.01</definedName>
    <definedName name="solver_tol" localSheetId="24" hidden="1">0.01</definedName>
    <definedName name="solver_tol" localSheetId="36" hidden="1">0.01</definedName>
    <definedName name="solver_typ" localSheetId="2" hidden="1">3</definedName>
    <definedName name="solver_typ" localSheetId="14" hidden="1">3</definedName>
    <definedName name="solver_typ" localSheetId="26" hidden="1">3</definedName>
    <definedName name="solver_typ" localSheetId="38" hidden="1">3</definedName>
    <definedName name="solver_typ" localSheetId="4" hidden="1">3</definedName>
    <definedName name="solver_typ" localSheetId="16" hidden="1">3</definedName>
    <definedName name="solver_typ" localSheetId="28" hidden="1">3</definedName>
    <definedName name="solver_typ" localSheetId="6" hidden="1">3</definedName>
    <definedName name="solver_typ" localSheetId="18" hidden="1">3</definedName>
    <definedName name="solver_typ" localSheetId="30" hidden="1">3</definedName>
    <definedName name="solver_typ" localSheetId="20" hidden="1">3</definedName>
    <definedName name="solver_typ" localSheetId="8" hidden="1">3</definedName>
    <definedName name="solver_typ" localSheetId="32" hidden="1">3</definedName>
    <definedName name="solver_typ" localSheetId="10" hidden="1">3</definedName>
    <definedName name="solver_typ" localSheetId="34" hidden="1">3</definedName>
    <definedName name="solver_typ" localSheetId="22" hidden="1">3</definedName>
    <definedName name="solver_typ" localSheetId="12" hidden="1">3</definedName>
    <definedName name="solver_typ" localSheetId="24" hidden="1">3</definedName>
    <definedName name="solver_typ" localSheetId="36" hidden="1">3</definedName>
    <definedName name="solver_val" localSheetId="2" hidden="1">177.0198</definedName>
    <definedName name="solver_val" localSheetId="14" hidden="1">177.0198</definedName>
    <definedName name="solver_val" localSheetId="26" hidden="1">177.0198</definedName>
    <definedName name="solver_val" localSheetId="38" hidden="1">177.0198</definedName>
    <definedName name="solver_val" localSheetId="4" hidden="1">177.0198</definedName>
    <definedName name="solver_val" localSheetId="16" hidden="1">177.0198</definedName>
    <definedName name="solver_val" localSheetId="28" hidden="1">177.0198</definedName>
    <definedName name="solver_val" localSheetId="6" hidden="1">177.0198</definedName>
    <definedName name="solver_val" localSheetId="18" hidden="1">177.0198</definedName>
    <definedName name="solver_val" localSheetId="30" hidden="1">177.0198</definedName>
    <definedName name="solver_val" localSheetId="20" hidden="1">177.0198</definedName>
    <definedName name="solver_val" localSheetId="8" hidden="1">177.0198</definedName>
    <definedName name="solver_val" localSheetId="32" hidden="1">177.0198</definedName>
    <definedName name="solver_val" localSheetId="10" hidden="1">177.0198</definedName>
    <definedName name="solver_val" localSheetId="34" hidden="1">177.0198</definedName>
    <definedName name="solver_val" localSheetId="22" hidden="1">177.0198</definedName>
    <definedName name="solver_val" localSheetId="12" hidden="1">177.0198</definedName>
    <definedName name="solver_val" localSheetId="24" hidden="1">177.0198</definedName>
    <definedName name="solver_val" localSheetId="36" hidden="1">177.0198</definedName>
    <definedName name="solver_ver" localSheetId="2" hidden="1">3</definedName>
    <definedName name="solver_ver" localSheetId="14" hidden="1">3</definedName>
    <definedName name="solver_ver" localSheetId="26" hidden="1">3</definedName>
    <definedName name="solver_ver" localSheetId="38" hidden="1">3</definedName>
    <definedName name="solver_ver" localSheetId="4" hidden="1">3</definedName>
    <definedName name="solver_ver" localSheetId="16" hidden="1">3</definedName>
    <definedName name="solver_ver" localSheetId="28" hidden="1">3</definedName>
    <definedName name="solver_ver" localSheetId="6" hidden="1">3</definedName>
    <definedName name="solver_ver" localSheetId="18" hidden="1">3</definedName>
    <definedName name="solver_ver" localSheetId="30" hidden="1">3</definedName>
    <definedName name="solver_ver" localSheetId="20" hidden="1">3</definedName>
    <definedName name="solver_ver" localSheetId="8" hidden="1">3</definedName>
    <definedName name="solver_ver" localSheetId="32" hidden="1">3</definedName>
    <definedName name="solver_ver" localSheetId="10" hidden="1">3</definedName>
    <definedName name="solver_ver" localSheetId="34" hidden="1">3</definedName>
    <definedName name="solver_ver" localSheetId="22" hidden="1">3</definedName>
    <definedName name="solver_ver" localSheetId="12" hidden="1">3</definedName>
    <definedName name="solver_ver" localSheetId="24" hidden="1">3</definedName>
    <definedName name="solver_ver" localSheetId="36" hidden="1">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146" i="39" l="1"/>
  <c r="V146" i="39"/>
  <c r="U146" i="39"/>
  <c r="W145" i="39"/>
  <c r="V145" i="39"/>
  <c r="U145" i="39"/>
  <c r="W144" i="39"/>
  <c r="V144" i="39"/>
  <c r="U144" i="39"/>
  <c r="W143" i="39"/>
  <c r="V143" i="39"/>
  <c r="U143" i="39"/>
  <c r="W142" i="39"/>
  <c r="V142" i="39"/>
  <c r="U142" i="39"/>
  <c r="W141" i="39"/>
  <c r="V141" i="39"/>
  <c r="U141" i="39"/>
  <c r="W140" i="39"/>
  <c r="V140" i="39"/>
  <c r="U140" i="39"/>
  <c r="W139" i="39"/>
  <c r="V139" i="39"/>
  <c r="U139" i="39"/>
  <c r="W138" i="39"/>
  <c r="V138" i="39"/>
  <c r="U138" i="39"/>
  <c r="W137" i="39"/>
  <c r="V137" i="39"/>
  <c r="U137" i="39"/>
  <c r="AH114" i="39" s="1"/>
  <c r="W136" i="39"/>
  <c r="V136" i="39"/>
  <c r="AI114" i="39" s="1"/>
  <c r="U136" i="39"/>
  <c r="W135" i="39"/>
  <c r="AJ114" i="39" s="1"/>
  <c r="V135" i="39"/>
  <c r="U135" i="39"/>
  <c r="W134" i="39"/>
  <c r="V134" i="39"/>
  <c r="U134" i="39"/>
  <c r="W133" i="39"/>
  <c r="V133" i="39"/>
  <c r="U133" i="39"/>
  <c r="W132" i="39"/>
  <c r="V132" i="39"/>
  <c r="U132" i="39"/>
  <c r="W131" i="39"/>
  <c r="V131" i="39"/>
  <c r="U131" i="39"/>
  <c r="E131" i="39"/>
  <c r="F131" i="39" s="1"/>
  <c r="W130" i="39"/>
  <c r="V130" i="39"/>
  <c r="U130" i="39"/>
  <c r="W129" i="39"/>
  <c r="V129" i="39"/>
  <c r="U129" i="39"/>
  <c r="W128" i="39"/>
  <c r="V128" i="39"/>
  <c r="U128" i="39"/>
  <c r="W127" i="39"/>
  <c r="V127" i="39"/>
  <c r="U127" i="39"/>
  <c r="W126" i="39"/>
  <c r="V126" i="39"/>
  <c r="U126" i="39"/>
  <c r="W125" i="39"/>
  <c r="V125" i="39"/>
  <c r="U125" i="39"/>
  <c r="AH113" i="39" s="1"/>
  <c r="W124" i="39"/>
  <c r="V124" i="39"/>
  <c r="U124" i="39"/>
  <c r="W123" i="39"/>
  <c r="V123" i="39"/>
  <c r="U123" i="39"/>
  <c r="W122" i="39"/>
  <c r="V122" i="39"/>
  <c r="U122" i="39"/>
  <c r="W121" i="39"/>
  <c r="V121" i="39"/>
  <c r="U121" i="39"/>
  <c r="W120" i="39"/>
  <c r="V120" i="39"/>
  <c r="U120" i="39"/>
  <c r="AJ119" i="39"/>
  <c r="AI119" i="39"/>
  <c r="AH119" i="39"/>
  <c r="AG119" i="39"/>
  <c r="W119" i="39"/>
  <c r="V119" i="39"/>
  <c r="U119" i="39"/>
  <c r="W118" i="39"/>
  <c r="V118" i="39"/>
  <c r="U118" i="39"/>
  <c r="W117" i="39"/>
  <c r="V117" i="39"/>
  <c r="U117" i="39"/>
  <c r="W116" i="39"/>
  <c r="V116" i="39"/>
  <c r="U116" i="39"/>
  <c r="W115" i="39"/>
  <c r="V115" i="39"/>
  <c r="U115" i="39"/>
  <c r="E115" i="39"/>
  <c r="F115" i="39" s="1"/>
  <c r="W114" i="39"/>
  <c r="V114" i="39"/>
  <c r="U114" i="39"/>
  <c r="E114" i="39"/>
  <c r="F114" i="39" s="1"/>
  <c r="AI113" i="39"/>
  <c r="W113" i="39"/>
  <c r="V113" i="39"/>
  <c r="U113" i="39"/>
  <c r="W112" i="39"/>
  <c r="AJ112" i="39" s="1"/>
  <c r="V112" i="39"/>
  <c r="U112" i="39"/>
  <c r="W111" i="39"/>
  <c r="V111" i="39"/>
  <c r="U111" i="39"/>
  <c r="AH112" i="39" s="1"/>
  <c r="W110" i="39"/>
  <c r="V110" i="39"/>
  <c r="U110" i="39"/>
  <c r="W109" i="39"/>
  <c r="V109" i="39"/>
  <c r="U109" i="39"/>
  <c r="W108" i="39"/>
  <c r="V108" i="39"/>
  <c r="U108" i="39"/>
  <c r="W107" i="39"/>
  <c r="V107" i="39"/>
  <c r="U107" i="39"/>
  <c r="W106" i="39"/>
  <c r="V106" i="39"/>
  <c r="U106" i="39"/>
  <c r="W105" i="39"/>
  <c r="V105" i="39"/>
  <c r="U105" i="39"/>
  <c r="W104" i="39"/>
  <c r="V104" i="39"/>
  <c r="U104" i="39"/>
  <c r="W103" i="39"/>
  <c r="V103" i="39"/>
  <c r="U103" i="39"/>
  <c r="W102" i="39"/>
  <c r="V102" i="39"/>
  <c r="U102" i="39"/>
  <c r="W101" i="39"/>
  <c r="V101" i="39"/>
  <c r="U101" i="39"/>
  <c r="W100" i="39"/>
  <c r="V100" i="39"/>
  <c r="U100" i="39"/>
  <c r="W99" i="39"/>
  <c r="V99" i="39"/>
  <c r="AI111" i="39" s="1"/>
  <c r="U99" i="39"/>
  <c r="W98" i="39"/>
  <c r="V98" i="39"/>
  <c r="U98" i="39"/>
  <c r="W97" i="39"/>
  <c r="V97" i="39"/>
  <c r="U97" i="39"/>
  <c r="W96" i="39"/>
  <c r="V96" i="39"/>
  <c r="U96" i="39"/>
  <c r="W95" i="39"/>
  <c r="V95" i="39"/>
  <c r="U95" i="39"/>
  <c r="W94" i="39"/>
  <c r="V94" i="39"/>
  <c r="U94" i="39"/>
  <c r="W93" i="39"/>
  <c r="V93" i="39"/>
  <c r="U93" i="39"/>
  <c r="W92" i="39"/>
  <c r="V92" i="39"/>
  <c r="U92" i="39"/>
  <c r="W91" i="39"/>
  <c r="V91" i="39"/>
  <c r="U91" i="39"/>
  <c r="W90" i="39"/>
  <c r="V90" i="39"/>
  <c r="U90" i="39"/>
  <c r="W89" i="39"/>
  <c r="V89" i="39"/>
  <c r="U89" i="39"/>
  <c r="W88" i="39"/>
  <c r="V88" i="39"/>
  <c r="U88" i="39"/>
  <c r="W87" i="39"/>
  <c r="AJ110" i="39" s="1"/>
  <c r="V87" i="39"/>
  <c r="U87" i="39"/>
  <c r="AH110" i="39" s="1"/>
  <c r="W86" i="39"/>
  <c r="V86" i="39"/>
  <c r="U86" i="39"/>
  <c r="W85" i="39"/>
  <c r="V85" i="39"/>
  <c r="U85" i="39"/>
  <c r="W84" i="39"/>
  <c r="V84" i="39"/>
  <c r="U84" i="39"/>
  <c r="W83" i="39"/>
  <c r="V83" i="39"/>
  <c r="U83" i="39"/>
  <c r="W82" i="39"/>
  <c r="V82" i="39"/>
  <c r="U82" i="39"/>
  <c r="W81" i="39"/>
  <c r="V81" i="39"/>
  <c r="U81" i="39"/>
  <c r="W80" i="39"/>
  <c r="V80" i="39"/>
  <c r="U80" i="39"/>
  <c r="W79" i="39"/>
  <c r="V79" i="39"/>
  <c r="U79" i="39"/>
  <c r="W78" i="39"/>
  <c r="V78" i="39"/>
  <c r="U78" i="39"/>
  <c r="W77" i="39"/>
  <c r="V77" i="39"/>
  <c r="U77" i="39"/>
  <c r="W76" i="39"/>
  <c r="V76" i="39"/>
  <c r="U76" i="39"/>
  <c r="W75" i="39"/>
  <c r="V75" i="39"/>
  <c r="U75" i="39"/>
  <c r="W74" i="39"/>
  <c r="V74" i="39"/>
  <c r="U74" i="39"/>
  <c r="W73" i="39"/>
  <c r="V73" i="39"/>
  <c r="U73" i="39"/>
  <c r="W72" i="39"/>
  <c r="V72" i="39"/>
  <c r="U72" i="39"/>
  <c r="W71" i="39"/>
  <c r="V71" i="39"/>
  <c r="U71" i="39"/>
  <c r="W70" i="39"/>
  <c r="V70" i="39"/>
  <c r="U70" i="39"/>
  <c r="W69" i="39"/>
  <c r="V69" i="39"/>
  <c r="U69" i="39"/>
  <c r="W68" i="39"/>
  <c r="V68" i="39"/>
  <c r="U68" i="39"/>
  <c r="W67" i="39"/>
  <c r="V67" i="39"/>
  <c r="U67" i="39"/>
  <c r="W66" i="39"/>
  <c r="V66" i="39"/>
  <c r="U66" i="39"/>
  <c r="E66" i="39"/>
  <c r="F66" i="39" s="1"/>
  <c r="W65" i="39"/>
  <c r="V65" i="39"/>
  <c r="U65" i="39"/>
  <c r="E65" i="39"/>
  <c r="F65" i="39" s="1"/>
  <c r="W64" i="39"/>
  <c r="V64" i="39"/>
  <c r="U64" i="39"/>
  <c r="W63" i="39"/>
  <c r="V63" i="39"/>
  <c r="U63" i="39"/>
  <c r="W62" i="39"/>
  <c r="V62" i="39"/>
  <c r="U62" i="39"/>
  <c r="W61" i="39"/>
  <c r="V61" i="39"/>
  <c r="U61" i="39"/>
  <c r="E61" i="39"/>
  <c r="F61" i="39" s="1"/>
  <c r="W60" i="39"/>
  <c r="V60" i="39"/>
  <c r="U60" i="39"/>
  <c r="W59" i="39"/>
  <c r="V59" i="39"/>
  <c r="U59" i="39"/>
  <c r="W58" i="39"/>
  <c r="V58" i="39"/>
  <c r="U58" i="39"/>
  <c r="W57" i="39"/>
  <c r="V57" i="39"/>
  <c r="U57" i="39"/>
  <c r="E57" i="39"/>
  <c r="F57" i="39" s="1"/>
  <c r="W56" i="39"/>
  <c r="V56" i="39"/>
  <c r="U56" i="39"/>
  <c r="W55" i="39"/>
  <c r="V55" i="39"/>
  <c r="U55" i="39"/>
  <c r="W54" i="39"/>
  <c r="V54" i="39"/>
  <c r="U54" i="39"/>
  <c r="W53" i="39"/>
  <c r="V53" i="39"/>
  <c r="U53" i="39"/>
  <c r="E53" i="39"/>
  <c r="F53" i="39" s="1"/>
  <c r="W52" i="39"/>
  <c r="V52" i="39"/>
  <c r="U52" i="39"/>
  <c r="W51" i="39"/>
  <c r="V51" i="39"/>
  <c r="U51" i="39"/>
  <c r="AH107" i="39" s="1"/>
  <c r="W50" i="39"/>
  <c r="V50" i="39"/>
  <c r="U50" i="39"/>
  <c r="W49" i="39"/>
  <c r="V49" i="39"/>
  <c r="U49" i="39"/>
  <c r="E49" i="39"/>
  <c r="F49" i="39" s="1"/>
  <c r="W48" i="39"/>
  <c r="V48" i="39"/>
  <c r="U48" i="39"/>
  <c r="W47" i="39"/>
  <c r="V47" i="39"/>
  <c r="U47" i="39"/>
  <c r="W46" i="39"/>
  <c r="V46" i="39"/>
  <c r="U46" i="39"/>
  <c r="W45" i="39"/>
  <c r="V45" i="39"/>
  <c r="U45" i="39"/>
  <c r="E45" i="39"/>
  <c r="F45" i="39" s="1"/>
  <c r="W44" i="39"/>
  <c r="V44" i="39"/>
  <c r="U44" i="39"/>
  <c r="W43" i="39"/>
  <c r="V43" i="39"/>
  <c r="U43" i="39"/>
  <c r="W42" i="39"/>
  <c r="V42" i="39"/>
  <c r="U42" i="39"/>
  <c r="W41" i="39"/>
  <c r="V41" i="39"/>
  <c r="U41" i="39"/>
  <c r="E41" i="39"/>
  <c r="F41" i="39" s="1"/>
  <c r="W40" i="39"/>
  <c r="V40" i="39"/>
  <c r="U40" i="39"/>
  <c r="W39" i="39"/>
  <c r="V39" i="39"/>
  <c r="U39" i="39"/>
  <c r="W38" i="39"/>
  <c r="V38" i="39"/>
  <c r="U38" i="39"/>
  <c r="W37" i="39"/>
  <c r="V37" i="39"/>
  <c r="U37" i="39"/>
  <c r="E37" i="39"/>
  <c r="F37" i="39" s="1"/>
  <c r="W36" i="39"/>
  <c r="V36" i="39"/>
  <c r="U36" i="39"/>
  <c r="W35" i="39"/>
  <c r="V35" i="39"/>
  <c r="U35" i="39"/>
  <c r="W34" i="39"/>
  <c r="V34" i="39"/>
  <c r="U34" i="39"/>
  <c r="W33" i="39"/>
  <c r="V33" i="39"/>
  <c r="U33" i="39"/>
  <c r="E33" i="39"/>
  <c r="F33" i="39" s="1"/>
  <c r="W32" i="39"/>
  <c r="V32" i="39"/>
  <c r="U32" i="39"/>
  <c r="W31" i="39"/>
  <c r="V31" i="39"/>
  <c r="U31" i="39"/>
  <c r="W30" i="39"/>
  <c r="V30" i="39"/>
  <c r="U30" i="39"/>
  <c r="W29" i="39"/>
  <c r="V29" i="39"/>
  <c r="U29" i="39"/>
  <c r="E29" i="39"/>
  <c r="F29" i="39" s="1"/>
  <c r="W28" i="39"/>
  <c r="V28" i="39"/>
  <c r="U28" i="39"/>
  <c r="W27" i="39"/>
  <c r="V27" i="39"/>
  <c r="U27" i="39"/>
  <c r="AH105" i="39" s="1"/>
  <c r="W26" i="39"/>
  <c r="V26" i="39"/>
  <c r="U26" i="39"/>
  <c r="W25" i="39"/>
  <c r="V25" i="39"/>
  <c r="U25" i="39"/>
  <c r="E25" i="39"/>
  <c r="F25" i="39" s="1"/>
  <c r="W24" i="39"/>
  <c r="V24" i="39"/>
  <c r="U24" i="39"/>
  <c r="W23" i="39"/>
  <c r="V23" i="39"/>
  <c r="U23" i="39"/>
  <c r="W22" i="39"/>
  <c r="V22" i="39"/>
  <c r="U22" i="39"/>
  <c r="W21" i="39"/>
  <c r="V21" i="39"/>
  <c r="U21" i="39"/>
  <c r="E21" i="39"/>
  <c r="F21" i="39" s="1"/>
  <c r="W20" i="39"/>
  <c r="V20" i="39"/>
  <c r="U20" i="39"/>
  <c r="W19" i="39"/>
  <c r="V19" i="39"/>
  <c r="U19" i="39"/>
  <c r="AG18" i="39"/>
  <c r="W18" i="39"/>
  <c r="V18" i="39"/>
  <c r="U18" i="39"/>
  <c r="F18" i="39"/>
  <c r="E18" i="39"/>
  <c r="W17" i="39"/>
  <c r="V17" i="39"/>
  <c r="U17" i="39"/>
  <c r="W16" i="39"/>
  <c r="V16" i="39"/>
  <c r="U16" i="39"/>
  <c r="W15" i="39"/>
  <c r="AJ104" i="39" s="1"/>
  <c r="V15" i="39"/>
  <c r="U15" i="39"/>
  <c r="E15" i="39"/>
  <c r="W14" i="39"/>
  <c r="V14" i="39"/>
  <c r="U14" i="39"/>
  <c r="F14" i="39"/>
  <c r="E14" i="39"/>
  <c r="W13" i="39"/>
  <c r="V13" i="39"/>
  <c r="U13" i="39"/>
  <c r="W12" i="39"/>
  <c r="V12" i="39"/>
  <c r="U12" i="39"/>
  <c r="W11" i="39"/>
  <c r="V11" i="39"/>
  <c r="U11" i="39"/>
  <c r="E11" i="39"/>
  <c r="F11" i="39" s="1"/>
  <c r="W10" i="39"/>
  <c r="V10" i="39"/>
  <c r="U10" i="39"/>
  <c r="F10" i="39"/>
  <c r="E10" i="39"/>
  <c r="W9" i="39"/>
  <c r="V9" i="39"/>
  <c r="U9" i="39"/>
  <c r="W8" i="39"/>
  <c r="V8" i="39"/>
  <c r="U8" i="39"/>
  <c r="F8" i="39"/>
  <c r="E8" i="39"/>
  <c r="W7" i="39"/>
  <c r="V7" i="39"/>
  <c r="U7" i="39"/>
  <c r="E7" i="39"/>
  <c r="F7" i="39" s="1"/>
  <c r="W6" i="39"/>
  <c r="V6" i="39"/>
  <c r="U6" i="39"/>
  <c r="E6" i="39"/>
  <c r="F6" i="39" s="1"/>
  <c r="W5" i="39"/>
  <c r="V5" i="39"/>
  <c r="U5" i="39"/>
  <c r="F5" i="39"/>
  <c r="E5" i="39"/>
  <c r="AC4" i="39"/>
  <c r="AC5" i="39" s="1"/>
  <c r="AC6" i="39" s="1"/>
  <c r="AC7" i="39" s="1"/>
  <c r="AC8" i="39" s="1"/>
  <c r="AC9" i="39" s="1"/>
  <c r="AC10" i="39" s="1"/>
  <c r="AC11" i="39" s="1"/>
  <c r="AC12" i="39" s="1"/>
  <c r="AC13" i="39" s="1"/>
  <c r="AC14" i="39" s="1"/>
  <c r="AC15" i="39" s="1"/>
  <c r="AC16" i="39" s="1"/>
  <c r="AC17" i="39" s="1"/>
  <c r="AC18" i="39" s="1"/>
  <c r="AC19" i="39" s="1"/>
  <c r="AC20" i="39" s="1"/>
  <c r="AC21" i="39" s="1"/>
  <c r="AC22" i="39" s="1"/>
  <c r="AC23" i="39" s="1"/>
  <c r="AC24" i="39" s="1"/>
  <c r="AC25" i="39" s="1"/>
  <c r="AC26" i="39" s="1"/>
  <c r="AC27" i="39" s="1"/>
  <c r="AC28" i="39" s="1"/>
  <c r="AC29" i="39" s="1"/>
  <c r="AC30" i="39" s="1"/>
  <c r="AC31" i="39" s="1"/>
  <c r="AC32" i="39" s="1"/>
  <c r="AC33" i="39" s="1"/>
  <c r="AC34" i="39" s="1"/>
  <c r="AC35" i="39" s="1"/>
  <c r="AC36" i="39" s="1"/>
  <c r="AC37" i="39" s="1"/>
  <c r="AC38" i="39" s="1"/>
  <c r="AC39" i="39" s="1"/>
  <c r="AC40" i="39" s="1"/>
  <c r="AC41" i="39" s="1"/>
  <c r="AC42" i="39" s="1"/>
  <c r="AC43" i="39" s="1"/>
  <c r="AC44" i="39" s="1"/>
  <c r="AC45" i="39" s="1"/>
  <c r="AC46" i="39" s="1"/>
  <c r="AC47" i="39" s="1"/>
  <c r="AC48" i="39" s="1"/>
  <c r="AC49" i="39" s="1"/>
  <c r="AC50" i="39" s="1"/>
  <c r="AC51" i="39" s="1"/>
  <c r="AC52" i="39" s="1"/>
  <c r="AC53" i="39" s="1"/>
  <c r="AC54" i="39" s="1"/>
  <c r="AC55" i="39" s="1"/>
  <c r="AC56" i="39" s="1"/>
  <c r="AC57" i="39" s="1"/>
  <c r="AC58" i="39" s="1"/>
  <c r="AC59" i="39" s="1"/>
  <c r="AC60" i="39" s="1"/>
  <c r="AC61" i="39" s="1"/>
  <c r="AC62" i="39" s="1"/>
  <c r="AC63" i="39" s="1"/>
  <c r="AC64" i="39" s="1"/>
  <c r="AC65" i="39" s="1"/>
  <c r="AC66" i="39" s="1"/>
  <c r="AC67" i="39" s="1"/>
  <c r="AC68" i="39" s="1"/>
  <c r="AC69" i="39" s="1"/>
  <c r="AC70" i="39" s="1"/>
  <c r="AC71" i="39" s="1"/>
  <c r="AC72" i="39" s="1"/>
  <c r="AC73" i="39" s="1"/>
  <c r="AC74" i="39" s="1"/>
  <c r="AC75" i="39" s="1"/>
  <c r="AC76" i="39" s="1"/>
  <c r="AC77" i="39" s="1"/>
  <c r="AC78" i="39" s="1"/>
  <c r="AC79" i="39" s="1"/>
  <c r="AC80" i="39" s="1"/>
  <c r="AC81" i="39" s="1"/>
  <c r="AC82" i="39" s="1"/>
  <c r="AC83" i="39" s="1"/>
  <c r="AC84" i="39" s="1"/>
  <c r="AC85" i="39" s="1"/>
  <c r="AC86" i="39" s="1"/>
  <c r="AC87" i="39" s="1"/>
  <c r="AC88" i="39" s="1"/>
  <c r="AC89" i="39" s="1"/>
  <c r="AC90" i="39" s="1"/>
  <c r="AC91" i="39" s="1"/>
  <c r="AC92" i="39" s="1"/>
  <c r="AC93" i="39" s="1"/>
  <c r="AC94" i="39" s="1"/>
  <c r="AC95" i="39" s="1"/>
  <c r="AC96" i="39" s="1"/>
  <c r="AC97" i="39" s="1"/>
  <c r="AC98" i="39" s="1"/>
  <c r="AC99" i="39" s="1"/>
  <c r="AC100" i="39" s="1"/>
  <c r="AC101" i="39" s="1"/>
  <c r="AC102" i="39" s="1"/>
  <c r="AC103" i="39" s="1"/>
  <c r="AC104" i="39" s="1"/>
  <c r="AC105" i="39" s="1"/>
  <c r="AC106" i="39" s="1"/>
  <c r="AC107" i="39" s="1"/>
  <c r="AC108" i="39" s="1"/>
  <c r="AC109" i="39" s="1"/>
  <c r="AC110" i="39" s="1"/>
  <c r="AC111" i="39" s="1"/>
  <c r="AC112" i="39" s="1"/>
  <c r="AC113" i="39" s="1"/>
  <c r="AC114" i="39" s="1"/>
  <c r="AC115" i="39" s="1"/>
  <c r="AC116" i="39" s="1"/>
  <c r="AC117" i="39" s="1"/>
  <c r="AC118" i="39" s="1"/>
  <c r="AC119" i="39" s="1"/>
  <c r="AC120" i="39" s="1"/>
  <c r="AC121" i="39" s="1"/>
  <c r="AC122" i="39" s="1"/>
  <c r="AC123" i="39" s="1"/>
  <c r="AC124" i="39" s="1"/>
  <c r="AC125" i="39" s="1"/>
  <c r="AC126" i="39" s="1"/>
  <c r="AC127" i="39" s="1"/>
  <c r="AC128" i="39" s="1"/>
  <c r="AC129" i="39" s="1"/>
  <c r="AC130" i="39" s="1"/>
  <c r="AC131" i="39" s="1"/>
  <c r="AC132" i="39" s="1"/>
  <c r="AC133" i="39" s="1"/>
  <c r="AC134" i="39" s="1"/>
  <c r="AC135" i="39" s="1"/>
  <c r="AC136" i="39" s="1"/>
  <c r="AC137" i="39" s="1"/>
  <c r="AC138" i="39" s="1"/>
  <c r="AC139" i="39" s="1"/>
  <c r="AC140" i="39" s="1"/>
  <c r="AC141" i="39" s="1"/>
  <c r="AC142" i="39" s="1"/>
  <c r="AC143" i="39" s="1"/>
  <c r="AC144" i="39" s="1"/>
  <c r="AC145" i="39" s="1"/>
  <c r="AC146" i="39" s="1"/>
  <c r="W4" i="39"/>
  <c r="V4" i="39"/>
  <c r="U4" i="39"/>
  <c r="F4" i="39"/>
  <c r="E4" i="39"/>
  <c r="AD3" i="39"/>
  <c r="AD4" i="39" s="1"/>
  <c r="AD5" i="39" s="1"/>
  <c r="AD6" i="39" s="1"/>
  <c r="AD7" i="39" s="1"/>
  <c r="AD8" i="39" s="1"/>
  <c r="AD9" i="39" s="1"/>
  <c r="AD10" i="39" s="1"/>
  <c r="AD11" i="39" s="1"/>
  <c r="AD12" i="39" s="1"/>
  <c r="AD13" i="39" s="1"/>
  <c r="AD14" i="39" s="1"/>
  <c r="AD15" i="39" s="1"/>
  <c r="AD16" i="39" s="1"/>
  <c r="AD17" i="39" s="1"/>
  <c r="AD18" i="39" s="1"/>
  <c r="AD19" i="39" s="1"/>
  <c r="AD20" i="39" s="1"/>
  <c r="AD21" i="39" s="1"/>
  <c r="AD22" i="39" s="1"/>
  <c r="AD23" i="39" s="1"/>
  <c r="AD24" i="39" s="1"/>
  <c r="AD25" i="39" s="1"/>
  <c r="AD26" i="39" s="1"/>
  <c r="AD27" i="39" s="1"/>
  <c r="AD28" i="39" s="1"/>
  <c r="AD29" i="39" s="1"/>
  <c r="AD30" i="39" s="1"/>
  <c r="AD31" i="39" s="1"/>
  <c r="AD32" i="39" s="1"/>
  <c r="AD33" i="39" s="1"/>
  <c r="AD34" i="39" s="1"/>
  <c r="AD35" i="39" s="1"/>
  <c r="AD36" i="39" s="1"/>
  <c r="AD37" i="39" s="1"/>
  <c r="AD38" i="39" s="1"/>
  <c r="AD39" i="39" s="1"/>
  <c r="AD40" i="39" s="1"/>
  <c r="AD41" i="39" s="1"/>
  <c r="AD42" i="39" s="1"/>
  <c r="AD43" i="39" s="1"/>
  <c r="AD44" i="39" s="1"/>
  <c r="AD45" i="39" s="1"/>
  <c r="AD46" i="39" s="1"/>
  <c r="AD47" i="39" s="1"/>
  <c r="AD48" i="39" s="1"/>
  <c r="AD49" i="39" s="1"/>
  <c r="AD50" i="39" s="1"/>
  <c r="AD51" i="39" s="1"/>
  <c r="AD52" i="39" s="1"/>
  <c r="AD53" i="39" s="1"/>
  <c r="AD54" i="39" s="1"/>
  <c r="AD55" i="39" s="1"/>
  <c r="AD56" i="39" s="1"/>
  <c r="AD57" i="39" s="1"/>
  <c r="AD58" i="39" s="1"/>
  <c r="AD59" i="39" s="1"/>
  <c r="AD60" i="39" s="1"/>
  <c r="AD61" i="39" s="1"/>
  <c r="AD62" i="39" s="1"/>
  <c r="AD63" i="39" s="1"/>
  <c r="AD64" i="39" s="1"/>
  <c r="AD65" i="39" s="1"/>
  <c r="AD66" i="39" s="1"/>
  <c r="AD67" i="39" s="1"/>
  <c r="AD68" i="39" s="1"/>
  <c r="AD69" i="39" s="1"/>
  <c r="AD70" i="39" s="1"/>
  <c r="AD71" i="39" s="1"/>
  <c r="AD72" i="39" s="1"/>
  <c r="AD73" i="39" s="1"/>
  <c r="AD74" i="39" s="1"/>
  <c r="AD75" i="39" s="1"/>
  <c r="AD76" i="39" s="1"/>
  <c r="AD77" i="39" s="1"/>
  <c r="AD78" i="39" s="1"/>
  <c r="AD79" i="39" s="1"/>
  <c r="AD80" i="39" s="1"/>
  <c r="AD81" i="39" s="1"/>
  <c r="AD82" i="39" s="1"/>
  <c r="AD83" i="39" s="1"/>
  <c r="AD84" i="39" s="1"/>
  <c r="AD85" i="39" s="1"/>
  <c r="AD86" i="39" s="1"/>
  <c r="AD87" i="39" s="1"/>
  <c r="AD88" i="39" s="1"/>
  <c r="AD89" i="39" s="1"/>
  <c r="AD90" i="39" s="1"/>
  <c r="AD91" i="39" s="1"/>
  <c r="AD92" i="39" s="1"/>
  <c r="AD93" i="39" s="1"/>
  <c r="AD94" i="39" s="1"/>
  <c r="AD95" i="39" s="1"/>
  <c r="AD96" i="39" s="1"/>
  <c r="AD97" i="39" s="1"/>
  <c r="AD98" i="39" s="1"/>
  <c r="AD99" i="39" s="1"/>
  <c r="AD100" i="39" s="1"/>
  <c r="AD101" i="39" s="1"/>
  <c r="AD102" i="39" s="1"/>
  <c r="AD103" i="39" s="1"/>
  <c r="AD104" i="39" s="1"/>
  <c r="AD105" i="39" s="1"/>
  <c r="AD106" i="39" s="1"/>
  <c r="AD107" i="39" s="1"/>
  <c r="AD108" i="39" s="1"/>
  <c r="AD109" i="39" s="1"/>
  <c r="AD110" i="39" s="1"/>
  <c r="AD111" i="39" s="1"/>
  <c r="AD112" i="39" s="1"/>
  <c r="AD113" i="39" s="1"/>
  <c r="AD114" i="39" s="1"/>
  <c r="AD115" i="39" s="1"/>
  <c r="AD116" i="39" s="1"/>
  <c r="AD117" i="39" s="1"/>
  <c r="AD118" i="39" s="1"/>
  <c r="AD119" i="39" s="1"/>
  <c r="AD120" i="39" s="1"/>
  <c r="AD121" i="39" s="1"/>
  <c r="AD122" i="39" s="1"/>
  <c r="AD123" i="39" s="1"/>
  <c r="AD124" i="39" s="1"/>
  <c r="AD125" i="39" s="1"/>
  <c r="AD126" i="39" s="1"/>
  <c r="AD127" i="39" s="1"/>
  <c r="AD128" i="39" s="1"/>
  <c r="AD129" i="39" s="1"/>
  <c r="AD130" i="39" s="1"/>
  <c r="AD131" i="39" s="1"/>
  <c r="AD132" i="39" s="1"/>
  <c r="AD133" i="39" s="1"/>
  <c r="AD134" i="39" s="1"/>
  <c r="AD135" i="39" s="1"/>
  <c r="AD136" i="39" s="1"/>
  <c r="AD137" i="39" s="1"/>
  <c r="AD138" i="39" s="1"/>
  <c r="AD139" i="39" s="1"/>
  <c r="AD140" i="39" s="1"/>
  <c r="AD141" i="39" s="1"/>
  <c r="AD142" i="39" s="1"/>
  <c r="AD143" i="39" s="1"/>
  <c r="AD144" i="39" s="1"/>
  <c r="AD145" i="39" s="1"/>
  <c r="AD146" i="39" s="1"/>
  <c r="AC3" i="39"/>
  <c r="Z3" i="39"/>
  <c r="Z4" i="39" s="1"/>
  <c r="Y3" i="39"/>
  <c r="Y4" i="39" s="1"/>
  <c r="Y5" i="39" s="1"/>
  <c r="Y6" i="39" s="1"/>
  <c r="Y7" i="39" s="1"/>
  <c r="Y8" i="39" s="1"/>
  <c r="Y9" i="39" s="1"/>
  <c r="Y10" i="39" s="1"/>
  <c r="Y11" i="39" s="1"/>
  <c r="Y12" i="39" s="1"/>
  <c r="Y13" i="39" s="1"/>
  <c r="Y14" i="39" s="1"/>
  <c r="Y15" i="39" s="1"/>
  <c r="Y16" i="39" s="1"/>
  <c r="Y17" i="39" s="1"/>
  <c r="Y18" i="39" s="1"/>
  <c r="Y19" i="39" s="1"/>
  <c r="Y20" i="39" s="1"/>
  <c r="Y21" i="39" s="1"/>
  <c r="Y22" i="39" s="1"/>
  <c r="Y23" i="39" s="1"/>
  <c r="Y24" i="39" s="1"/>
  <c r="Y25" i="39" s="1"/>
  <c r="Y26" i="39" s="1"/>
  <c r="Y27" i="39" s="1"/>
  <c r="Y28" i="39" s="1"/>
  <c r="Y29" i="39" s="1"/>
  <c r="Y30" i="39" s="1"/>
  <c r="Y31" i="39" s="1"/>
  <c r="Y32" i="39" s="1"/>
  <c r="Y33" i="39" s="1"/>
  <c r="Y34" i="39" s="1"/>
  <c r="Y35" i="39" s="1"/>
  <c r="Y36" i="39" s="1"/>
  <c r="Y37" i="39" s="1"/>
  <c r="Y38" i="39" s="1"/>
  <c r="Y39" i="39" s="1"/>
  <c r="Y40" i="39" s="1"/>
  <c r="Y41" i="39" s="1"/>
  <c r="Y42" i="39" s="1"/>
  <c r="Y43" i="39" s="1"/>
  <c r="Y44" i="39" s="1"/>
  <c r="Y45" i="39" s="1"/>
  <c r="Y46" i="39" s="1"/>
  <c r="Y47" i="39" s="1"/>
  <c r="Y48" i="39" s="1"/>
  <c r="Y49" i="39" s="1"/>
  <c r="Y50" i="39" s="1"/>
  <c r="Y51" i="39" s="1"/>
  <c r="Y52" i="39" s="1"/>
  <c r="Y53" i="39" s="1"/>
  <c r="Y54" i="39" s="1"/>
  <c r="Y55" i="39" s="1"/>
  <c r="Y56" i="39" s="1"/>
  <c r="Y57" i="39" s="1"/>
  <c r="Y58" i="39" s="1"/>
  <c r="Y59" i="39" s="1"/>
  <c r="Y60" i="39" s="1"/>
  <c r="Y61" i="39" s="1"/>
  <c r="Y62" i="39" s="1"/>
  <c r="Y63" i="39" s="1"/>
  <c r="Y64" i="39" s="1"/>
  <c r="Y65" i="39" s="1"/>
  <c r="Y66" i="39" s="1"/>
  <c r="Y67" i="39" s="1"/>
  <c r="Y68" i="39" s="1"/>
  <c r="Y69" i="39" s="1"/>
  <c r="Y70" i="39" s="1"/>
  <c r="Y71" i="39" s="1"/>
  <c r="Y72" i="39" s="1"/>
  <c r="Y73" i="39" s="1"/>
  <c r="Y74" i="39" s="1"/>
  <c r="Y75" i="39" s="1"/>
  <c r="Y76" i="39" s="1"/>
  <c r="Y77" i="39" s="1"/>
  <c r="Y78" i="39" s="1"/>
  <c r="Y79" i="39" s="1"/>
  <c r="Y80" i="39" s="1"/>
  <c r="Y81" i="39" s="1"/>
  <c r="Y82" i="39" s="1"/>
  <c r="Y83" i="39" s="1"/>
  <c r="Y84" i="39" s="1"/>
  <c r="Y85" i="39" s="1"/>
  <c r="Y86" i="39" s="1"/>
  <c r="Y87" i="39" s="1"/>
  <c r="Y88" i="39" s="1"/>
  <c r="Y89" i="39" s="1"/>
  <c r="Y90" i="39" s="1"/>
  <c r="Y91" i="39" s="1"/>
  <c r="Y92" i="39" s="1"/>
  <c r="Y93" i="39" s="1"/>
  <c r="Y94" i="39" s="1"/>
  <c r="Y95" i="39" s="1"/>
  <c r="Y96" i="39" s="1"/>
  <c r="Y97" i="39" s="1"/>
  <c r="Y98" i="39" s="1"/>
  <c r="Y99" i="39" s="1"/>
  <c r="Y100" i="39" s="1"/>
  <c r="Y101" i="39" s="1"/>
  <c r="Y102" i="39" s="1"/>
  <c r="Y103" i="39" s="1"/>
  <c r="Y104" i="39" s="1"/>
  <c r="Y105" i="39" s="1"/>
  <c r="Y106" i="39" s="1"/>
  <c r="Y107" i="39" s="1"/>
  <c r="Y108" i="39" s="1"/>
  <c r="Y109" i="39" s="1"/>
  <c r="Y110" i="39" s="1"/>
  <c r="Y111" i="39" s="1"/>
  <c r="Y112" i="39" s="1"/>
  <c r="Y113" i="39" s="1"/>
  <c r="Y114" i="39" s="1"/>
  <c r="Y115" i="39" s="1"/>
  <c r="Y116" i="39" s="1"/>
  <c r="Y117" i="39" s="1"/>
  <c r="Y118" i="39" s="1"/>
  <c r="Y119" i="39" s="1"/>
  <c r="Y120" i="39" s="1"/>
  <c r="Y121" i="39" s="1"/>
  <c r="Y122" i="39" s="1"/>
  <c r="Y123" i="39" s="1"/>
  <c r="Y124" i="39" s="1"/>
  <c r="Y125" i="39" s="1"/>
  <c r="Y126" i="39" s="1"/>
  <c r="Y127" i="39" s="1"/>
  <c r="Y128" i="39" s="1"/>
  <c r="Y129" i="39" s="1"/>
  <c r="Y130" i="39" s="1"/>
  <c r="Y131" i="39" s="1"/>
  <c r="Y132" i="39" s="1"/>
  <c r="Y133" i="39" s="1"/>
  <c r="Y134" i="39" s="1"/>
  <c r="Y135" i="39" s="1"/>
  <c r="Y136" i="39" s="1"/>
  <c r="Y137" i="39" s="1"/>
  <c r="Y138" i="39" s="1"/>
  <c r="Y139" i="39" s="1"/>
  <c r="Y140" i="39" s="1"/>
  <c r="Y141" i="39" s="1"/>
  <c r="Y142" i="39" s="1"/>
  <c r="Y143" i="39" s="1"/>
  <c r="Y144" i="39" s="1"/>
  <c r="Y145" i="39" s="1"/>
  <c r="Y146" i="39" s="1"/>
  <c r="X3" i="39"/>
  <c r="X4" i="39" s="1"/>
  <c r="X5" i="39" s="1"/>
  <c r="X6" i="39" s="1"/>
  <c r="X7" i="39" s="1"/>
  <c r="X8" i="39" s="1"/>
  <c r="X9" i="39" s="1"/>
  <c r="X10" i="39" s="1"/>
  <c r="X11" i="39" s="1"/>
  <c r="X12" i="39" s="1"/>
  <c r="X13" i="39" s="1"/>
  <c r="X14" i="39" s="1"/>
  <c r="X15" i="39" s="1"/>
  <c r="X16" i="39" s="1"/>
  <c r="X17" i="39" s="1"/>
  <c r="X18" i="39" s="1"/>
  <c r="X19" i="39" s="1"/>
  <c r="X20" i="39" s="1"/>
  <c r="X21" i="39" s="1"/>
  <c r="X22" i="39" s="1"/>
  <c r="X23" i="39" s="1"/>
  <c r="X24" i="39" s="1"/>
  <c r="X25" i="39" s="1"/>
  <c r="X26" i="39" s="1"/>
  <c r="X27" i="39" s="1"/>
  <c r="X28" i="39" s="1"/>
  <c r="X29" i="39" s="1"/>
  <c r="X30" i="39" s="1"/>
  <c r="X31" i="39" s="1"/>
  <c r="X32" i="39" s="1"/>
  <c r="X33" i="39" s="1"/>
  <c r="X34" i="39" s="1"/>
  <c r="X35" i="39" s="1"/>
  <c r="X36" i="39" s="1"/>
  <c r="X37" i="39" s="1"/>
  <c r="X38" i="39" s="1"/>
  <c r="X39" i="39" s="1"/>
  <c r="X40" i="39" s="1"/>
  <c r="X41" i="39" s="1"/>
  <c r="X42" i="39" s="1"/>
  <c r="X43" i="39" s="1"/>
  <c r="X44" i="39" s="1"/>
  <c r="X45" i="39" s="1"/>
  <c r="X46" i="39" s="1"/>
  <c r="X47" i="39" s="1"/>
  <c r="X48" i="39" s="1"/>
  <c r="X49" i="39" s="1"/>
  <c r="X50" i="39" s="1"/>
  <c r="X51" i="39" s="1"/>
  <c r="X52" i="39" s="1"/>
  <c r="X53" i="39" s="1"/>
  <c r="X54" i="39" s="1"/>
  <c r="X55" i="39" s="1"/>
  <c r="X56" i="39" s="1"/>
  <c r="X57" i="39" s="1"/>
  <c r="X58" i="39" s="1"/>
  <c r="X59" i="39" s="1"/>
  <c r="X60" i="39" s="1"/>
  <c r="X61" i="39" s="1"/>
  <c r="X62" i="39" s="1"/>
  <c r="X63" i="39" s="1"/>
  <c r="X64" i="39" s="1"/>
  <c r="X65" i="39" s="1"/>
  <c r="X66" i="39" s="1"/>
  <c r="X67" i="39" s="1"/>
  <c r="X68" i="39" s="1"/>
  <c r="X69" i="39" s="1"/>
  <c r="X70" i="39" s="1"/>
  <c r="X71" i="39" s="1"/>
  <c r="X72" i="39" s="1"/>
  <c r="X73" i="39" s="1"/>
  <c r="X74" i="39" s="1"/>
  <c r="X75" i="39" s="1"/>
  <c r="X76" i="39" s="1"/>
  <c r="X77" i="39" s="1"/>
  <c r="X78" i="39" s="1"/>
  <c r="X79" i="39" s="1"/>
  <c r="X80" i="39" s="1"/>
  <c r="X81" i="39" s="1"/>
  <c r="X82" i="39" s="1"/>
  <c r="X83" i="39" s="1"/>
  <c r="X84" i="39" s="1"/>
  <c r="X85" i="39" s="1"/>
  <c r="X86" i="39" s="1"/>
  <c r="X87" i="39" s="1"/>
  <c r="X88" i="39" s="1"/>
  <c r="X89" i="39" s="1"/>
  <c r="X90" i="39" s="1"/>
  <c r="X91" i="39" s="1"/>
  <c r="X92" i="39" s="1"/>
  <c r="X93" i="39" s="1"/>
  <c r="X94" i="39" s="1"/>
  <c r="X95" i="39" s="1"/>
  <c r="X96" i="39" s="1"/>
  <c r="X97" i="39" s="1"/>
  <c r="X98" i="39" s="1"/>
  <c r="X99" i="39" s="1"/>
  <c r="X100" i="39" s="1"/>
  <c r="X101" i="39" s="1"/>
  <c r="X102" i="39" s="1"/>
  <c r="X103" i="39" s="1"/>
  <c r="X104" i="39" s="1"/>
  <c r="X105" i="39" s="1"/>
  <c r="X106" i="39" s="1"/>
  <c r="X107" i="39" s="1"/>
  <c r="X108" i="39" s="1"/>
  <c r="X109" i="39" s="1"/>
  <c r="X110" i="39" s="1"/>
  <c r="X111" i="39" s="1"/>
  <c r="X112" i="39" s="1"/>
  <c r="X113" i="39" s="1"/>
  <c r="X114" i="39" s="1"/>
  <c r="X115" i="39" s="1"/>
  <c r="X116" i="39" s="1"/>
  <c r="X117" i="39" s="1"/>
  <c r="X118" i="39" s="1"/>
  <c r="X119" i="39" s="1"/>
  <c r="X120" i="39" s="1"/>
  <c r="X121" i="39" s="1"/>
  <c r="X122" i="39" s="1"/>
  <c r="X123" i="39" s="1"/>
  <c r="X124" i="39" s="1"/>
  <c r="X125" i="39" s="1"/>
  <c r="X126" i="39" s="1"/>
  <c r="X127" i="39" s="1"/>
  <c r="X128" i="39" s="1"/>
  <c r="X129" i="39" s="1"/>
  <c r="X130" i="39" s="1"/>
  <c r="X131" i="39" s="1"/>
  <c r="X132" i="39" s="1"/>
  <c r="X133" i="39" s="1"/>
  <c r="X134" i="39" s="1"/>
  <c r="X135" i="39" s="1"/>
  <c r="X136" i="39" s="1"/>
  <c r="X137" i="39" s="1"/>
  <c r="X138" i="39" s="1"/>
  <c r="X139" i="39" s="1"/>
  <c r="X140" i="39" s="1"/>
  <c r="X141" i="39" s="1"/>
  <c r="X142" i="39" s="1"/>
  <c r="X143" i="39" s="1"/>
  <c r="X144" i="39" s="1"/>
  <c r="X145" i="39" s="1"/>
  <c r="X146" i="39" s="1"/>
  <c r="W3" i="39"/>
  <c r="V3" i="39"/>
  <c r="U3" i="39"/>
  <c r="AH103" i="39" s="1"/>
  <c r="F3" i="39"/>
  <c r="E3" i="39"/>
  <c r="Q55" i="38"/>
  <c r="P55" i="38"/>
  <c r="Q54" i="38"/>
  <c r="P54" i="38"/>
  <c r="Q53" i="38"/>
  <c r="P53" i="38"/>
  <c r="Q52" i="38"/>
  <c r="P52" i="38"/>
  <c r="Q51" i="38"/>
  <c r="P51" i="38"/>
  <c r="Q50" i="38"/>
  <c r="P50" i="38"/>
  <c r="Q49" i="38"/>
  <c r="P49" i="38"/>
  <c r="Q48" i="38"/>
  <c r="P48" i="38"/>
  <c r="Q47" i="38"/>
  <c r="P47" i="38"/>
  <c r="Q46" i="38"/>
  <c r="P46" i="38"/>
  <c r="Q45" i="38"/>
  <c r="P45" i="38"/>
  <c r="Q44" i="38"/>
  <c r="P44" i="38"/>
  <c r="Q43" i="38"/>
  <c r="P43" i="38"/>
  <c r="Q42" i="38"/>
  <c r="P42" i="38"/>
  <c r="Q41" i="38"/>
  <c r="P41" i="38"/>
  <c r="Q40" i="38"/>
  <c r="P40" i="38"/>
  <c r="Q39" i="38"/>
  <c r="P39" i="38"/>
  <c r="Q38" i="38"/>
  <c r="P38" i="38"/>
  <c r="Q37" i="38"/>
  <c r="P37" i="38"/>
  <c r="Q36" i="38"/>
  <c r="P36" i="38"/>
  <c r="Q35" i="38"/>
  <c r="P35" i="38"/>
  <c r="Q34" i="38"/>
  <c r="P34" i="38"/>
  <c r="Q33" i="38"/>
  <c r="P33" i="38"/>
  <c r="Q32" i="38"/>
  <c r="P32" i="38"/>
  <c r="Q31" i="38"/>
  <c r="P31" i="38"/>
  <c r="Q30" i="38"/>
  <c r="P30" i="38"/>
  <c r="Q29" i="38"/>
  <c r="P29" i="38"/>
  <c r="Q28" i="38"/>
  <c r="P28" i="38"/>
  <c r="Q27" i="38"/>
  <c r="P27" i="38"/>
  <c r="Q26" i="38"/>
  <c r="P26" i="38"/>
  <c r="Q25" i="38"/>
  <c r="P25" i="38"/>
  <c r="Q24" i="38"/>
  <c r="P24" i="38"/>
  <c r="Q23" i="38"/>
  <c r="P23" i="38"/>
  <c r="Q22" i="38"/>
  <c r="P22" i="38"/>
  <c r="Q21" i="38"/>
  <c r="P21" i="38"/>
  <c r="Q20" i="38"/>
  <c r="P20" i="38"/>
  <c r="Q19" i="38"/>
  <c r="P19" i="38"/>
  <c r="Q18" i="38"/>
  <c r="P18" i="38"/>
  <c r="Q17" i="38"/>
  <c r="P17" i="38"/>
  <c r="Q16" i="38"/>
  <c r="P16" i="38"/>
  <c r="Q15" i="38"/>
  <c r="P15" i="38"/>
  <c r="Q14" i="38"/>
  <c r="P14" i="38"/>
  <c r="Q13" i="38"/>
  <c r="P13" i="38"/>
  <c r="Q12" i="38"/>
  <c r="P12" i="38"/>
  <c r="Q11" i="38"/>
  <c r="P11" i="38"/>
  <c r="Q10" i="38"/>
  <c r="P10" i="38"/>
  <c r="Q9" i="38"/>
  <c r="P9" i="38"/>
  <c r="P7" i="38"/>
  <c r="P6" i="38"/>
  <c r="P8" i="38" s="1"/>
  <c r="D6" i="38"/>
  <c r="D7" i="38" s="1"/>
  <c r="N5" i="38"/>
  <c r="M148" i="37"/>
  <c r="N148" i="37" s="1"/>
  <c r="O148" i="37" s="1"/>
  <c r="P148" i="37" s="1"/>
  <c r="Q148" i="37" s="1"/>
  <c r="G148" i="37"/>
  <c r="O147" i="37"/>
  <c r="P147" i="37" s="1"/>
  <c r="Q147" i="37" s="1"/>
  <c r="F149" i="38" s="1"/>
  <c r="G149" i="38" s="1"/>
  <c r="N147" i="37"/>
  <c r="M147" i="37"/>
  <c r="G147" i="37"/>
  <c r="M146" i="37"/>
  <c r="N146" i="37" s="1"/>
  <c r="O146" i="37" s="1"/>
  <c r="P146" i="37" s="1"/>
  <c r="Q146" i="37" s="1"/>
  <c r="F148" i="38" s="1"/>
  <c r="G148" i="38" s="1"/>
  <c r="G146" i="37"/>
  <c r="O145" i="37"/>
  <c r="P145" i="37" s="1"/>
  <c r="Q145" i="37" s="1"/>
  <c r="F147" i="38" s="1"/>
  <c r="G147" i="38" s="1"/>
  <c r="N145" i="37"/>
  <c r="M145" i="37"/>
  <c r="G145" i="37"/>
  <c r="M144" i="37"/>
  <c r="N144" i="37" s="1"/>
  <c r="O144" i="37" s="1"/>
  <c r="P144" i="37" s="1"/>
  <c r="Q144" i="37" s="1"/>
  <c r="F146" i="38" s="1"/>
  <c r="G146" i="38" s="1"/>
  <c r="G144" i="37"/>
  <c r="O143" i="37"/>
  <c r="P143" i="37" s="1"/>
  <c r="Q143" i="37" s="1"/>
  <c r="F145" i="38" s="1"/>
  <c r="G145" i="38" s="1"/>
  <c r="N143" i="37"/>
  <c r="M143" i="37"/>
  <c r="G143" i="37"/>
  <c r="Q142" i="37"/>
  <c r="F144" i="38" s="1"/>
  <c r="G144" i="38" s="1"/>
  <c r="M142" i="37"/>
  <c r="N142" i="37" s="1"/>
  <c r="O142" i="37" s="1"/>
  <c r="P142" i="37" s="1"/>
  <c r="G142" i="37"/>
  <c r="O141" i="37"/>
  <c r="P141" i="37" s="1"/>
  <c r="Q141" i="37" s="1"/>
  <c r="F143" i="38" s="1"/>
  <c r="G143" i="38" s="1"/>
  <c r="N141" i="37"/>
  <c r="M141" i="37"/>
  <c r="G141" i="37"/>
  <c r="M140" i="37"/>
  <c r="N140" i="37" s="1"/>
  <c r="O140" i="37" s="1"/>
  <c r="P140" i="37" s="1"/>
  <c r="Q140" i="37" s="1"/>
  <c r="F142" i="38" s="1"/>
  <c r="G142" i="38" s="1"/>
  <c r="G140" i="37"/>
  <c r="O139" i="37"/>
  <c r="P139" i="37" s="1"/>
  <c r="Q139" i="37" s="1"/>
  <c r="F141" i="38" s="1"/>
  <c r="G141" i="38" s="1"/>
  <c r="N139" i="37"/>
  <c r="M139" i="37"/>
  <c r="G139" i="37"/>
  <c r="M138" i="37"/>
  <c r="N138" i="37" s="1"/>
  <c r="O138" i="37" s="1"/>
  <c r="P138" i="37" s="1"/>
  <c r="Q138" i="37" s="1"/>
  <c r="F140" i="38" s="1"/>
  <c r="G140" i="38" s="1"/>
  <c r="G138" i="37"/>
  <c r="O137" i="37"/>
  <c r="P137" i="37" s="1"/>
  <c r="Q137" i="37" s="1"/>
  <c r="F139" i="38" s="1"/>
  <c r="G139" i="38" s="1"/>
  <c r="N137" i="37"/>
  <c r="M137" i="37"/>
  <c r="G137" i="37"/>
  <c r="M136" i="37"/>
  <c r="N136" i="37" s="1"/>
  <c r="O136" i="37" s="1"/>
  <c r="P136" i="37" s="1"/>
  <c r="Q136" i="37" s="1"/>
  <c r="F138" i="38" s="1"/>
  <c r="G138" i="38" s="1"/>
  <c r="G136" i="37"/>
  <c r="O135" i="37"/>
  <c r="P135" i="37" s="1"/>
  <c r="Q135" i="37" s="1"/>
  <c r="F137" i="38" s="1"/>
  <c r="G137" i="38" s="1"/>
  <c r="N135" i="37"/>
  <c r="M135" i="37"/>
  <c r="G135" i="37"/>
  <c r="Q134" i="37"/>
  <c r="F136" i="38" s="1"/>
  <c r="G136" i="38" s="1"/>
  <c r="M134" i="37"/>
  <c r="N134" i="37" s="1"/>
  <c r="O134" i="37" s="1"/>
  <c r="P134" i="37" s="1"/>
  <c r="G134" i="37"/>
  <c r="O133" i="37"/>
  <c r="P133" i="37" s="1"/>
  <c r="Q133" i="37" s="1"/>
  <c r="F135" i="38" s="1"/>
  <c r="G135" i="38" s="1"/>
  <c r="N133" i="37"/>
  <c r="M133" i="37"/>
  <c r="G133" i="37"/>
  <c r="M132" i="37"/>
  <c r="N132" i="37" s="1"/>
  <c r="O132" i="37" s="1"/>
  <c r="P132" i="37" s="1"/>
  <c r="Q132" i="37" s="1"/>
  <c r="F134" i="38" s="1"/>
  <c r="G134" i="38" s="1"/>
  <c r="G132" i="37"/>
  <c r="O131" i="37"/>
  <c r="P131" i="37" s="1"/>
  <c r="Q131" i="37" s="1"/>
  <c r="F133" i="38" s="1"/>
  <c r="G133" i="38" s="1"/>
  <c r="N131" i="37"/>
  <c r="M131" i="37"/>
  <c r="G131" i="37"/>
  <c r="M130" i="37"/>
  <c r="N130" i="37" s="1"/>
  <c r="O130" i="37" s="1"/>
  <c r="P130" i="37" s="1"/>
  <c r="Q130" i="37" s="1"/>
  <c r="F132" i="38" s="1"/>
  <c r="G132" i="38" s="1"/>
  <c r="G130" i="37"/>
  <c r="O129" i="37"/>
  <c r="P129" i="37" s="1"/>
  <c r="Q129" i="37" s="1"/>
  <c r="F131" i="38" s="1"/>
  <c r="G131" i="38" s="1"/>
  <c r="N129" i="37"/>
  <c r="M129" i="37"/>
  <c r="G129" i="37"/>
  <c r="M128" i="37"/>
  <c r="N128" i="37" s="1"/>
  <c r="O128" i="37" s="1"/>
  <c r="P128" i="37" s="1"/>
  <c r="Q128" i="37" s="1"/>
  <c r="F130" i="38" s="1"/>
  <c r="G130" i="38" s="1"/>
  <c r="G128" i="37"/>
  <c r="O127" i="37"/>
  <c r="P127" i="37" s="1"/>
  <c r="Q127" i="37" s="1"/>
  <c r="F129" i="38" s="1"/>
  <c r="G129" i="38" s="1"/>
  <c r="N127" i="37"/>
  <c r="M127" i="37"/>
  <c r="G127" i="37"/>
  <c r="Q126" i="37"/>
  <c r="F128" i="38" s="1"/>
  <c r="G128" i="38" s="1"/>
  <c r="M126" i="37"/>
  <c r="N126" i="37" s="1"/>
  <c r="O126" i="37" s="1"/>
  <c r="P126" i="37" s="1"/>
  <c r="G126" i="37"/>
  <c r="O125" i="37"/>
  <c r="P125" i="37" s="1"/>
  <c r="Q125" i="37" s="1"/>
  <c r="F127" i="38" s="1"/>
  <c r="G127" i="38" s="1"/>
  <c r="N125" i="37"/>
  <c r="M125" i="37"/>
  <c r="G125" i="37"/>
  <c r="M124" i="37"/>
  <c r="N124" i="37" s="1"/>
  <c r="O124" i="37" s="1"/>
  <c r="P124" i="37" s="1"/>
  <c r="Q124" i="37" s="1"/>
  <c r="F126" i="38" s="1"/>
  <c r="G126" i="38" s="1"/>
  <c r="G124" i="37"/>
  <c r="O123" i="37"/>
  <c r="P123" i="37" s="1"/>
  <c r="Q123" i="37" s="1"/>
  <c r="F125" i="38" s="1"/>
  <c r="G125" i="38" s="1"/>
  <c r="N123" i="37"/>
  <c r="M123" i="37"/>
  <c r="G123" i="37"/>
  <c r="M122" i="37"/>
  <c r="N122" i="37" s="1"/>
  <c r="O122" i="37" s="1"/>
  <c r="P122" i="37" s="1"/>
  <c r="Q122" i="37" s="1"/>
  <c r="F124" i="38" s="1"/>
  <c r="G124" i="38" s="1"/>
  <c r="G122" i="37"/>
  <c r="O121" i="37"/>
  <c r="P121" i="37" s="1"/>
  <c r="Q121" i="37" s="1"/>
  <c r="F123" i="38" s="1"/>
  <c r="G123" i="38" s="1"/>
  <c r="N121" i="37"/>
  <c r="M121" i="37"/>
  <c r="G121" i="37"/>
  <c r="M120" i="37"/>
  <c r="N120" i="37" s="1"/>
  <c r="O120" i="37" s="1"/>
  <c r="P120" i="37" s="1"/>
  <c r="Q120" i="37" s="1"/>
  <c r="F122" i="38" s="1"/>
  <c r="G122" i="38" s="1"/>
  <c r="G120" i="37"/>
  <c r="O119" i="37"/>
  <c r="P119" i="37" s="1"/>
  <c r="Q119" i="37" s="1"/>
  <c r="F121" i="38" s="1"/>
  <c r="G121" i="38" s="1"/>
  <c r="N119" i="37"/>
  <c r="M119" i="37"/>
  <c r="G119" i="37"/>
  <c r="Q118" i="37"/>
  <c r="F120" i="38" s="1"/>
  <c r="G120" i="38" s="1"/>
  <c r="M118" i="37"/>
  <c r="N118" i="37" s="1"/>
  <c r="O118" i="37" s="1"/>
  <c r="P118" i="37" s="1"/>
  <c r="G118" i="37"/>
  <c r="O117" i="37"/>
  <c r="P117" i="37" s="1"/>
  <c r="Q117" i="37" s="1"/>
  <c r="F119" i="38" s="1"/>
  <c r="G119" i="38" s="1"/>
  <c r="N117" i="37"/>
  <c r="M117" i="37"/>
  <c r="G117" i="37"/>
  <c r="N116" i="37"/>
  <c r="O116" i="37" s="1"/>
  <c r="P116" i="37" s="1"/>
  <c r="Q116" i="37" s="1"/>
  <c r="F118" i="38" s="1"/>
  <c r="G118" i="38" s="1"/>
  <c r="M116" i="37"/>
  <c r="G116" i="37"/>
  <c r="O115" i="37"/>
  <c r="P115" i="37" s="1"/>
  <c r="Q115" i="37" s="1"/>
  <c r="F117" i="38" s="1"/>
  <c r="G117" i="38" s="1"/>
  <c r="N115" i="37"/>
  <c r="M115" i="37"/>
  <c r="G115" i="37"/>
  <c r="Q114" i="37"/>
  <c r="F116" i="38" s="1"/>
  <c r="G116" i="38" s="1"/>
  <c r="M114" i="37"/>
  <c r="N114" i="37" s="1"/>
  <c r="O114" i="37" s="1"/>
  <c r="P114" i="37" s="1"/>
  <c r="G114" i="37"/>
  <c r="P113" i="37"/>
  <c r="Q113" i="37" s="1"/>
  <c r="F115" i="38" s="1"/>
  <c r="G115" i="38" s="1"/>
  <c r="O113" i="37"/>
  <c r="N113" i="37"/>
  <c r="M113" i="37"/>
  <c r="G113" i="37"/>
  <c r="M112" i="37"/>
  <c r="N112" i="37" s="1"/>
  <c r="O112" i="37" s="1"/>
  <c r="P112" i="37" s="1"/>
  <c r="Q112" i="37" s="1"/>
  <c r="F114" i="38" s="1"/>
  <c r="G114" i="38" s="1"/>
  <c r="G112" i="37"/>
  <c r="O111" i="37"/>
  <c r="P111" i="37" s="1"/>
  <c r="Q111" i="37" s="1"/>
  <c r="F113" i="38" s="1"/>
  <c r="G113" i="38" s="1"/>
  <c r="N111" i="37"/>
  <c r="M111" i="37"/>
  <c r="G111" i="37"/>
  <c r="M110" i="37"/>
  <c r="N110" i="37" s="1"/>
  <c r="O110" i="37" s="1"/>
  <c r="P110" i="37" s="1"/>
  <c r="Q110" i="37" s="1"/>
  <c r="F112" i="38" s="1"/>
  <c r="G112" i="38" s="1"/>
  <c r="G110" i="37"/>
  <c r="N109" i="37"/>
  <c r="O109" i="37" s="1"/>
  <c r="P109" i="37" s="1"/>
  <c r="Q109" i="37" s="1"/>
  <c r="F111" i="38" s="1"/>
  <c r="G111" i="38" s="1"/>
  <c r="M109" i="37"/>
  <c r="G109" i="37"/>
  <c r="M108" i="37"/>
  <c r="N108" i="37" s="1"/>
  <c r="O108" i="37" s="1"/>
  <c r="P108" i="37" s="1"/>
  <c r="Q108" i="37" s="1"/>
  <c r="F110" i="38" s="1"/>
  <c r="G110" i="38" s="1"/>
  <c r="G108" i="37"/>
  <c r="N107" i="37"/>
  <c r="O107" i="37" s="1"/>
  <c r="P107" i="37" s="1"/>
  <c r="Q107" i="37" s="1"/>
  <c r="F109" i="38" s="1"/>
  <c r="G109" i="38" s="1"/>
  <c r="M107" i="37"/>
  <c r="G107" i="37"/>
  <c r="M106" i="37"/>
  <c r="N106" i="37" s="1"/>
  <c r="O106" i="37" s="1"/>
  <c r="P106" i="37" s="1"/>
  <c r="Q106" i="37" s="1"/>
  <c r="F108" i="38" s="1"/>
  <c r="G108" i="38" s="1"/>
  <c r="G106" i="37"/>
  <c r="N105" i="37"/>
  <c r="O105" i="37" s="1"/>
  <c r="P105" i="37" s="1"/>
  <c r="Q105" i="37" s="1"/>
  <c r="F107" i="38" s="1"/>
  <c r="G107" i="38" s="1"/>
  <c r="M105" i="37"/>
  <c r="G105" i="37"/>
  <c r="M104" i="37"/>
  <c r="N104" i="37" s="1"/>
  <c r="O104" i="37" s="1"/>
  <c r="P104" i="37" s="1"/>
  <c r="Q104" i="37" s="1"/>
  <c r="F106" i="38" s="1"/>
  <c r="G106" i="38" s="1"/>
  <c r="G104" i="37"/>
  <c r="N103" i="37"/>
  <c r="O103" i="37" s="1"/>
  <c r="P103" i="37" s="1"/>
  <c r="Q103" i="37" s="1"/>
  <c r="F105" i="38" s="1"/>
  <c r="G105" i="38" s="1"/>
  <c r="M103" i="37"/>
  <c r="G103" i="37"/>
  <c r="M102" i="37"/>
  <c r="N102" i="37" s="1"/>
  <c r="O102" i="37" s="1"/>
  <c r="P102" i="37" s="1"/>
  <c r="Q102" i="37" s="1"/>
  <c r="F104" i="38" s="1"/>
  <c r="G104" i="38" s="1"/>
  <c r="G102" i="37"/>
  <c r="N101" i="37"/>
  <c r="O101" i="37" s="1"/>
  <c r="P101" i="37" s="1"/>
  <c r="Q101" i="37" s="1"/>
  <c r="F103" i="38" s="1"/>
  <c r="G103" i="38" s="1"/>
  <c r="M101" i="37"/>
  <c r="G101" i="37"/>
  <c r="M100" i="37"/>
  <c r="N100" i="37" s="1"/>
  <c r="O100" i="37" s="1"/>
  <c r="P100" i="37" s="1"/>
  <c r="Q100" i="37" s="1"/>
  <c r="F102" i="38" s="1"/>
  <c r="G102" i="38" s="1"/>
  <c r="G100" i="37"/>
  <c r="N99" i="37"/>
  <c r="O99" i="37" s="1"/>
  <c r="P99" i="37" s="1"/>
  <c r="Q99" i="37" s="1"/>
  <c r="F101" i="38" s="1"/>
  <c r="G101" i="38" s="1"/>
  <c r="M99" i="37"/>
  <c r="G99" i="37"/>
  <c r="M98" i="37"/>
  <c r="N98" i="37" s="1"/>
  <c r="O98" i="37" s="1"/>
  <c r="P98" i="37" s="1"/>
  <c r="Q98" i="37" s="1"/>
  <c r="F100" i="38" s="1"/>
  <c r="G100" i="38" s="1"/>
  <c r="G98" i="37"/>
  <c r="N97" i="37"/>
  <c r="O97" i="37" s="1"/>
  <c r="P97" i="37" s="1"/>
  <c r="Q97" i="37" s="1"/>
  <c r="F99" i="38" s="1"/>
  <c r="G99" i="38" s="1"/>
  <c r="M97" i="37"/>
  <c r="G97" i="37"/>
  <c r="M96" i="37"/>
  <c r="N96" i="37" s="1"/>
  <c r="O96" i="37" s="1"/>
  <c r="P96" i="37" s="1"/>
  <c r="Q96" i="37" s="1"/>
  <c r="F98" i="38" s="1"/>
  <c r="G98" i="38" s="1"/>
  <c r="G96" i="37"/>
  <c r="P95" i="37"/>
  <c r="Q95" i="37" s="1"/>
  <c r="F97" i="38" s="1"/>
  <c r="G97" i="38" s="1"/>
  <c r="N95" i="37"/>
  <c r="O95" i="37" s="1"/>
  <c r="M95" i="37"/>
  <c r="G95" i="37"/>
  <c r="M94" i="37"/>
  <c r="N94" i="37" s="1"/>
  <c r="O94" i="37" s="1"/>
  <c r="P94" i="37" s="1"/>
  <c r="Q94" i="37" s="1"/>
  <c r="F96" i="38" s="1"/>
  <c r="G96" i="38" s="1"/>
  <c r="G94" i="37"/>
  <c r="N93" i="37"/>
  <c r="O93" i="37" s="1"/>
  <c r="P93" i="37" s="1"/>
  <c r="Q93" i="37" s="1"/>
  <c r="F95" i="38" s="1"/>
  <c r="G95" i="38" s="1"/>
  <c r="M93" i="37"/>
  <c r="G93" i="37"/>
  <c r="M92" i="37"/>
  <c r="N92" i="37" s="1"/>
  <c r="O92" i="37" s="1"/>
  <c r="P92" i="37" s="1"/>
  <c r="Q92" i="37" s="1"/>
  <c r="F94" i="38" s="1"/>
  <c r="G94" i="38" s="1"/>
  <c r="G92" i="37"/>
  <c r="P91" i="37"/>
  <c r="Q91" i="37" s="1"/>
  <c r="F93" i="38" s="1"/>
  <c r="G93" i="38" s="1"/>
  <c r="N91" i="37"/>
  <c r="O91" i="37" s="1"/>
  <c r="M91" i="37"/>
  <c r="G91" i="37"/>
  <c r="M90" i="37"/>
  <c r="N90" i="37" s="1"/>
  <c r="O90" i="37" s="1"/>
  <c r="P90" i="37" s="1"/>
  <c r="Q90" i="37" s="1"/>
  <c r="F92" i="38" s="1"/>
  <c r="G92" i="38" s="1"/>
  <c r="G90" i="37"/>
  <c r="N89" i="37"/>
  <c r="O89" i="37" s="1"/>
  <c r="P89" i="37" s="1"/>
  <c r="Q89" i="37" s="1"/>
  <c r="F91" i="38" s="1"/>
  <c r="G91" i="38" s="1"/>
  <c r="M89" i="37"/>
  <c r="G89" i="37"/>
  <c r="M88" i="37"/>
  <c r="N88" i="37" s="1"/>
  <c r="O88" i="37" s="1"/>
  <c r="P88" i="37" s="1"/>
  <c r="Q88" i="37" s="1"/>
  <c r="F90" i="38" s="1"/>
  <c r="G90" i="38" s="1"/>
  <c r="G88" i="37"/>
  <c r="P87" i="37"/>
  <c r="Q87" i="37" s="1"/>
  <c r="F89" i="38" s="1"/>
  <c r="G89" i="38" s="1"/>
  <c r="N87" i="37"/>
  <c r="O87" i="37" s="1"/>
  <c r="M87" i="37"/>
  <c r="G87" i="37"/>
  <c r="M86" i="37"/>
  <c r="N86" i="37" s="1"/>
  <c r="O86" i="37" s="1"/>
  <c r="P86" i="37" s="1"/>
  <c r="Q86" i="37" s="1"/>
  <c r="F88" i="38" s="1"/>
  <c r="G88" i="38" s="1"/>
  <c r="G86" i="37"/>
  <c r="N85" i="37"/>
  <c r="O85" i="37" s="1"/>
  <c r="P85" i="37" s="1"/>
  <c r="Q85" i="37" s="1"/>
  <c r="F87" i="38" s="1"/>
  <c r="G87" i="38" s="1"/>
  <c r="M85" i="37"/>
  <c r="G85" i="37"/>
  <c r="M84" i="37"/>
  <c r="N84" i="37" s="1"/>
  <c r="O84" i="37" s="1"/>
  <c r="P84" i="37" s="1"/>
  <c r="Q84" i="37" s="1"/>
  <c r="F86" i="38" s="1"/>
  <c r="G86" i="38" s="1"/>
  <c r="G84" i="37"/>
  <c r="P83" i="37"/>
  <c r="Q83" i="37" s="1"/>
  <c r="F85" i="38" s="1"/>
  <c r="G85" i="38" s="1"/>
  <c r="N83" i="37"/>
  <c r="O83" i="37" s="1"/>
  <c r="M83" i="37"/>
  <c r="G83" i="37"/>
  <c r="M82" i="37"/>
  <c r="N82" i="37" s="1"/>
  <c r="O82" i="37" s="1"/>
  <c r="P82" i="37" s="1"/>
  <c r="Q82" i="37" s="1"/>
  <c r="F84" i="38" s="1"/>
  <c r="G84" i="38" s="1"/>
  <c r="G82" i="37"/>
  <c r="N81" i="37"/>
  <c r="O81" i="37" s="1"/>
  <c r="P81" i="37" s="1"/>
  <c r="Q81" i="37" s="1"/>
  <c r="F83" i="38" s="1"/>
  <c r="G83" i="38" s="1"/>
  <c r="M81" i="37"/>
  <c r="G81" i="37"/>
  <c r="M80" i="37"/>
  <c r="N80" i="37" s="1"/>
  <c r="O80" i="37" s="1"/>
  <c r="P80" i="37" s="1"/>
  <c r="Q80" i="37" s="1"/>
  <c r="F82" i="38" s="1"/>
  <c r="G82" i="38" s="1"/>
  <c r="G80" i="37"/>
  <c r="P79" i="37"/>
  <c r="Q79" i="37" s="1"/>
  <c r="F81" i="38" s="1"/>
  <c r="G81" i="38" s="1"/>
  <c r="N79" i="37"/>
  <c r="O79" i="37" s="1"/>
  <c r="M79" i="37"/>
  <c r="G79" i="37"/>
  <c r="M78" i="37"/>
  <c r="N78" i="37" s="1"/>
  <c r="O78" i="37" s="1"/>
  <c r="P78" i="37" s="1"/>
  <c r="Q78" i="37" s="1"/>
  <c r="F80" i="38" s="1"/>
  <c r="G80" i="38" s="1"/>
  <c r="G78" i="37"/>
  <c r="O77" i="37"/>
  <c r="P77" i="37" s="1"/>
  <c r="Q77" i="37" s="1"/>
  <c r="F79" i="38" s="1"/>
  <c r="G79" i="38" s="1"/>
  <c r="M77" i="37"/>
  <c r="N77" i="37" s="1"/>
  <c r="G77" i="37"/>
  <c r="M76" i="37"/>
  <c r="N76" i="37" s="1"/>
  <c r="O76" i="37" s="1"/>
  <c r="P76" i="37" s="1"/>
  <c r="Q76" i="37" s="1"/>
  <c r="F78" i="38" s="1"/>
  <c r="G78" i="38" s="1"/>
  <c r="G76" i="37"/>
  <c r="O75" i="37"/>
  <c r="P75" i="37" s="1"/>
  <c r="Q75" i="37" s="1"/>
  <c r="F77" i="38" s="1"/>
  <c r="G77" i="38" s="1"/>
  <c r="M75" i="37"/>
  <c r="N75" i="37" s="1"/>
  <c r="G75" i="37"/>
  <c r="M74" i="37"/>
  <c r="N74" i="37" s="1"/>
  <c r="O74" i="37" s="1"/>
  <c r="P74" i="37" s="1"/>
  <c r="Q74" i="37" s="1"/>
  <c r="F76" i="38" s="1"/>
  <c r="G76" i="38" s="1"/>
  <c r="G74" i="37"/>
  <c r="O73" i="37"/>
  <c r="P73" i="37" s="1"/>
  <c r="Q73" i="37" s="1"/>
  <c r="F75" i="38" s="1"/>
  <c r="G75" i="38" s="1"/>
  <c r="M73" i="37"/>
  <c r="N73" i="37" s="1"/>
  <c r="G73" i="37"/>
  <c r="M72" i="37"/>
  <c r="N72" i="37" s="1"/>
  <c r="O72" i="37" s="1"/>
  <c r="P72" i="37" s="1"/>
  <c r="Q72" i="37" s="1"/>
  <c r="F74" i="38" s="1"/>
  <c r="G74" i="38" s="1"/>
  <c r="G72" i="37"/>
  <c r="O71" i="37"/>
  <c r="P71" i="37" s="1"/>
  <c r="Q71" i="37" s="1"/>
  <c r="F73" i="38" s="1"/>
  <c r="G73" i="38" s="1"/>
  <c r="M71" i="37"/>
  <c r="N71" i="37" s="1"/>
  <c r="G71" i="37"/>
  <c r="M70" i="37"/>
  <c r="N70" i="37" s="1"/>
  <c r="O70" i="37" s="1"/>
  <c r="P70" i="37" s="1"/>
  <c r="Q70" i="37" s="1"/>
  <c r="F72" i="38" s="1"/>
  <c r="G72" i="38" s="1"/>
  <c r="G70" i="37"/>
  <c r="O69" i="37"/>
  <c r="P69" i="37" s="1"/>
  <c r="Q69" i="37" s="1"/>
  <c r="F71" i="38" s="1"/>
  <c r="G71" i="38" s="1"/>
  <c r="M69" i="37"/>
  <c r="N69" i="37" s="1"/>
  <c r="G69" i="37"/>
  <c r="M68" i="37"/>
  <c r="N68" i="37" s="1"/>
  <c r="O68" i="37" s="1"/>
  <c r="P68" i="37" s="1"/>
  <c r="Q68" i="37" s="1"/>
  <c r="F70" i="38" s="1"/>
  <c r="G70" i="38" s="1"/>
  <c r="G68" i="37"/>
  <c r="O67" i="37"/>
  <c r="P67" i="37" s="1"/>
  <c r="Q67" i="37" s="1"/>
  <c r="F69" i="38" s="1"/>
  <c r="G69" i="38" s="1"/>
  <c r="M67" i="37"/>
  <c r="N67" i="37" s="1"/>
  <c r="G67" i="37"/>
  <c r="M66" i="37"/>
  <c r="N66" i="37" s="1"/>
  <c r="O66" i="37" s="1"/>
  <c r="P66" i="37" s="1"/>
  <c r="Q66" i="37" s="1"/>
  <c r="F68" i="38" s="1"/>
  <c r="G68" i="38" s="1"/>
  <c r="G66" i="37"/>
  <c r="O65" i="37"/>
  <c r="P65" i="37" s="1"/>
  <c r="Q65" i="37" s="1"/>
  <c r="F67" i="38" s="1"/>
  <c r="G67" i="38" s="1"/>
  <c r="M65" i="37"/>
  <c r="N65" i="37" s="1"/>
  <c r="G65" i="37"/>
  <c r="M64" i="37"/>
  <c r="N64" i="37" s="1"/>
  <c r="O64" i="37" s="1"/>
  <c r="P64" i="37" s="1"/>
  <c r="Q64" i="37" s="1"/>
  <c r="F66" i="38" s="1"/>
  <c r="G66" i="38" s="1"/>
  <c r="G64" i="37"/>
  <c r="O63" i="37"/>
  <c r="P63" i="37" s="1"/>
  <c r="Q63" i="37" s="1"/>
  <c r="F65" i="38" s="1"/>
  <c r="G65" i="38" s="1"/>
  <c r="M63" i="37"/>
  <c r="N63" i="37" s="1"/>
  <c r="G63" i="37"/>
  <c r="M62" i="37"/>
  <c r="N62" i="37" s="1"/>
  <c r="O62" i="37" s="1"/>
  <c r="P62" i="37" s="1"/>
  <c r="Q62" i="37" s="1"/>
  <c r="F64" i="38" s="1"/>
  <c r="G64" i="38" s="1"/>
  <c r="G62" i="37"/>
  <c r="O61" i="37"/>
  <c r="P61" i="37" s="1"/>
  <c r="Q61" i="37" s="1"/>
  <c r="F63" i="38" s="1"/>
  <c r="G63" i="38" s="1"/>
  <c r="M61" i="37"/>
  <c r="N61" i="37" s="1"/>
  <c r="G61" i="37"/>
  <c r="M60" i="37"/>
  <c r="N60" i="37" s="1"/>
  <c r="O60" i="37" s="1"/>
  <c r="P60" i="37" s="1"/>
  <c r="Q60" i="37" s="1"/>
  <c r="F62" i="38" s="1"/>
  <c r="G62" i="38" s="1"/>
  <c r="G60" i="37"/>
  <c r="O59" i="37"/>
  <c r="P59" i="37" s="1"/>
  <c r="Q59" i="37" s="1"/>
  <c r="F61" i="38" s="1"/>
  <c r="G61" i="38" s="1"/>
  <c r="M59" i="37"/>
  <c r="N59" i="37" s="1"/>
  <c r="G59" i="37"/>
  <c r="M58" i="37"/>
  <c r="N58" i="37" s="1"/>
  <c r="O58" i="37" s="1"/>
  <c r="P58" i="37" s="1"/>
  <c r="Q58" i="37" s="1"/>
  <c r="F60" i="38" s="1"/>
  <c r="G60" i="38" s="1"/>
  <c r="G58" i="37"/>
  <c r="O57" i="37"/>
  <c r="P57" i="37" s="1"/>
  <c r="Q57" i="37" s="1"/>
  <c r="F59" i="38" s="1"/>
  <c r="G59" i="38" s="1"/>
  <c r="M57" i="37"/>
  <c r="N57" i="37" s="1"/>
  <c r="G57" i="37"/>
  <c r="M56" i="37"/>
  <c r="N56" i="37" s="1"/>
  <c r="O56" i="37" s="1"/>
  <c r="P56" i="37" s="1"/>
  <c r="Q56" i="37" s="1"/>
  <c r="F58" i="38" s="1"/>
  <c r="G58" i="38" s="1"/>
  <c r="G56" i="37"/>
  <c r="O55" i="37"/>
  <c r="P55" i="37" s="1"/>
  <c r="Q55" i="37" s="1"/>
  <c r="F57" i="38" s="1"/>
  <c r="G57" i="38" s="1"/>
  <c r="M55" i="37"/>
  <c r="N55" i="37" s="1"/>
  <c r="G55" i="37"/>
  <c r="M54" i="37"/>
  <c r="N54" i="37" s="1"/>
  <c r="O54" i="37" s="1"/>
  <c r="P54" i="37" s="1"/>
  <c r="Q54" i="37" s="1"/>
  <c r="F56" i="38" s="1"/>
  <c r="G56" i="38" s="1"/>
  <c r="G54" i="37"/>
  <c r="O53" i="37"/>
  <c r="P53" i="37" s="1"/>
  <c r="Q53" i="37" s="1"/>
  <c r="F55" i="38" s="1"/>
  <c r="G55" i="38" s="1"/>
  <c r="M53" i="37"/>
  <c r="N53" i="37" s="1"/>
  <c r="G53" i="37"/>
  <c r="M52" i="37"/>
  <c r="N52" i="37" s="1"/>
  <c r="O52" i="37" s="1"/>
  <c r="P52" i="37" s="1"/>
  <c r="Q52" i="37" s="1"/>
  <c r="F54" i="38" s="1"/>
  <c r="G54" i="38" s="1"/>
  <c r="G52" i="37"/>
  <c r="O51" i="37"/>
  <c r="P51" i="37" s="1"/>
  <c r="Q51" i="37" s="1"/>
  <c r="F53" i="38" s="1"/>
  <c r="G53" i="38" s="1"/>
  <c r="M51" i="37"/>
  <c r="N51" i="37" s="1"/>
  <c r="G51" i="37"/>
  <c r="M50" i="37"/>
  <c r="N50" i="37" s="1"/>
  <c r="O50" i="37" s="1"/>
  <c r="P50" i="37" s="1"/>
  <c r="Q50" i="37" s="1"/>
  <c r="F52" i="38" s="1"/>
  <c r="G52" i="38" s="1"/>
  <c r="G50" i="37"/>
  <c r="O49" i="37"/>
  <c r="P49" i="37" s="1"/>
  <c r="Q49" i="37" s="1"/>
  <c r="F51" i="38" s="1"/>
  <c r="G51" i="38" s="1"/>
  <c r="M49" i="37"/>
  <c r="N49" i="37" s="1"/>
  <c r="G49" i="37"/>
  <c r="M48" i="37"/>
  <c r="N48" i="37" s="1"/>
  <c r="O48" i="37" s="1"/>
  <c r="P48" i="37" s="1"/>
  <c r="Q48" i="37" s="1"/>
  <c r="F50" i="38" s="1"/>
  <c r="G50" i="38" s="1"/>
  <c r="G48" i="37"/>
  <c r="O47" i="37"/>
  <c r="P47" i="37" s="1"/>
  <c r="Q47" i="37" s="1"/>
  <c r="F49" i="38" s="1"/>
  <c r="G49" i="38" s="1"/>
  <c r="M47" i="37"/>
  <c r="N47" i="37" s="1"/>
  <c r="G47" i="37"/>
  <c r="M46" i="37"/>
  <c r="N46" i="37" s="1"/>
  <c r="O46" i="37" s="1"/>
  <c r="P46" i="37" s="1"/>
  <c r="Q46" i="37" s="1"/>
  <c r="F48" i="38" s="1"/>
  <c r="G48" i="38" s="1"/>
  <c r="G46" i="37"/>
  <c r="O45" i="37"/>
  <c r="P45" i="37" s="1"/>
  <c r="Q45" i="37" s="1"/>
  <c r="F47" i="38" s="1"/>
  <c r="G47" i="38" s="1"/>
  <c r="M45" i="37"/>
  <c r="N45" i="37" s="1"/>
  <c r="G45" i="37"/>
  <c r="M44" i="37"/>
  <c r="N44" i="37" s="1"/>
  <c r="O44" i="37" s="1"/>
  <c r="P44" i="37" s="1"/>
  <c r="Q44" i="37" s="1"/>
  <c r="F46" i="38" s="1"/>
  <c r="G46" i="38" s="1"/>
  <c r="G44" i="37"/>
  <c r="O43" i="37"/>
  <c r="P43" i="37" s="1"/>
  <c r="Q43" i="37" s="1"/>
  <c r="F45" i="38" s="1"/>
  <c r="G45" i="38" s="1"/>
  <c r="N43" i="37"/>
  <c r="M43" i="37"/>
  <c r="G43" i="37"/>
  <c r="Q42" i="37"/>
  <c r="F44" i="38" s="1"/>
  <c r="G44" i="38" s="1"/>
  <c r="M42" i="37"/>
  <c r="N42" i="37" s="1"/>
  <c r="O42" i="37" s="1"/>
  <c r="P42" i="37" s="1"/>
  <c r="G42" i="37"/>
  <c r="O41" i="37"/>
  <c r="P41" i="37" s="1"/>
  <c r="Q41" i="37" s="1"/>
  <c r="F43" i="38" s="1"/>
  <c r="G43" i="38" s="1"/>
  <c r="N41" i="37"/>
  <c r="M41" i="37"/>
  <c r="G41" i="37"/>
  <c r="M40" i="37"/>
  <c r="N40" i="37" s="1"/>
  <c r="O40" i="37" s="1"/>
  <c r="P40" i="37" s="1"/>
  <c r="Q40" i="37" s="1"/>
  <c r="F42" i="38" s="1"/>
  <c r="G42" i="38" s="1"/>
  <c r="G40" i="37"/>
  <c r="O39" i="37"/>
  <c r="P39" i="37" s="1"/>
  <c r="Q39" i="37" s="1"/>
  <c r="F41" i="38" s="1"/>
  <c r="G41" i="38" s="1"/>
  <c r="N39" i="37"/>
  <c r="M39" i="37"/>
  <c r="G39" i="37"/>
  <c r="Q38" i="37"/>
  <c r="F40" i="38" s="1"/>
  <c r="G40" i="38" s="1"/>
  <c r="M38" i="37"/>
  <c r="N38" i="37" s="1"/>
  <c r="O38" i="37" s="1"/>
  <c r="P38" i="37" s="1"/>
  <c r="G38" i="37"/>
  <c r="O37" i="37"/>
  <c r="P37" i="37" s="1"/>
  <c r="Q37" i="37" s="1"/>
  <c r="F39" i="38" s="1"/>
  <c r="G39" i="38" s="1"/>
  <c r="N37" i="37"/>
  <c r="M37" i="37"/>
  <c r="G37" i="37"/>
  <c r="M36" i="37"/>
  <c r="N36" i="37" s="1"/>
  <c r="O36" i="37" s="1"/>
  <c r="P36" i="37" s="1"/>
  <c r="Q36" i="37" s="1"/>
  <c r="F38" i="38" s="1"/>
  <c r="G38" i="38" s="1"/>
  <c r="G36" i="37"/>
  <c r="O35" i="37"/>
  <c r="P35" i="37" s="1"/>
  <c r="Q35" i="37" s="1"/>
  <c r="F37" i="38" s="1"/>
  <c r="G37" i="38" s="1"/>
  <c r="N35" i="37"/>
  <c r="M35" i="37"/>
  <c r="G35" i="37"/>
  <c r="Q34" i="37"/>
  <c r="F36" i="38" s="1"/>
  <c r="G36" i="38" s="1"/>
  <c r="M34" i="37"/>
  <c r="N34" i="37" s="1"/>
  <c r="O34" i="37" s="1"/>
  <c r="P34" i="37" s="1"/>
  <c r="G34" i="37"/>
  <c r="O33" i="37"/>
  <c r="P33" i="37" s="1"/>
  <c r="Q33" i="37" s="1"/>
  <c r="F35" i="38" s="1"/>
  <c r="G35" i="38" s="1"/>
  <c r="N33" i="37"/>
  <c r="M33" i="37"/>
  <c r="G33" i="37"/>
  <c r="M32" i="37"/>
  <c r="N32" i="37" s="1"/>
  <c r="O32" i="37" s="1"/>
  <c r="P32" i="37" s="1"/>
  <c r="Q32" i="37" s="1"/>
  <c r="F34" i="38" s="1"/>
  <c r="G34" i="38" s="1"/>
  <c r="G32" i="37"/>
  <c r="O31" i="37"/>
  <c r="P31" i="37" s="1"/>
  <c r="Q31" i="37" s="1"/>
  <c r="F33" i="38" s="1"/>
  <c r="G33" i="38" s="1"/>
  <c r="N31" i="37"/>
  <c r="M31" i="37"/>
  <c r="G31" i="37"/>
  <c r="Q30" i="37"/>
  <c r="F32" i="38" s="1"/>
  <c r="G32" i="38" s="1"/>
  <c r="M30" i="37"/>
  <c r="N30" i="37" s="1"/>
  <c r="O30" i="37" s="1"/>
  <c r="P30" i="37" s="1"/>
  <c r="G30" i="37"/>
  <c r="O29" i="37"/>
  <c r="P29" i="37" s="1"/>
  <c r="Q29" i="37" s="1"/>
  <c r="F31" i="38" s="1"/>
  <c r="G31" i="38" s="1"/>
  <c r="N29" i="37"/>
  <c r="M29" i="37"/>
  <c r="G29" i="37"/>
  <c r="M28" i="37"/>
  <c r="N28" i="37" s="1"/>
  <c r="O28" i="37" s="1"/>
  <c r="P28" i="37" s="1"/>
  <c r="Q28" i="37" s="1"/>
  <c r="F30" i="38" s="1"/>
  <c r="G30" i="38" s="1"/>
  <c r="G28" i="37"/>
  <c r="O27" i="37"/>
  <c r="P27" i="37" s="1"/>
  <c r="Q27" i="37" s="1"/>
  <c r="F29" i="38" s="1"/>
  <c r="G29" i="38" s="1"/>
  <c r="N27" i="37"/>
  <c r="M27" i="37"/>
  <c r="G27" i="37"/>
  <c r="Q26" i="37"/>
  <c r="F28" i="38" s="1"/>
  <c r="G28" i="38" s="1"/>
  <c r="M26" i="37"/>
  <c r="N26" i="37" s="1"/>
  <c r="O26" i="37" s="1"/>
  <c r="P26" i="37" s="1"/>
  <c r="G26" i="37"/>
  <c r="O25" i="37"/>
  <c r="P25" i="37" s="1"/>
  <c r="Q25" i="37" s="1"/>
  <c r="F27" i="38" s="1"/>
  <c r="G27" i="38" s="1"/>
  <c r="N25" i="37"/>
  <c r="M25" i="37"/>
  <c r="G25" i="37"/>
  <c r="M24" i="37"/>
  <c r="N24" i="37" s="1"/>
  <c r="O24" i="37" s="1"/>
  <c r="P24" i="37" s="1"/>
  <c r="Q24" i="37" s="1"/>
  <c r="F26" i="38" s="1"/>
  <c r="G26" i="38" s="1"/>
  <c r="G24" i="37"/>
  <c r="O23" i="37"/>
  <c r="P23" i="37" s="1"/>
  <c r="Q23" i="37" s="1"/>
  <c r="F25" i="38" s="1"/>
  <c r="G25" i="38" s="1"/>
  <c r="N23" i="37"/>
  <c r="M23" i="37"/>
  <c r="G23" i="37"/>
  <c r="Q22" i="37"/>
  <c r="F24" i="38" s="1"/>
  <c r="G24" i="38" s="1"/>
  <c r="M22" i="37"/>
  <c r="N22" i="37" s="1"/>
  <c r="O22" i="37" s="1"/>
  <c r="P22" i="37" s="1"/>
  <c r="G22" i="37"/>
  <c r="O21" i="37"/>
  <c r="P21" i="37" s="1"/>
  <c r="Q21" i="37" s="1"/>
  <c r="F23" i="38" s="1"/>
  <c r="G23" i="38" s="1"/>
  <c r="N21" i="37"/>
  <c r="M21" i="37"/>
  <c r="G21" i="37"/>
  <c r="M20" i="37"/>
  <c r="N20" i="37" s="1"/>
  <c r="O20" i="37" s="1"/>
  <c r="P20" i="37" s="1"/>
  <c r="Q20" i="37" s="1"/>
  <c r="F22" i="38" s="1"/>
  <c r="G22" i="38" s="1"/>
  <c r="G20" i="37"/>
  <c r="O19" i="37"/>
  <c r="P19" i="37" s="1"/>
  <c r="Q19" i="37" s="1"/>
  <c r="F21" i="38" s="1"/>
  <c r="G21" i="38" s="1"/>
  <c r="N19" i="37"/>
  <c r="M19" i="37"/>
  <c r="G19" i="37"/>
  <c r="Q18" i="37"/>
  <c r="F20" i="38" s="1"/>
  <c r="G20" i="38" s="1"/>
  <c r="M18" i="37"/>
  <c r="N18" i="37" s="1"/>
  <c r="O18" i="37" s="1"/>
  <c r="P18" i="37" s="1"/>
  <c r="G18" i="37"/>
  <c r="O17" i="37"/>
  <c r="P17" i="37" s="1"/>
  <c r="Q17" i="37" s="1"/>
  <c r="F19" i="38" s="1"/>
  <c r="G19" i="38" s="1"/>
  <c r="N17" i="37"/>
  <c r="M17" i="37"/>
  <c r="G17" i="37"/>
  <c r="M16" i="37"/>
  <c r="N16" i="37" s="1"/>
  <c r="O16" i="37" s="1"/>
  <c r="P16" i="37" s="1"/>
  <c r="Q16" i="37" s="1"/>
  <c r="F18" i="38" s="1"/>
  <c r="G18" i="38" s="1"/>
  <c r="G16" i="37"/>
  <c r="O15" i="37"/>
  <c r="P15" i="37" s="1"/>
  <c r="Q15" i="37" s="1"/>
  <c r="F17" i="38" s="1"/>
  <c r="G17" i="38" s="1"/>
  <c r="N15" i="37"/>
  <c r="M15" i="37"/>
  <c r="G15" i="37"/>
  <c r="Q14" i="37"/>
  <c r="F16" i="38" s="1"/>
  <c r="G16" i="38" s="1"/>
  <c r="M14" i="37"/>
  <c r="N14" i="37" s="1"/>
  <c r="O14" i="37" s="1"/>
  <c r="P14" i="37" s="1"/>
  <c r="G14" i="37"/>
  <c r="O13" i="37"/>
  <c r="P13" i="37" s="1"/>
  <c r="Q13" i="37" s="1"/>
  <c r="F15" i="38" s="1"/>
  <c r="G15" i="38" s="1"/>
  <c r="N13" i="37"/>
  <c r="M13" i="37"/>
  <c r="G13" i="37"/>
  <c r="M12" i="37"/>
  <c r="N12" i="37" s="1"/>
  <c r="O12" i="37" s="1"/>
  <c r="P12" i="37" s="1"/>
  <c r="Q12" i="37" s="1"/>
  <c r="F14" i="38" s="1"/>
  <c r="G14" i="38" s="1"/>
  <c r="G12" i="37"/>
  <c r="O11" i="37"/>
  <c r="P11" i="37" s="1"/>
  <c r="Q11" i="37" s="1"/>
  <c r="F13" i="38" s="1"/>
  <c r="G13" i="38" s="1"/>
  <c r="N11" i="37"/>
  <c r="M11" i="37"/>
  <c r="G11" i="37"/>
  <c r="Q10" i="37"/>
  <c r="F12" i="38" s="1"/>
  <c r="G12" i="38" s="1"/>
  <c r="M10" i="37"/>
  <c r="N10" i="37" s="1"/>
  <c r="O10" i="37" s="1"/>
  <c r="P10" i="37" s="1"/>
  <c r="G10" i="37"/>
  <c r="O9" i="37"/>
  <c r="P9" i="37" s="1"/>
  <c r="Q9" i="37" s="1"/>
  <c r="F11" i="38" s="1"/>
  <c r="G11" i="38" s="1"/>
  <c r="N9" i="37"/>
  <c r="M9" i="37"/>
  <c r="G9" i="37"/>
  <c r="M8" i="37"/>
  <c r="N8" i="37" s="1"/>
  <c r="O8" i="37" s="1"/>
  <c r="P8" i="37" s="1"/>
  <c r="Q8" i="37" s="1"/>
  <c r="F10" i="38" s="1"/>
  <c r="G10" i="38" s="1"/>
  <c r="G8" i="37"/>
  <c r="O7" i="37"/>
  <c r="P7" i="37" s="1"/>
  <c r="Q7" i="37" s="1"/>
  <c r="F9" i="38" s="1"/>
  <c r="G9" i="38" s="1"/>
  <c r="N7" i="37"/>
  <c r="M7" i="37"/>
  <c r="G7" i="37"/>
  <c r="Q6" i="37"/>
  <c r="F8" i="38" s="1"/>
  <c r="G8" i="38" s="1"/>
  <c r="M6" i="37"/>
  <c r="N6" i="37" s="1"/>
  <c r="O6" i="37" s="1"/>
  <c r="P6" i="37" s="1"/>
  <c r="G6" i="37"/>
  <c r="O5" i="37"/>
  <c r="P5" i="37" s="1"/>
  <c r="Q5" i="37" s="1"/>
  <c r="F7" i="38" s="1"/>
  <c r="N5" i="37"/>
  <c r="M5" i="37"/>
  <c r="G5" i="37"/>
  <c r="G92" i="36"/>
  <c r="G60" i="36"/>
  <c r="Q55" i="36"/>
  <c r="P55" i="36"/>
  <c r="Q54" i="36"/>
  <c r="P54" i="36"/>
  <c r="Q53" i="36"/>
  <c r="P53" i="36"/>
  <c r="Q52" i="36"/>
  <c r="P52" i="36"/>
  <c r="R51" i="36"/>
  <c r="Q51" i="36"/>
  <c r="P51" i="36"/>
  <c r="Q50" i="36"/>
  <c r="P50" i="36"/>
  <c r="Q49" i="36"/>
  <c r="P49" i="36"/>
  <c r="Q48" i="36"/>
  <c r="P48" i="36"/>
  <c r="A2" i="36" s="1"/>
  <c r="Q47" i="36"/>
  <c r="P47" i="36"/>
  <c r="Q46" i="36"/>
  <c r="P46" i="36"/>
  <c r="Q45" i="36"/>
  <c r="P45" i="36"/>
  <c r="Q44" i="36"/>
  <c r="P44" i="36"/>
  <c r="Q43" i="36"/>
  <c r="P43" i="36"/>
  <c r="R42" i="36"/>
  <c r="Q42" i="36"/>
  <c r="P42" i="36"/>
  <c r="Q41" i="36"/>
  <c r="P41" i="36"/>
  <c r="Q40" i="36"/>
  <c r="P40" i="36"/>
  <c r="Q39" i="36"/>
  <c r="P39" i="36"/>
  <c r="R38" i="36"/>
  <c r="Q38" i="36"/>
  <c r="P38" i="36"/>
  <c r="Q37" i="36"/>
  <c r="P37" i="36"/>
  <c r="Q36" i="36"/>
  <c r="P36" i="36"/>
  <c r="Q35" i="36"/>
  <c r="P35" i="36"/>
  <c r="Q34" i="36"/>
  <c r="P34" i="36"/>
  <c r="Q33" i="36"/>
  <c r="P33" i="36"/>
  <c r="Q32" i="36"/>
  <c r="P32" i="36"/>
  <c r="Q31" i="36"/>
  <c r="P31" i="36"/>
  <c r="Q30" i="36"/>
  <c r="P30" i="36"/>
  <c r="Q29" i="36"/>
  <c r="P29" i="36"/>
  <c r="Q28" i="36"/>
  <c r="P28" i="36"/>
  <c r="Q27" i="36"/>
  <c r="P27" i="36"/>
  <c r="R26" i="36"/>
  <c r="Q26" i="36"/>
  <c r="P26" i="36"/>
  <c r="Q25" i="36"/>
  <c r="P25" i="36"/>
  <c r="Q24" i="36"/>
  <c r="P24" i="36"/>
  <c r="Q23" i="36"/>
  <c r="P23" i="36"/>
  <c r="R22" i="36"/>
  <c r="Q22" i="36"/>
  <c r="P22" i="36"/>
  <c r="Q21" i="36"/>
  <c r="P21" i="36"/>
  <c r="Q20" i="36"/>
  <c r="P20" i="36"/>
  <c r="Q19" i="36"/>
  <c r="P19" i="36"/>
  <c r="R18" i="36"/>
  <c r="Q18" i="36"/>
  <c r="P18" i="36"/>
  <c r="Q17" i="36"/>
  <c r="P17" i="36"/>
  <c r="Q16" i="36"/>
  <c r="P16" i="36"/>
  <c r="Q15" i="36"/>
  <c r="P15" i="36"/>
  <c r="Q14" i="36"/>
  <c r="P14" i="36"/>
  <c r="Q13" i="36"/>
  <c r="P13" i="36"/>
  <c r="Q12" i="36"/>
  <c r="P12" i="36"/>
  <c r="Q11" i="36"/>
  <c r="P11" i="36"/>
  <c r="Q10" i="36"/>
  <c r="P10" i="36"/>
  <c r="Q9" i="36"/>
  <c r="Q6" i="36" s="1"/>
  <c r="Q8" i="36" s="1"/>
  <c r="P9" i="36"/>
  <c r="Q7" i="36"/>
  <c r="P7" i="36"/>
  <c r="D6" i="36"/>
  <c r="D7" i="36" s="1"/>
  <c r="N5" i="36"/>
  <c r="N148" i="35"/>
  <c r="O148" i="35" s="1"/>
  <c r="P148" i="35" s="1"/>
  <c r="Q148" i="35" s="1"/>
  <c r="M148" i="35"/>
  <c r="G148" i="35"/>
  <c r="N147" i="35"/>
  <c r="O147" i="35" s="1"/>
  <c r="P147" i="35" s="1"/>
  <c r="Q147" i="35" s="1"/>
  <c r="F149" i="36" s="1"/>
  <c r="G149" i="36" s="1"/>
  <c r="M147" i="35"/>
  <c r="G147" i="35"/>
  <c r="N146" i="35"/>
  <c r="O146" i="35" s="1"/>
  <c r="P146" i="35" s="1"/>
  <c r="Q146" i="35" s="1"/>
  <c r="F148" i="36" s="1"/>
  <c r="G148" i="36" s="1"/>
  <c r="M146" i="35"/>
  <c r="G146" i="35"/>
  <c r="P145" i="35"/>
  <c r="Q145" i="35" s="1"/>
  <c r="F147" i="36" s="1"/>
  <c r="G147" i="36" s="1"/>
  <c r="N145" i="35"/>
  <c r="O145" i="35" s="1"/>
  <c r="M145" i="35"/>
  <c r="G145" i="35"/>
  <c r="N144" i="35"/>
  <c r="O144" i="35" s="1"/>
  <c r="P144" i="35" s="1"/>
  <c r="Q144" i="35" s="1"/>
  <c r="F146" i="36" s="1"/>
  <c r="G146" i="36" s="1"/>
  <c r="M144" i="35"/>
  <c r="G144" i="35"/>
  <c r="N143" i="35"/>
  <c r="O143" i="35" s="1"/>
  <c r="P143" i="35" s="1"/>
  <c r="Q143" i="35" s="1"/>
  <c r="F145" i="36" s="1"/>
  <c r="G145" i="36" s="1"/>
  <c r="M143" i="35"/>
  <c r="G143" i="35"/>
  <c r="N142" i="35"/>
  <c r="O142" i="35" s="1"/>
  <c r="P142" i="35" s="1"/>
  <c r="Q142" i="35" s="1"/>
  <c r="F144" i="36" s="1"/>
  <c r="G144" i="36" s="1"/>
  <c r="M142" i="35"/>
  <c r="G142" i="35"/>
  <c r="N141" i="35"/>
  <c r="O141" i="35" s="1"/>
  <c r="P141" i="35" s="1"/>
  <c r="Q141" i="35" s="1"/>
  <c r="F143" i="36" s="1"/>
  <c r="G143" i="36" s="1"/>
  <c r="M141" i="35"/>
  <c r="G141" i="35"/>
  <c r="N140" i="35"/>
  <c r="O140" i="35" s="1"/>
  <c r="P140" i="35" s="1"/>
  <c r="Q140" i="35" s="1"/>
  <c r="F142" i="36" s="1"/>
  <c r="G142" i="36" s="1"/>
  <c r="M140" i="35"/>
  <c r="G140" i="35"/>
  <c r="N139" i="35"/>
  <c r="O139" i="35" s="1"/>
  <c r="P139" i="35" s="1"/>
  <c r="Q139" i="35" s="1"/>
  <c r="F141" i="36" s="1"/>
  <c r="G141" i="36" s="1"/>
  <c r="M139" i="35"/>
  <c r="G139" i="35"/>
  <c r="N138" i="35"/>
  <c r="O138" i="35" s="1"/>
  <c r="P138" i="35" s="1"/>
  <c r="Q138" i="35" s="1"/>
  <c r="F140" i="36" s="1"/>
  <c r="G140" i="36" s="1"/>
  <c r="M138" i="35"/>
  <c r="G138" i="35"/>
  <c r="P137" i="35"/>
  <c r="Q137" i="35" s="1"/>
  <c r="F139" i="36" s="1"/>
  <c r="G139" i="36" s="1"/>
  <c r="N137" i="35"/>
  <c r="O137" i="35" s="1"/>
  <c r="M137" i="35"/>
  <c r="G137" i="35"/>
  <c r="N136" i="35"/>
  <c r="O136" i="35" s="1"/>
  <c r="P136" i="35" s="1"/>
  <c r="Q136" i="35" s="1"/>
  <c r="F138" i="36" s="1"/>
  <c r="G138" i="36" s="1"/>
  <c r="M136" i="35"/>
  <c r="G136" i="35"/>
  <c r="N135" i="35"/>
  <c r="O135" i="35" s="1"/>
  <c r="P135" i="35" s="1"/>
  <c r="Q135" i="35" s="1"/>
  <c r="F137" i="36" s="1"/>
  <c r="G137" i="36" s="1"/>
  <c r="M135" i="35"/>
  <c r="G135" i="35"/>
  <c r="N134" i="35"/>
  <c r="O134" i="35" s="1"/>
  <c r="P134" i="35" s="1"/>
  <c r="Q134" i="35" s="1"/>
  <c r="F136" i="36" s="1"/>
  <c r="G136" i="36" s="1"/>
  <c r="M134" i="35"/>
  <c r="G134" i="35"/>
  <c r="N133" i="35"/>
  <c r="O133" i="35" s="1"/>
  <c r="P133" i="35" s="1"/>
  <c r="Q133" i="35" s="1"/>
  <c r="F135" i="36" s="1"/>
  <c r="G135" i="36" s="1"/>
  <c r="M133" i="35"/>
  <c r="G133" i="35"/>
  <c r="N132" i="35"/>
  <c r="O132" i="35" s="1"/>
  <c r="P132" i="35" s="1"/>
  <c r="Q132" i="35" s="1"/>
  <c r="F134" i="36" s="1"/>
  <c r="G134" i="36" s="1"/>
  <c r="M132" i="35"/>
  <c r="G132" i="35"/>
  <c r="N131" i="35"/>
  <c r="O131" i="35" s="1"/>
  <c r="P131" i="35" s="1"/>
  <c r="Q131" i="35" s="1"/>
  <c r="F133" i="36" s="1"/>
  <c r="G133" i="36" s="1"/>
  <c r="M131" i="35"/>
  <c r="G131" i="35"/>
  <c r="N130" i="35"/>
  <c r="O130" i="35" s="1"/>
  <c r="P130" i="35" s="1"/>
  <c r="Q130" i="35" s="1"/>
  <c r="F132" i="36" s="1"/>
  <c r="G132" i="36" s="1"/>
  <c r="M130" i="35"/>
  <c r="G130" i="35"/>
  <c r="P129" i="35"/>
  <c r="Q129" i="35" s="1"/>
  <c r="F131" i="36" s="1"/>
  <c r="G131" i="36" s="1"/>
  <c r="N129" i="35"/>
  <c r="O129" i="35" s="1"/>
  <c r="M129" i="35"/>
  <c r="G129" i="35"/>
  <c r="N128" i="35"/>
  <c r="O128" i="35" s="1"/>
  <c r="P128" i="35" s="1"/>
  <c r="Q128" i="35" s="1"/>
  <c r="F130" i="36" s="1"/>
  <c r="G130" i="36" s="1"/>
  <c r="M128" i="35"/>
  <c r="G128" i="35"/>
  <c r="N127" i="35"/>
  <c r="O127" i="35" s="1"/>
  <c r="P127" i="35" s="1"/>
  <c r="Q127" i="35" s="1"/>
  <c r="F129" i="36" s="1"/>
  <c r="G129" i="36" s="1"/>
  <c r="M127" i="35"/>
  <c r="G127" i="35"/>
  <c r="N126" i="35"/>
  <c r="O126" i="35" s="1"/>
  <c r="P126" i="35" s="1"/>
  <c r="Q126" i="35" s="1"/>
  <c r="F128" i="36" s="1"/>
  <c r="G128" i="36" s="1"/>
  <c r="M126" i="35"/>
  <c r="G126" i="35"/>
  <c r="N125" i="35"/>
  <c r="O125" i="35" s="1"/>
  <c r="P125" i="35" s="1"/>
  <c r="Q125" i="35" s="1"/>
  <c r="F127" i="36" s="1"/>
  <c r="G127" i="36" s="1"/>
  <c r="M125" i="35"/>
  <c r="G125" i="35"/>
  <c r="N124" i="35"/>
  <c r="O124" i="35" s="1"/>
  <c r="P124" i="35" s="1"/>
  <c r="Q124" i="35" s="1"/>
  <c r="F126" i="36" s="1"/>
  <c r="G126" i="36" s="1"/>
  <c r="M124" i="35"/>
  <c r="G124" i="35"/>
  <c r="N123" i="35"/>
  <c r="O123" i="35" s="1"/>
  <c r="P123" i="35" s="1"/>
  <c r="Q123" i="35" s="1"/>
  <c r="F125" i="36" s="1"/>
  <c r="G125" i="36" s="1"/>
  <c r="M123" i="35"/>
  <c r="G123" i="35"/>
  <c r="N122" i="35"/>
  <c r="O122" i="35" s="1"/>
  <c r="P122" i="35" s="1"/>
  <c r="Q122" i="35" s="1"/>
  <c r="F124" i="36" s="1"/>
  <c r="G124" i="36" s="1"/>
  <c r="M122" i="35"/>
  <c r="G122" i="35"/>
  <c r="P121" i="35"/>
  <c r="Q121" i="35" s="1"/>
  <c r="F123" i="36" s="1"/>
  <c r="G123" i="36" s="1"/>
  <c r="N121" i="35"/>
  <c r="O121" i="35" s="1"/>
  <c r="M121" i="35"/>
  <c r="G121" i="35"/>
  <c r="N120" i="35"/>
  <c r="O120" i="35" s="1"/>
  <c r="P120" i="35" s="1"/>
  <c r="Q120" i="35" s="1"/>
  <c r="F122" i="36" s="1"/>
  <c r="G122" i="36" s="1"/>
  <c r="M120" i="35"/>
  <c r="G120" i="35"/>
  <c r="N119" i="35"/>
  <c r="O119" i="35" s="1"/>
  <c r="P119" i="35" s="1"/>
  <c r="Q119" i="35" s="1"/>
  <c r="F121" i="36" s="1"/>
  <c r="G121" i="36" s="1"/>
  <c r="M119" i="35"/>
  <c r="G119" i="35"/>
  <c r="N118" i="35"/>
  <c r="O118" i="35" s="1"/>
  <c r="P118" i="35" s="1"/>
  <c r="Q118" i="35" s="1"/>
  <c r="F120" i="36" s="1"/>
  <c r="G120" i="36" s="1"/>
  <c r="M118" i="35"/>
  <c r="G118" i="35"/>
  <c r="N117" i="35"/>
  <c r="O117" i="35" s="1"/>
  <c r="P117" i="35" s="1"/>
  <c r="Q117" i="35" s="1"/>
  <c r="F119" i="36" s="1"/>
  <c r="G119" i="36" s="1"/>
  <c r="M117" i="35"/>
  <c r="G117" i="35"/>
  <c r="N116" i="35"/>
  <c r="O116" i="35" s="1"/>
  <c r="P116" i="35" s="1"/>
  <c r="Q116" i="35" s="1"/>
  <c r="F118" i="36" s="1"/>
  <c r="G118" i="36" s="1"/>
  <c r="M116" i="35"/>
  <c r="G116" i="35"/>
  <c r="N115" i="35"/>
  <c r="O115" i="35" s="1"/>
  <c r="P115" i="35" s="1"/>
  <c r="Q115" i="35" s="1"/>
  <c r="F117" i="36" s="1"/>
  <c r="G117" i="36" s="1"/>
  <c r="M115" i="35"/>
  <c r="G115" i="35"/>
  <c r="N114" i="35"/>
  <c r="O114" i="35" s="1"/>
  <c r="P114" i="35" s="1"/>
  <c r="Q114" i="35" s="1"/>
  <c r="F116" i="36" s="1"/>
  <c r="G116" i="36" s="1"/>
  <c r="M114" i="35"/>
  <c r="G114" i="35"/>
  <c r="P113" i="35"/>
  <c r="Q113" i="35" s="1"/>
  <c r="F115" i="36" s="1"/>
  <c r="G115" i="36" s="1"/>
  <c r="N113" i="35"/>
  <c r="O113" i="35" s="1"/>
  <c r="M113" i="35"/>
  <c r="G113" i="35"/>
  <c r="N112" i="35"/>
  <c r="O112" i="35" s="1"/>
  <c r="P112" i="35" s="1"/>
  <c r="Q112" i="35" s="1"/>
  <c r="F114" i="36" s="1"/>
  <c r="G114" i="36" s="1"/>
  <c r="M112" i="35"/>
  <c r="G112" i="35"/>
  <c r="N111" i="35"/>
  <c r="O111" i="35" s="1"/>
  <c r="P111" i="35" s="1"/>
  <c r="Q111" i="35" s="1"/>
  <c r="F113" i="36" s="1"/>
  <c r="G113" i="36" s="1"/>
  <c r="M111" i="35"/>
  <c r="G111" i="35"/>
  <c r="N110" i="35"/>
  <c r="O110" i="35" s="1"/>
  <c r="P110" i="35" s="1"/>
  <c r="Q110" i="35" s="1"/>
  <c r="F112" i="36" s="1"/>
  <c r="G112" i="36" s="1"/>
  <c r="M110" i="35"/>
  <c r="G110" i="35"/>
  <c r="N109" i="35"/>
  <c r="O109" i="35" s="1"/>
  <c r="P109" i="35" s="1"/>
  <c r="Q109" i="35" s="1"/>
  <c r="F111" i="36" s="1"/>
  <c r="G111" i="36" s="1"/>
  <c r="M109" i="35"/>
  <c r="G109" i="35"/>
  <c r="N108" i="35"/>
  <c r="O108" i="35" s="1"/>
  <c r="P108" i="35" s="1"/>
  <c r="Q108" i="35" s="1"/>
  <c r="F110" i="36" s="1"/>
  <c r="G110" i="36" s="1"/>
  <c r="M108" i="35"/>
  <c r="G108" i="35"/>
  <c r="N107" i="35"/>
  <c r="O107" i="35" s="1"/>
  <c r="P107" i="35" s="1"/>
  <c r="Q107" i="35" s="1"/>
  <c r="F109" i="36" s="1"/>
  <c r="G109" i="36" s="1"/>
  <c r="M107" i="35"/>
  <c r="G107" i="35"/>
  <c r="N106" i="35"/>
  <c r="O106" i="35" s="1"/>
  <c r="P106" i="35" s="1"/>
  <c r="Q106" i="35" s="1"/>
  <c r="F108" i="36" s="1"/>
  <c r="G108" i="36" s="1"/>
  <c r="M106" i="35"/>
  <c r="G106" i="35"/>
  <c r="P105" i="35"/>
  <c r="Q105" i="35" s="1"/>
  <c r="F107" i="36" s="1"/>
  <c r="G107" i="36" s="1"/>
  <c r="N105" i="35"/>
  <c r="O105" i="35" s="1"/>
  <c r="M105" i="35"/>
  <c r="G105" i="35"/>
  <c r="N104" i="35"/>
  <c r="O104" i="35" s="1"/>
  <c r="P104" i="35" s="1"/>
  <c r="Q104" i="35" s="1"/>
  <c r="F106" i="36" s="1"/>
  <c r="G106" i="36" s="1"/>
  <c r="M104" i="35"/>
  <c r="G104" i="35"/>
  <c r="N103" i="35"/>
  <c r="O103" i="35" s="1"/>
  <c r="P103" i="35" s="1"/>
  <c r="Q103" i="35" s="1"/>
  <c r="F105" i="36" s="1"/>
  <c r="G105" i="36" s="1"/>
  <c r="M103" i="35"/>
  <c r="G103" i="35"/>
  <c r="N102" i="35"/>
  <c r="O102" i="35" s="1"/>
  <c r="P102" i="35" s="1"/>
  <c r="Q102" i="35" s="1"/>
  <c r="F104" i="36" s="1"/>
  <c r="G104" i="36" s="1"/>
  <c r="M102" i="35"/>
  <c r="G102" i="35"/>
  <c r="N101" i="35"/>
  <c r="O101" i="35" s="1"/>
  <c r="P101" i="35" s="1"/>
  <c r="Q101" i="35" s="1"/>
  <c r="F103" i="36" s="1"/>
  <c r="G103" i="36" s="1"/>
  <c r="M101" i="35"/>
  <c r="G101" i="35"/>
  <c r="N100" i="35"/>
  <c r="O100" i="35" s="1"/>
  <c r="P100" i="35" s="1"/>
  <c r="Q100" i="35" s="1"/>
  <c r="F102" i="36" s="1"/>
  <c r="G102" i="36" s="1"/>
  <c r="M100" i="35"/>
  <c r="G100" i="35"/>
  <c r="N99" i="35"/>
  <c r="O99" i="35" s="1"/>
  <c r="P99" i="35" s="1"/>
  <c r="Q99" i="35" s="1"/>
  <c r="F101" i="36" s="1"/>
  <c r="G101" i="36" s="1"/>
  <c r="M99" i="35"/>
  <c r="G99" i="35"/>
  <c r="N98" i="35"/>
  <c r="O98" i="35" s="1"/>
  <c r="P98" i="35" s="1"/>
  <c r="Q98" i="35" s="1"/>
  <c r="F100" i="36" s="1"/>
  <c r="G100" i="36" s="1"/>
  <c r="M98" i="35"/>
  <c r="G98" i="35"/>
  <c r="P97" i="35"/>
  <c r="Q97" i="35" s="1"/>
  <c r="F99" i="36" s="1"/>
  <c r="G99" i="36" s="1"/>
  <c r="N97" i="35"/>
  <c r="O97" i="35" s="1"/>
  <c r="M97" i="35"/>
  <c r="G97" i="35"/>
  <c r="N96" i="35"/>
  <c r="O96" i="35" s="1"/>
  <c r="P96" i="35" s="1"/>
  <c r="Q96" i="35" s="1"/>
  <c r="F98" i="36" s="1"/>
  <c r="G98" i="36" s="1"/>
  <c r="M96" i="35"/>
  <c r="G96" i="35"/>
  <c r="N95" i="35"/>
  <c r="O95" i="35" s="1"/>
  <c r="P95" i="35" s="1"/>
  <c r="Q95" i="35" s="1"/>
  <c r="F97" i="36" s="1"/>
  <c r="G97" i="36" s="1"/>
  <c r="M95" i="35"/>
  <c r="G95" i="35"/>
  <c r="N94" i="35"/>
  <c r="O94" i="35" s="1"/>
  <c r="P94" i="35" s="1"/>
  <c r="Q94" i="35" s="1"/>
  <c r="F96" i="36" s="1"/>
  <c r="G96" i="36" s="1"/>
  <c r="M94" i="35"/>
  <c r="G94" i="35"/>
  <c r="N93" i="35"/>
  <c r="O93" i="35" s="1"/>
  <c r="P93" i="35" s="1"/>
  <c r="Q93" i="35" s="1"/>
  <c r="F95" i="36" s="1"/>
  <c r="G95" i="36" s="1"/>
  <c r="M93" i="35"/>
  <c r="G93" i="35"/>
  <c r="N92" i="35"/>
  <c r="O92" i="35" s="1"/>
  <c r="P92" i="35" s="1"/>
  <c r="Q92" i="35" s="1"/>
  <c r="F94" i="36" s="1"/>
  <c r="G94" i="36" s="1"/>
  <c r="M92" i="35"/>
  <c r="G92" i="35"/>
  <c r="N91" i="35"/>
  <c r="O91" i="35" s="1"/>
  <c r="P91" i="35" s="1"/>
  <c r="Q91" i="35" s="1"/>
  <c r="F93" i="36" s="1"/>
  <c r="G93" i="36" s="1"/>
  <c r="M91" i="35"/>
  <c r="G91" i="35"/>
  <c r="N90" i="35"/>
  <c r="O90" i="35" s="1"/>
  <c r="P90" i="35" s="1"/>
  <c r="Q90" i="35" s="1"/>
  <c r="F92" i="36" s="1"/>
  <c r="M90" i="35"/>
  <c r="G90" i="35"/>
  <c r="P89" i="35"/>
  <c r="Q89" i="35" s="1"/>
  <c r="F91" i="36" s="1"/>
  <c r="G91" i="36" s="1"/>
  <c r="N89" i="35"/>
  <c r="O89" i="35" s="1"/>
  <c r="M89" i="35"/>
  <c r="G89" i="35"/>
  <c r="N88" i="35"/>
  <c r="O88" i="35" s="1"/>
  <c r="P88" i="35" s="1"/>
  <c r="Q88" i="35" s="1"/>
  <c r="F90" i="36" s="1"/>
  <c r="G90" i="36" s="1"/>
  <c r="M88" i="35"/>
  <c r="G88" i="35"/>
  <c r="N87" i="35"/>
  <c r="O87" i="35" s="1"/>
  <c r="P87" i="35" s="1"/>
  <c r="Q87" i="35" s="1"/>
  <c r="F89" i="36" s="1"/>
  <c r="G89" i="36" s="1"/>
  <c r="M87" i="35"/>
  <c r="G87" i="35"/>
  <c r="N86" i="35"/>
  <c r="O86" i="35" s="1"/>
  <c r="P86" i="35" s="1"/>
  <c r="Q86" i="35" s="1"/>
  <c r="F88" i="36" s="1"/>
  <c r="G88" i="36" s="1"/>
  <c r="M86" i="35"/>
  <c r="G86" i="35"/>
  <c r="N85" i="35"/>
  <c r="O85" i="35" s="1"/>
  <c r="P85" i="35" s="1"/>
  <c r="Q85" i="35" s="1"/>
  <c r="F87" i="36" s="1"/>
  <c r="G87" i="36" s="1"/>
  <c r="M85" i="35"/>
  <c r="G85" i="35"/>
  <c r="N84" i="35"/>
  <c r="O84" i="35" s="1"/>
  <c r="P84" i="35" s="1"/>
  <c r="Q84" i="35" s="1"/>
  <c r="F86" i="36" s="1"/>
  <c r="G86" i="36" s="1"/>
  <c r="M84" i="35"/>
  <c r="G84" i="35"/>
  <c r="N83" i="35"/>
  <c r="O83" i="35" s="1"/>
  <c r="P83" i="35" s="1"/>
  <c r="Q83" i="35" s="1"/>
  <c r="F85" i="36" s="1"/>
  <c r="G85" i="36" s="1"/>
  <c r="M83" i="35"/>
  <c r="G83" i="35"/>
  <c r="N82" i="35"/>
  <c r="O82" i="35" s="1"/>
  <c r="P82" i="35" s="1"/>
  <c r="Q82" i="35" s="1"/>
  <c r="F84" i="36" s="1"/>
  <c r="G84" i="36" s="1"/>
  <c r="M82" i="35"/>
  <c r="G82" i="35"/>
  <c r="P81" i="35"/>
  <c r="Q81" i="35" s="1"/>
  <c r="F83" i="36" s="1"/>
  <c r="G83" i="36" s="1"/>
  <c r="N81" i="35"/>
  <c r="O81" i="35" s="1"/>
  <c r="M81" i="35"/>
  <c r="G81" i="35"/>
  <c r="N80" i="35"/>
  <c r="O80" i="35" s="1"/>
  <c r="P80" i="35" s="1"/>
  <c r="Q80" i="35" s="1"/>
  <c r="F82" i="36" s="1"/>
  <c r="G82" i="36" s="1"/>
  <c r="M80" i="35"/>
  <c r="G80" i="35"/>
  <c r="N79" i="35"/>
  <c r="O79" i="35" s="1"/>
  <c r="P79" i="35" s="1"/>
  <c r="Q79" i="35" s="1"/>
  <c r="F81" i="36" s="1"/>
  <c r="G81" i="36" s="1"/>
  <c r="M79" i="35"/>
  <c r="G79" i="35"/>
  <c r="N78" i="35"/>
  <c r="O78" i="35" s="1"/>
  <c r="P78" i="35" s="1"/>
  <c r="Q78" i="35" s="1"/>
  <c r="F80" i="36" s="1"/>
  <c r="G80" i="36" s="1"/>
  <c r="M78" i="35"/>
  <c r="G78" i="35"/>
  <c r="N77" i="35"/>
  <c r="O77" i="35" s="1"/>
  <c r="P77" i="35" s="1"/>
  <c r="Q77" i="35" s="1"/>
  <c r="F79" i="36" s="1"/>
  <c r="G79" i="36" s="1"/>
  <c r="M77" i="35"/>
  <c r="G77" i="35"/>
  <c r="N76" i="35"/>
  <c r="O76" i="35" s="1"/>
  <c r="P76" i="35" s="1"/>
  <c r="Q76" i="35" s="1"/>
  <c r="F78" i="36" s="1"/>
  <c r="G78" i="36" s="1"/>
  <c r="M76" i="35"/>
  <c r="G76" i="35"/>
  <c r="N75" i="35"/>
  <c r="O75" i="35" s="1"/>
  <c r="P75" i="35" s="1"/>
  <c r="Q75" i="35" s="1"/>
  <c r="F77" i="36" s="1"/>
  <c r="G77" i="36" s="1"/>
  <c r="M75" i="35"/>
  <c r="G75" i="35"/>
  <c r="N74" i="35"/>
  <c r="O74" i="35" s="1"/>
  <c r="P74" i="35" s="1"/>
  <c r="Q74" i="35" s="1"/>
  <c r="F76" i="36" s="1"/>
  <c r="G76" i="36" s="1"/>
  <c r="M74" i="35"/>
  <c r="G74" i="35"/>
  <c r="P73" i="35"/>
  <c r="Q73" i="35" s="1"/>
  <c r="F75" i="36" s="1"/>
  <c r="G75" i="36" s="1"/>
  <c r="N73" i="35"/>
  <c r="O73" i="35" s="1"/>
  <c r="M73" i="35"/>
  <c r="G73" i="35"/>
  <c r="N72" i="35"/>
  <c r="O72" i="35" s="1"/>
  <c r="P72" i="35" s="1"/>
  <c r="Q72" i="35" s="1"/>
  <c r="F74" i="36" s="1"/>
  <c r="G74" i="36" s="1"/>
  <c r="M72" i="35"/>
  <c r="G72" i="35"/>
  <c r="N71" i="35"/>
  <c r="O71" i="35" s="1"/>
  <c r="P71" i="35" s="1"/>
  <c r="Q71" i="35" s="1"/>
  <c r="F73" i="36" s="1"/>
  <c r="G73" i="36" s="1"/>
  <c r="M71" i="35"/>
  <c r="G71" i="35"/>
  <c r="N70" i="35"/>
  <c r="O70" i="35" s="1"/>
  <c r="P70" i="35" s="1"/>
  <c r="Q70" i="35" s="1"/>
  <c r="F72" i="36" s="1"/>
  <c r="G72" i="36" s="1"/>
  <c r="M70" i="35"/>
  <c r="G70" i="35"/>
  <c r="N69" i="35"/>
  <c r="O69" i="35" s="1"/>
  <c r="P69" i="35" s="1"/>
  <c r="Q69" i="35" s="1"/>
  <c r="F71" i="36" s="1"/>
  <c r="G71" i="36" s="1"/>
  <c r="M69" i="35"/>
  <c r="G69" i="35"/>
  <c r="N68" i="35"/>
  <c r="O68" i="35" s="1"/>
  <c r="P68" i="35" s="1"/>
  <c r="Q68" i="35" s="1"/>
  <c r="F70" i="36" s="1"/>
  <c r="G70" i="36" s="1"/>
  <c r="M68" i="35"/>
  <c r="G68" i="35"/>
  <c r="N67" i="35"/>
  <c r="O67" i="35" s="1"/>
  <c r="P67" i="35" s="1"/>
  <c r="Q67" i="35" s="1"/>
  <c r="F69" i="36" s="1"/>
  <c r="G69" i="36" s="1"/>
  <c r="M67" i="35"/>
  <c r="G67" i="35"/>
  <c r="N66" i="35"/>
  <c r="O66" i="35" s="1"/>
  <c r="P66" i="35" s="1"/>
  <c r="Q66" i="35" s="1"/>
  <c r="F68" i="36" s="1"/>
  <c r="G68" i="36" s="1"/>
  <c r="M66" i="35"/>
  <c r="G66" i="35"/>
  <c r="P65" i="35"/>
  <c r="Q65" i="35" s="1"/>
  <c r="F67" i="36" s="1"/>
  <c r="G67" i="36" s="1"/>
  <c r="N65" i="35"/>
  <c r="O65" i="35" s="1"/>
  <c r="M65" i="35"/>
  <c r="G65" i="35"/>
  <c r="N64" i="35"/>
  <c r="O64" i="35" s="1"/>
  <c r="P64" i="35" s="1"/>
  <c r="Q64" i="35" s="1"/>
  <c r="F66" i="36" s="1"/>
  <c r="G66" i="36" s="1"/>
  <c r="M64" i="35"/>
  <c r="G64" i="35"/>
  <c r="N63" i="35"/>
  <c r="O63" i="35" s="1"/>
  <c r="P63" i="35" s="1"/>
  <c r="Q63" i="35" s="1"/>
  <c r="F65" i="36" s="1"/>
  <c r="G65" i="36" s="1"/>
  <c r="R28" i="36" s="1"/>
  <c r="M63" i="35"/>
  <c r="G63" i="35"/>
  <c r="N62" i="35"/>
  <c r="O62" i="35" s="1"/>
  <c r="P62" i="35" s="1"/>
  <c r="Q62" i="35" s="1"/>
  <c r="F64" i="36" s="1"/>
  <c r="G64" i="36" s="1"/>
  <c r="M62" i="35"/>
  <c r="G62" i="35"/>
  <c r="N61" i="35"/>
  <c r="O61" i="35" s="1"/>
  <c r="P61" i="35" s="1"/>
  <c r="Q61" i="35" s="1"/>
  <c r="F63" i="36" s="1"/>
  <c r="G63" i="36" s="1"/>
  <c r="M61" i="35"/>
  <c r="G61" i="35"/>
  <c r="N60" i="35"/>
  <c r="O60" i="35" s="1"/>
  <c r="P60" i="35" s="1"/>
  <c r="Q60" i="35" s="1"/>
  <c r="F62" i="36" s="1"/>
  <c r="G62" i="36" s="1"/>
  <c r="M60" i="35"/>
  <c r="G60" i="35"/>
  <c r="N59" i="35"/>
  <c r="O59" i="35" s="1"/>
  <c r="P59" i="35" s="1"/>
  <c r="Q59" i="35" s="1"/>
  <c r="F61" i="36" s="1"/>
  <c r="G61" i="36" s="1"/>
  <c r="M59" i="35"/>
  <c r="G59" i="35"/>
  <c r="N58" i="35"/>
  <c r="O58" i="35" s="1"/>
  <c r="P58" i="35" s="1"/>
  <c r="Q58" i="35" s="1"/>
  <c r="F60" i="36" s="1"/>
  <c r="M58" i="35"/>
  <c r="G58" i="35"/>
  <c r="P57" i="35"/>
  <c r="Q57" i="35" s="1"/>
  <c r="F59" i="36" s="1"/>
  <c r="G59" i="36" s="1"/>
  <c r="N57" i="35"/>
  <c r="O57" i="35" s="1"/>
  <c r="M57" i="35"/>
  <c r="G57" i="35"/>
  <c r="N56" i="35"/>
  <c r="O56" i="35" s="1"/>
  <c r="P56" i="35" s="1"/>
  <c r="Q56" i="35" s="1"/>
  <c r="F58" i="36" s="1"/>
  <c r="G58" i="36" s="1"/>
  <c r="M56" i="35"/>
  <c r="G56" i="35"/>
  <c r="N55" i="35"/>
  <c r="O55" i="35" s="1"/>
  <c r="P55" i="35" s="1"/>
  <c r="Q55" i="35" s="1"/>
  <c r="F57" i="36" s="1"/>
  <c r="G57" i="36" s="1"/>
  <c r="M55" i="35"/>
  <c r="G55" i="35"/>
  <c r="N54" i="35"/>
  <c r="O54" i="35" s="1"/>
  <c r="P54" i="35" s="1"/>
  <c r="Q54" i="35" s="1"/>
  <c r="F56" i="36" s="1"/>
  <c r="G56" i="36" s="1"/>
  <c r="M54" i="35"/>
  <c r="G54" i="35"/>
  <c r="N53" i="35"/>
  <c r="O53" i="35" s="1"/>
  <c r="P53" i="35" s="1"/>
  <c r="Q53" i="35" s="1"/>
  <c r="F55" i="36" s="1"/>
  <c r="G55" i="36" s="1"/>
  <c r="M53" i="35"/>
  <c r="G53" i="35"/>
  <c r="N52" i="35"/>
  <c r="O52" i="35" s="1"/>
  <c r="P52" i="35" s="1"/>
  <c r="Q52" i="35" s="1"/>
  <c r="F54" i="36" s="1"/>
  <c r="G54" i="36" s="1"/>
  <c r="M52" i="35"/>
  <c r="G52" i="35"/>
  <c r="N51" i="35"/>
  <c r="O51" i="35" s="1"/>
  <c r="P51" i="35" s="1"/>
  <c r="Q51" i="35" s="1"/>
  <c r="F53" i="36" s="1"/>
  <c r="G53" i="36" s="1"/>
  <c r="M51" i="35"/>
  <c r="G51" i="35"/>
  <c r="N50" i="35"/>
  <c r="O50" i="35" s="1"/>
  <c r="P50" i="35" s="1"/>
  <c r="Q50" i="35" s="1"/>
  <c r="F52" i="36" s="1"/>
  <c r="G52" i="36" s="1"/>
  <c r="M50" i="35"/>
  <c r="G50" i="35"/>
  <c r="P49" i="35"/>
  <c r="Q49" i="35" s="1"/>
  <c r="F51" i="36" s="1"/>
  <c r="G51" i="36" s="1"/>
  <c r="N49" i="35"/>
  <c r="O49" i="35" s="1"/>
  <c r="M49" i="35"/>
  <c r="G49" i="35"/>
  <c r="N48" i="35"/>
  <c r="O48" i="35" s="1"/>
  <c r="P48" i="35" s="1"/>
  <c r="Q48" i="35" s="1"/>
  <c r="F50" i="36" s="1"/>
  <c r="G50" i="36" s="1"/>
  <c r="M48" i="35"/>
  <c r="G48" i="35"/>
  <c r="N47" i="35"/>
  <c r="O47" i="35" s="1"/>
  <c r="P47" i="35" s="1"/>
  <c r="Q47" i="35" s="1"/>
  <c r="F49" i="36" s="1"/>
  <c r="G49" i="36" s="1"/>
  <c r="M47" i="35"/>
  <c r="G47" i="35"/>
  <c r="N46" i="35"/>
  <c r="O46" i="35" s="1"/>
  <c r="P46" i="35" s="1"/>
  <c r="Q46" i="35" s="1"/>
  <c r="F48" i="36" s="1"/>
  <c r="G48" i="36" s="1"/>
  <c r="M46" i="35"/>
  <c r="G46" i="35"/>
  <c r="N45" i="35"/>
  <c r="O45" i="35" s="1"/>
  <c r="P45" i="35" s="1"/>
  <c r="Q45" i="35" s="1"/>
  <c r="F47" i="36" s="1"/>
  <c r="G47" i="36" s="1"/>
  <c r="M45" i="35"/>
  <c r="G45" i="35"/>
  <c r="N44" i="35"/>
  <c r="O44" i="35" s="1"/>
  <c r="P44" i="35" s="1"/>
  <c r="Q44" i="35" s="1"/>
  <c r="F46" i="36" s="1"/>
  <c r="G46" i="36" s="1"/>
  <c r="M44" i="35"/>
  <c r="G44" i="35"/>
  <c r="N43" i="35"/>
  <c r="O43" i="35" s="1"/>
  <c r="P43" i="35" s="1"/>
  <c r="Q43" i="35" s="1"/>
  <c r="F45" i="36" s="1"/>
  <c r="G45" i="36" s="1"/>
  <c r="M43" i="35"/>
  <c r="G43" i="35"/>
  <c r="N42" i="35"/>
  <c r="O42" i="35" s="1"/>
  <c r="P42" i="35" s="1"/>
  <c r="Q42" i="35" s="1"/>
  <c r="F44" i="36" s="1"/>
  <c r="G44" i="36" s="1"/>
  <c r="M42" i="35"/>
  <c r="G42" i="35"/>
  <c r="N41" i="35"/>
  <c r="O41" i="35" s="1"/>
  <c r="P41" i="35" s="1"/>
  <c r="Q41" i="35" s="1"/>
  <c r="F43" i="36" s="1"/>
  <c r="G43" i="36" s="1"/>
  <c r="M41" i="35"/>
  <c r="G41" i="35"/>
  <c r="N40" i="35"/>
  <c r="O40" i="35" s="1"/>
  <c r="P40" i="35" s="1"/>
  <c r="Q40" i="35" s="1"/>
  <c r="F42" i="36" s="1"/>
  <c r="G42" i="36" s="1"/>
  <c r="M40" i="35"/>
  <c r="G40" i="35"/>
  <c r="N39" i="35"/>
  <c r="O39" i="35" s="1"/>
  <c r="P39" i="35" s="1"/>
  <c r="Q39" i="35" s="1"/>
  <c r="F41" i="36" s="1"/>
  <c r="G41" i="36" s="1"/>
  <c r="M39" i="35"/>
  <c r="G39" i="35"/>
  <c r="N38" i="35"/>
  <c r="O38" i="35" s="1"/>
  <c r="P38" i="35" s="1"/>
  <c r="Q38" i="35" s="1"/>
  <c r="F40" i="36" s="1"/>
  <c r="G40" i="36" s="1"/>
  <c r="M38" i="35"/>
  <c r="G38" i="35"/>
  <c r="N37" i="35"/>
  <c r="O37" i="35" s="1"/>
  <c r="P37" i="35" s="1"/>
  <c r="Q37" i="35" s="1"/>
  <c r="F39" i="36" s="1"/>
  <c r="G39" i="36" s="1"/>
  <c r="M37" i="35"/>
  <c r="G37" i="35"/>
  <c r="N36" i="35"/>
  <c r="O36" i="35" s="1"/>
  <c r="P36" i="35" s="1"/>
  <c r="Q36" i="35" s="1"/>
  <c r="F38" i="36" s="1"/>
  <c r="G38" i="36" s="1"/>
  <c r="M36" i="35"/>
  <c r="G36" i="35"/>
  <c r="N35" i="35"/>
  <c r="O35" i="35" s="1"/>
  <c r="P35" i="35" s="1"/>
  <c r="Q35" i="35" s="1"/>
  <c r="F37" i="36" s="1"/>
  <c r="G37" i="36" s="1"/>
  <c r="M35" i="35"/>
  <c r="G35" i="35"/>
  <c r="N34" i="35"/>
  <c r="O34" i="35" s="1"/>
  <c r="P34" i="35" s="1"/>
  <c r="Q34" i="35" s="1"/>
  <c r="F36" i="36" s="1"/>
  <c r="G36" i="36" s="1"/>
  <c r="M34" i="35"/>
  <c r="G34" i="35"/>
  <c r="N33" i="35"/>
  <c r="O33" i="35" s="1"/>
  <c r="P33" i="35" s="1"/>
  <c r="Q33" i="35" s="1"/>
  <c r="F35" i="36" s="1"/>
  <c r="G35" i="36" s="1"/>
  <c r="M33" i="35"/>
  <c r="G33" i="35"/>
  <c r="N32" i="35"/>
  <c r="O32" i="35" s="1"/>
  <c r="P32" i="35" s="1"/>
  <c r="Q32" i="35" s="1"/>
  <c r="F34" i="36" s="1"/>
  <c r="G34" i="36" s="1"/>
  <c r="M32" i="35"/>
  <c r="G32" i="35"/>
  <c r="N31" i="35"/>
  <c r="O31" i="35" s="1"/>
  <c r="P31" i="35" s="1"/>
  <c r="Q31" i="35" s="1"/>
  <c r="F33" i="36" s="1"/>
  <c r="G33" i="36" s="1"/>
  <c r="M31" i="35"/>
  <c r="G31" i="35"/>
  <c r="N30" i="35"/>
  <c r="O30" i="35" s="1"/>
  <c r="P30" i="35" s="1"/>
  <c r="Q30" i="35" s="1"/>
  <c r="F32" i="36" s="1"/>
  <c r="G32" i="36" s="1"/>
  <c r="M30" i="35"/>
  <c r="G30" i="35"/>
  <c r="N29" i="35"/>
  <c r="O29" i="35" s="1"/>
  <c r="P29" i="35" s="1"/>
  <c r="Q29" i="35" s="1"/>
  <c r="F31" i="36" s="1"/>
  <c r="G31" i="36" s="1"/>
  <c r="M29" i="35"/>
  <c r="G29" i="35"/>
  <c r="N28" i="35"/>
  <c r="O28" i="35" s="1"/>
  <c r="P28" i="35" s="1"/>
  <c r="Q28" i="35" s="1"/>
  <c r="F30" i="36" s="1"/>
  <c r="G30" i="36" s="1"/>
  <c r="M28" i="35"/>
  <c r="G28" i="35"/>
  <c r="O27" i="35"/>
  <c r="P27" i="35" s="1"/>
  <c r="Q27" i="35" s="1"/>
  <c r="F29" i="36" s="1"/>
  <c r="G29" i="36" s="1"/>
  <c r="N27" i="35"/>
  <c r="M27" i="35"/>
  <c r="G27" i="35"/>
  <c r="M26" i="35"/>
  <c r="N26" i="35" s="1"/>
  <c r="O26" i="35" s="1"/>
  <c r="P26" i="35" s="1"/>
  <c r="Q26" i="35" s="1"/>
  <c r="F28" i="36" s="1"/>
  <c r="G28" i="36" s="1"/>
  <c r="G26" i="35"/>
  <c r="N25" i="35"/>
  <c r="O25" i="35" s="1"/>
  <c r="P25" i="35" s="1"/>
  <c r="Q25" i="35" s="1"/>
  <c r="F27" i="36" s="1"/>
  <c r="G27" i="36" s="1"/>
  <c r="M25" i="35"/>
  <c r="G25" i="35"/>
  <c r="N24" i="35"/>
  <c r="O24" i="35" s="1"/>
  <c r="P24" i="35" s="1"/>
  <c r="Q24" i="35" s="1"/>
  <c r="F26" i="36" s="1"/>
  <c r="G26" i="36" s="1"/>
  <c r="M24" i="35"/>
  <c r="G24" i="35"/>
  <c r="O23" i="35"/>
  <c r="P23" i="35" s="1"/>
  <c r="Q23" i="35" s="1"/>
  <c r="F25" i="36" s="1"/>
  <c r="G25" i="36" s="1"/>
  <c r="N23" i="35"/>
  <c r="M23" i="35"/>
  <c r="G23" i="35"/>
  <c r="Q22" i="35"/>
  <c r="F24" i="36" s="1"/>
  <c r="G24" i="36" s="1"/>
  <c r="M22" i="35"/>
  <c r="N22" i="35" s="1"/>
  <c r="O22" i="35" s="1"/>
  <c r="P22" i="35" s="1"/>
  <c r="G22" i="35"/>
  <c r="N21" i="35"/>
  <c r="O21" i="35" s="1"/>
  <c r="P21" i="35" s="1"/>
  <c r="Q21" i="35" s="1"/>
  <c r="F23" i="36" s="1"/>
  <c r="G23" i="36" s="1"/>
  <c r="M21" i="35"/>
  <c r="G21" i="35"/>
  <c r="N20" i="35"/>
  <c r="O20" i="35" s="1"/>
  <c r="P20" i="35" s="1"/>
  <c r="Q20" i="35" s="1"/>
  <c r="F22" i="36" s="1"/>
  <c r="G22" i="36" s="1"/>
  <c r="M20" i="35"/>
  <c r="G20" i="35"/>
  <c r="O19" i="35"/>
  <c r="P19" i="35" s="1"/>
  <c r="Q19" i="35" s="1"/>
  <c r="F21" i="36" s="1"/>
  <c r="G21" i="36" s="1"/>
  <c r="N19" i="35"/>
  <c r="M19" i="35"/>
  <c r="G19" i="35"/>
  <c r="M18" i="35"/>
  <c r="N18" i="35" s="1"/>
  <c r="O18" i="35" s="1"/>
  <c r="P18" i="35" s="1"/>
  <c r="Q18" i="35" s="1"/>
  <c r="F20" i="36" s="1"/>
  <c r="G20" i="36" s="1"/>
  <c r="G18" i="35"/>
  <c r="N17" i="35"/>
  <c r="O17" i="35" s="1"/>
  <c r="P17" i="35" s="1"/>
  <c r="Q17" i="35" s="1"/>
  <c r="F19" i="36" s="1"/>
  <c r="G19" i="36" s="1"/>
  <c r="M17" i="35"/>
  <c r="G17" i="35"/>
  <c r="N16" i="35"/>
  <c r="O16" i="35" s="1"/>
  <c r="P16" i="35" s="1"/>
  <c r="Q16" i="35" s="1"/>
  <c r="F18" i="36" s="1"/>
  <c r="G18" i="36" s="1"/>
  <c r="M16" i="35"/>
  <c r="G16" i="35"/>
  <c r="O15" i="35"/>
  <c r="P15" i="35" s="1"/>
  <c r="Q15" i="35" s="1"/>
  <c r="F17" i="36" s="1"/>
  <c r="G17" i="36" s="1"/>
  <c r="N15" i="35"/>
  <c r="M15" i="35"/>
  <c r="G15" i="35"/>
  <c r="Q14" i="35"/>
  <c r="F16" i="36" s="1"/>
  <c r="G16" i="36" s="1"/>
  <c r="M14" i="35"/>
  <c r="N14" i="35" s="1"/>
  <c r="O14" i="35" s="1"/>
  <c r="P14" i="35" s="1"/>
  <c r="G14" i="35"/>
  <c r="N13" i="35"/>
  <c r="O13" i="35" s="1"/>
  <c r="P13" i="35" s="1"/>
  <c r="Q13" i="35" s="1"/>
  <c r="F15" i="36" s="1"/>
  <c r="G15" i="36" s="1"/>
  <c r="M13" i="35"/>
  <c r="G13" i="35"/>
  <c r="N12" i="35"/>
  <c r="O12" i="35" s="1"/>
  <c r="P12" i="35" s="1"/>
  <c r="Q12" i="35" s="1"/>
  <c r="F14" i="36" s="1"/>
  <c r="G14" i="36" s="1"/>
  <c r="M12" i="35"/>
  <c r="G12" i="35"/>
  <c r="O11" i="35"/>
  <c r="P11" i="35" s="1"/>
  <c r="Q11" i="35" s="1"/>
  <c r="F13" i="36" s="1"/>
  <c r="G13" i="36" s="1"/>
  <c r="N11" i="35"/>
  <c r="M11" i="35"/>
  <c r="G11" i="35"/>
  <c r="M10" i="35"/>
  <c r="N10" i="35" s="1"/>
  <c r="O10" i="35" s="1"/>
  <c r="P10" i="35" s="1"/>
  <c r="Q10" i="35" s="1"/>
  <c r="F12" i="36" s="1"/>
  <c r="G12" i="36" s="1"/>
  <c r="R10" i="36" s="1"/>
  <c r="G10" i="35"/>
  <c r="N9" i="35"/>
  <c r="O9" i="35" s="1"/>
  <c r="P9" i="35" s="1"/>
  <c r="Q9" i="35" s="1"/>
  <c r="F11" i="36" s="1"/>
  <c r="G11" i="36" s="1"/>
  <c r="M9" i="35"/>
  <c r="G9" i="35"/>
  <c r="N8" i="35"/>
  <c r="O8" i="35" s="1"/>
  <c r="P8" i="35" s="1"/>
  <c r="Q8" i="35" s="1"/>
  <c r="F10" i="36" s="1"/>
  <c r="G10" i="36" s="1"/>
  <c r="M8" i="35"/>
  <c r="G8" i="35"/>
  <c r="O7" i="35"/>
  <c r="P7" i="35" s="1"/>
  <c r="Q7" i="35" s="1"/>
  <c r="F9" i="36" s="1"/>
  <c r="G9" i="36" s="1"/>
  <c r="N7" i="35"/>
  <c r="M7" i="35"/>
  <c r="G7" i="35"/>
  <c r="Q6" i="35"/>
  <c r="F8" i="36" s="1"/>
  <c r="G8" i="36" s="1"/>
  <c r="M6" i="35"/>
  <c r="N6" i="35" s="1"/>
  <c r="O6" i="35" s="1"/>
  <c r="P6" i="35" s="1"/>
  <c r="G6" i="35"/>
  <c r="N5" i="35"/>
  <c r="O5" i="35" s="1"/>
  <c r="P5" i="35" s="1"/>
  <c r="Q5" i="35" s="1"/>
  <c r="F7" i="36" s="1"/>
  <c r="M5" i="35"/>
  <c r="G5" i="35"/>
  <c r="G89" i="34"/>
  <c r="F80" i="34"/>
  <c r="G80" i="34" s="1"/>
  <c r="Q55" i="34"/>
  <c r="P55" i="34"/>
  <c r="Q54" i="34"/>
  <c r="P54" i="34"/>
  <c r="Q53" i="34"/>
  <c r="P53" i="34"/>
  <c r="Q52" i="34"/>
  <c r="P52" i="34"/>
  <c r="Q51" i="34"/>
  <c r="P51" i="34"/>
  <c r="Q50" i="34"/>
  <c r="P50" i="34"/>
  <c r="Q49" i="34"/>
  <c r="P49" i="34"/>
  <c r="Q48" i="34"/>
  <c r="P48" i="34"/>
  <c r="Q47" i="34"/>
  <c r="P47" i="34"/>
  <c r="Q46" i="34"/>
  <c r="P46" i="34"/>
  <c r="Q45" i="34"/>
  <c r="P45" i="34"/>
  <c r="Q44" i="34"/>
  <c r="P44" i="34"/>
  <c r="Q43" i="34"/>
  <c r="P43" i="34"/>
  <c r="Q42" i="34"/>
  <c r="P42" i="34"/>
  <c r="Q41" i="34"/>
  <c r="P41" i="34"/>
  <c r="Q40" i="34"/>
  <c r="P40" i="34"/>
  <c r="Q39" i="34"/>
  <c r="P39" i="34"/>
  <c r="Q38" i="34"/>
  <c r="P38" i="34"/>
  <c r="Q37" i="34"/>
  <c r="P37" i="34"/>
  <c r="Q36" i="34"/>
  <c r="P36" i="34"/>
  <c r="Q35" i="34"/>
  <c r="P35" i="34"/>
  <c r="Q34" i="34"/>
  <c r="P34" i="34"/>
  <c r="Q33" i="34"/>
  <c r="P33" i="34"/>
  <c r="Q32" i="34"/>
  <c r="P32" i="34"/>
  <c r="Q31" i="34"/>
  <c r="P31" i="34"/>
  <c r="Q30" i="34"/>
  <c r="P30" i="34"/>
  <c r="Q29" i="34"/>
  <c r="P29" i="34"/>
  <c r="Q28" i="34"/>
  <c r="P28" i="34"/>
  <c r="Q27" i="34"/>
  <c r="P27" i="34"/>
  <c r="Q26" i="34"/>
  <c r="P26" i="34"/>
  <c r="Q25" i="34"/>
  <c r="P25" i="34"/>
  <c r="Q24" i="34"/>
  <c r="P24" i="34"/>
  <c r="Q23" i="34"/>
  <c r="P23" i="34"/>
  <c r="Q22" i="34"/>
  <c r="P22" i="34"/>
  <c r="Q21" i="34"/>
  <c r="P21" i="34"/>
  <c r="Q20" i="34"/>
  <c r="P20" i="34"/>
  <c r="Q19" i="34"/>
  <c r="P19" i="34"/>
  <c r="Q18" i="34"/>
  <c r="P18" i="34"/>
  <c r="Q17" i="34"/>
  <c r="P17" i="34"/>
  <c r="Q16" i="34"/>
  <c r="P16" i="34"/>
  <c r="Q15" i="34"/>
  <c r="P15" i="34"/>
  <c r="Q14" i="34"/>
  <c r="P14" i="34"/>
  <c r="Q13" i="34"/>
  <c r="P13" i="34"/>
  <c r="Q12" i="34"/>
  <c r="P12" i="34"/>
  <c r="Q11" i="34"/>
  <c r="P11" i="34"/>
  <c r="Q10" i="34"/>
  <c r="P10" i="34"/>
  <c r="P7" i="34" s="1"/>
  <c r="Q9" i="34"/>
  <c r="P9" i="34"/>
  <c r="P8" i="34"/>
  <c r="E7" i="34"/>
  <c r="D7" i="34"/>
  <c r="D8" i="34" s="1"/>
  <c r="E8" i="34" s="1"/>
  <c r="P6" i="34"/>
  <c r="D6" i="34"/>
  <c r="N5" i="34"/>
  <c r="O148" i="33"/>
  <c r="P148" i="33" s="1"/>
  <c r="Q148" i="33" s="1"/>
  <c r="N148" i="33"/>
  <c r="M148" i="33"/>
  <c r="G148" i="33"/>
  <c r="Q147" i="33"/>
  <c r="F149" i="34" s="1"/>
  <c r="G149" i="34" s="1"/>
  <c r="M147" i="33"/>
  <c r="N147" i="33" s="1"/>
  <c r="O147" i="33" s="1"/>
  <c r="P147" i="33" s="1"/>
  <c r="G147" i="33"/>
  <c r="P146" i="33"/>
  <c r="Q146" i="33" s="1"/>
  <c r="F148" i="34" s="1"/>
  <c r="G148" i="34" s="1"/>
  <c r="O146" i="33"/>
  <c r="N146" i="33"/>
  <c r="M146" i="33"/>
  <c r="G146" i="33"/>
  <c r="N145" i="33"/>
  <c r="O145" i="33" s="1"/>
  <c r="P145" i="33" s="1"/>
  <c r="Q145" i="33" s="1"/>
  <c r="F147" i="34" s="1"/>
  <c r="G147" i="34" s="1"/>
  <c r="M145" i="33"/>
  <c r="G145" i="33"/>
  <c r="O144" i="33"/>
  <c r="P144" i="33" s="1"/>
  <c r="Q144" i="33" s="1"/>
  <c r="F146" i="34" s="1"/>
  <c r="G146" i="34" s="1"/>
  <c r="N144" i="33"/>
  <c r="M144" i="33"/>
  <c r="G144" i="33"/>
  <c r="M143" i="33"/>
  <c r="N143" i="33" s="1"/>
  <c r="O143" i="33" s="1"/>
  <c r="P143" i="33" s="1"/>
  <c r="Q143" i="33" s="1"/>
  <c r="F145" i="34" s="1"/>
  <c r="G145" i="34" s="1"/>
  <c r="G143" i="33"/>
  <c r="P142" i="33"/>
  <c r="Q142" i="33" s="1"/>
  <c r="F144" i="34" s="1"/>
  <c r="G144" i="34" s="1"/>
  <c r="O142" i="33"/>
  <c r="N142" i="33"/>
  <c r="M142" i="33"/>
  <c r="G142" i="33"/>
  <c r="N141" i="33"/>
  <c r="O141" i="33" s="1"/>
  <c r="P141" i="33" s="1"/>
  <c r="Q141" i="33" s="1"/>
  <c r="F143" i="34" s="1"/>
  <c r="G143" i="34" s="1"/>
  <c r="M141" i="33"/>
  <c r="G141" i="33"/>
  <c r="O140" i="33"/>
  <c r="P140" i="33" s="1"/>
  <c r="Q140" i="33" s="1"/>
  <c r="F142" i="34" s="1"/>
  <c r="G142" i="34" s="1"/>
  <c r="N140" i="33"/>
  <c r="M140" i="33"/>
  <c r="G140" i="33"/>
  <c r="M139" i="33"/>
  <c r="N139" i="33" s="1"/>
  <c r="O139" i="33" s="1"/>
  <c r="P139" i="33" s="1"/>
  <c r="Q139" i="33" s="1"/>
  <c r="F141" i="34" s="1"/>
  <c r="G141" i="34" s="1"/>
  <c r="G139" i="33"/>
  <c r="P138" i="33"/>
  <c r="Q138" i="33" s="1"/>
  <c r="F140" i="34" s="1"/>
  <c r="G140" i="34" s="1"/>
  <c r="O138" i="33"/>
  <c r="N138" i="33"/>
  <c r="M138" i="33"/>
  <c r="G138" i="33"/>
  <c r="N137" i="33"/>
  <c r="O137" i="33" s="1"/>
  <c r="P137" i="33" s="1"/>
  <c r="Q137" i="33" s="1"/>
  <c r="F139" i="34" s="1"/>
  <c r="G139" i="34" s="1"/>
  <c r="M137" i="33"/>
  <c r="G137" i="33"/>
  <c r="O136" i="33"/>
  <c r="P136" i="33" s="1"/>
  <c r="Q136" i="33" s="1"/>
  <c r="F138" i="34" s="1"/>
  <c r="G138" i="34" s="1"/>
  <c r="N136" i="33"/>
  <c r="M136" i="33"/>
  <c r="G136" i="33"/>
  <c r="M135" i="33"/>
  <c r="N135" i="33" s="1"/>
  <c r="O135" i="33" s="1"/>
  <c r="P135" i="33" s="1"/>
  <c r="Q135" i="33" s="1"/>
  <c r="F137" i="34" s="1"/>
  <c r="G137" i="34" s="1"/>
  <c r="G135" i="33"/>
  <c r="N134" i="33"/>
  <c r="O134" i="33" s="1"/>
  <c r="P134" i="33" s="1"/>
  <c r="Q134" i="33" s="1"/>
  <c r="F136" i="34" s="1"/>
  <c r="G136" i="34" s="1"/>
  <c r="M134" i="33"/>
  <c r="G134" i="33"/>
  <c r="M133" i="33"/>
  <c r="N133" i="33" s="1"/>
  <c r="O133" i="33" s="1"/>
  <c r="P133" i="33" s="1"/>
  <c r="Q133" i="33" s="1"/>
  <c r="F135" i="34" s="1"/>
  <c r="G135" i="34" s="1"/>
  <c r="G133" i="33"/>
  <c r="P132" i="33"/>
  <c r="Q132" i="33" s="1"/>
  <c r="F134" i="34" s="1"/>
  <c r="G134" i="34" s="1"/>
  <c r="N132" i="33"/>
  <c r="O132" i="33" s="1"/>
  <c r="M132" i="33"/>
  <c r="G132" i="33"/>
  <c r="M131" i="33"/>
  <c r="N131" i="33" s="1"/>
  <c r="O131" i="33" s="1"/>
  <c r="P131" i="33" s="1"/>
  <c r="Q131" i="33" s="1"/>
  <c r="F133" i="34" s="1"/>
  <c r="G133" i="34" s="1"/>
  <c r="G131" i="33"/>
  <c r="N130" i="33"/>
  <c r="O130" i="33" s="1"/>
  <c r="P130" i="33" s="1"/>
  <c r="Q130" i="33" s="1"/>
  <c r="F132" i="34" s="1"/>
  <c r="G132" i="34" s="1"/>
  <c r="M130" i="33"/>
  <c r="G130" i="33"/>
  <c r="M129" i="33"/>
  <c r="N129" i="33" s="1"/>
  <c r="O129" i="33" s="1"/>
  <c r="P129" i="33" s="1"/>
  <c r="Q129" i="33" s="1"/>
  <c r="F131" i="34" s="1"/>
  <c r="G131" i="34" s="1"/>
  <c r="G129" i="33"/>
  <c r="P128" i="33"/>
  <c r="Q128" i="33" s="1"/>
  <c r="F130" i="34" s="1"/>
  <c r="G130" i="34" s="1"/>
  <c r="N128" i="33"/>
  <c r="O128" i="33" s="1"/>
  <c r="M128" i="33"/>
  <c r="G128" i="33"/>
  <c r="M127" i="33"/>
  <c r="N127" i="33" s="1"/>
  <c r="O127" i="33" s="1"/>
  <c r="P127" i="33" s="1"/>
  <c r="Q127" i="33" s="1"/>
  <c r="F129" i="34" s="1"/>
  <c r="G129" i="34" s="1"/>
  <c r="G127" i="33"/>
  <c r="N126" i="33"/>
  <c r="O126" i="33" s="1"/>
  <c r="P126" i="33" s="1"/>
  <c r="Q126" i="33" s="1"/>
  <c r="F128" i="34" s="1"/>
  <c r="G128" i="34" s="1"/>
  <c r="M126" i="33"/>
  <c r="G126" i="33"/>
  <c r="M125" i="33"/>
  <c r="N125" i="33" s="1"/>
  <c r="O125" i="33" s="1"/>
  <c r="P125" i="33" s="1"/>
  <c r="Q125" i="33" s="1"/>
  <c r="F127" i="34" s="1"/>
  <c r="G127" i="34" s="1"/>
  <c r="G125" i="33"/>
  <c r="P124" i="33"/>
  <c r="Q124" i="33" s="1"/>
  <c r="F126" i="34" s="1"/>
  <c r="G126" i="34" s="1"/>
  <c r="N124" i="33"/>
  <c r="O124" i="33" s="1"/>
  <c r="M124" i="33"/>
  <c r="G124" i="33"/>
  <c r="N123" i="33"/>
  <c r="O123" i="33" s="1"/>
  <c r="P123" i="33" s="1"/>
  <c r="Q123" i="33" s="1"/>
  <c r="F125" i="34" s="1"/>
  <c r="G125" i="34" s="1"/>
  <c r="M123" i="33"/>
  <c r="G123" i="33"/>
  <c r="P122" i="33"/>
  <c r="Q122" i="33" s="1"/>
  <c r="F124" i="34" s="1"/>
  <c r="G124" i="34" s="1"/>
  <c r="N122" i="33"/>
  <c r="O122" i="33" s="1"/>
  <c r="M122" i="33"/>
  <c r="G122" i="33"/>
  <c r="N121" i="33"/>
  <c r="O121" i="33" s="1"/>
  <c r="P121" i="33" s="1"/>
  <c r="Q121" i="33" s="1"/>
  <c r="F123" i="34" s="1"/>
  <c r="G123" i="34" s="1"/>
  <c r="M121" i="33"/>
  <c r="G121" i="33"/>
  <c r="N120" i="33"/>
  <c r="O120" i="33" s="1"/>
  <c r="P120" i="33" s="1"/>
  <c r="Q120" i="33" s="1"/>
  <c r="F122" i="34" s="1"/>
  <c r="G122" i="34" s="1"/>
  <c r="M120" i="33"/>
  <c r="G120" i="33"/>
  <c r="N119" i="33"/>
  <c r="O119" i="33" s="1"/>
  <c r="P119" i="33" s="1"/>
  <c r="Q119" i="33" s="1"/>
  <c r="F121" i="34" s="1"/>
  <c r="G121" i="34" s="1"/>
  <c r="M119" i="33"/>
  <c r="G119" i="33"/>
  <c r="N118" i="33"/>
  <c r="O118" i="33" s="1"/>
  <c r="P118" i="33" s="1"/>
  <c r="Q118" i="33" s="1"/>
  <c r="F120" i="34" s="1"/>
  <c r="G120" i="34" s="1"/>
  <c r="M118" i="33"/>
  <c r="G118" i="33"/>
  <c r="N117" i="33"/>
  <c r="O117" i="33" s="1"/>
  <c r="P117" i="33" s="1"/>
  <c r="Q117" i="33" s="1"/>
  <c r="F119" i="34" s="1"/>
  <c r="G119" i="34" s="1"/>
  <c r="M117" i="33"/>
  <c r="G117" i="33"/>
  <c r="P116" i="33"/>
  <c r="Q116" i="33" s="1"/>
  <c r="F118" i="34" s="1"/>
  <c r="G118" i="34" s="1"/>
  <c r="N116" i="33"/>
  <c r="O116" i="33" s="1"/>
  <c r="M116" i="33"/>
  <c r="G116" i="33"/>
  <c r="N115" i="33"/>
  <c r="O115" i="33" s="1"/>
  <c r="P115" i="33" s="1"/>
  <c r="Q115" i="33" s="1"/>
  <c r="F117" i="34" s="1"/>
  <c r="G117" i="34" s="1"/>
  <c r="M115" i="33"/>
  <c r="G115" i="33"/>
  <c r="P114" i="33"/>
  <c r="Q114" i="33" s="1"/>
  <c r="F116" i="34" s="1"/>
  <c r="G116" i="34" s="1"/>
  <c r="N114" i="33"/>
  <c r="O114" i="33" s="1"/>
  <c r="M114" i="33"/>
  <c r="G114" i="33"/>
  <c r="N113" i="33"/>
  <c r="O113" i="33" s="1"/>
  <c r="P113" i="33" s="1"/>
  <c r="Q113" i="33" s="1"/>
  <c r="F115" i="34" s="1"/>
  <c r="G115" i="34" s="1"/>
  <c r="M113" i="33"/>
  <c r="G113" i="33"/>
  <c r="P112" i="33"/>
  <c r="Q112" i="33" s="1"/>
  <c r="F114" i="34" s="1"/>
  <c r="G114" i="34" s="1"/>
  <c r="N112" i="33"/>
  <c r="O112" i="33" s="1"/>
  <c r="M112" i="33"/>
  <c r="G112" i="33"/>
  <c r="N111" i="33"/>
  <c r="O111" i="33" s="1"/>
  <c r="P111" i="33" s="1"/>
  <c r="Q111" i="33" s="1"/>
  <c r="F113" i="34" s="1"/>
  <c r="G113" i="34" s="1"/>
  <c r="M111" i="33"/>
  <c r="G111" i="33"/>
  <c r="N110" i="33"/>
  <c r="O110" i="33" s="1"/>
  <c r="P110" i="33" s="1"/>
  <c r="Q110" i="33" s="1"/>
  <c r="F112" i="34" s="1"/>
  <c r="G112" i="34" s="1"/>
  <c r="M110" i="33"/>
  <c r="G110" i="33"/>
  <c r="N109" i="33"/>
  <c r="O109" i="33" s="1"/>
  <c r="P109" i="33" s="1"/>
  <c r="Q109" i="33" s="1"/>
  <c r="F111" i="34" s="1"/>
  <c r="G111" i="34" s="1"/>
  <c r="M109" i="33"/>
  <c r="G109" i="33"/>
  <c r="P108" i="33"/>
  <c r="Q108" i="33" s="1"/>
  <c r="F110" i="34" s="1"/>
  <c r="G110" i="34" s="1"/>
  <c r="N108" i="33"/>
  <c r="O108" i="33" s="1"/>
  <c r="M108" i="33"/>
  <c r="G108" i="33"/>
  <c r="N107" i="33"/>
  <c r="O107" i="33" s="1"/>
  <c r="P107" i="33" s="1"/>
  <c r="Q107" i="33" s="1"/>
  <c r="F109" i="34" s="1"/>
  <c r="G109" i="34" s="1"/>
  <c r="M107" i="33"/>
  <c r="G107" i="33"/>
  <c r="P106" i="33"/>
  <c r="Q106" i="33" s="1"/>
  <c r="F108" i="34" s="1"/>
  <c r="G108" i="34" s="1"/>
  <c r="N106" i="33"/>
  <c r="O106" i="33" s="1"/>
  <c r="M106" i="33"/>
  <c r="G106" i="33"/>
  <c r="N105" i="33"/>
  <c r="O105" i="33" s="1"/>
  <c r="P105" i="33" s="1"/>
  <c r="Q105" i="33" s="1"/>
  <c r="F107" i="34" s="1"/>
  <c r="G107" i="34" s="1"/>
  <c r="M105" i="33"/>
  <c r="G105" i="33"/>
  <c r="N104" i="33"/>
  <c r="O104" i="33" s="1"/>
  <c r="P104" i="33" s="1"/>
  <c r="Q104" i="33" s="1"/>
  <c r="F106" i="34" s="1"/>
  <c r="G106" i="34" s="1"/>
  <c r="M104" i="33"/>
  <c r="G104" i="33"/>
  <c r="N103" i="33"/>
  <c r="O103" i="33" s="1"/>
  <c r="P103" i="33" s="1"/>
  <c r="Q103" i="33" s="1"/>
  <c r="F105" i="34" s="1"/>
  <c r="G105" i="34" s="1"/>
  <c r="M103" i="33"/>
  <c r="G103" i="33"/>
  <c r="N102" i="33"/>
  <c r="O102" i="33" s="1"/>
  <c r="P102" i="33" s="1"/>
  <c r="Q102" i="33" s="1"/>
  <c r="F104" i="34" s="1"/>
  <c r="G104" i="34" s="1"/>
  <c r="M102" i="33"/>
  <c r="G102" i="33"/>
  <c r="N101" i="33"/>
  <c r="O101" i="33" s="1"/>
  <c r="P101" i="33" s="1"/>
  <c r="Q101" i="33" s="1"/>
  <c r="F103" i="34" s="1"/>
  <c r="G103" i="34" s="1"/>
  <c r="M101" i="33"/>
  <c r="G101" i="33"/>
  <c r="P100" i="33"/>
  <c r="Q100" i="33" s="1"/>
  <c r="F102" i="34" s="1"/>
  <c r="G102" i="34" s="1"/>
  <c r="N100" i="33"/>
  <c r="O100" i="33" s="1"/>
  <c r="M100" i="33"/>
  <c r="G100" i="33"/>
  <c r="N99" i="33"/>
  <c r="O99" i="33" s="1"/>
  <c r="P99" i="33" s="1"/>
  <c r="Q99" i="33" s="1"/>
  <c r="F101" i="34" s="1"/>
  <c r="G101" i="34" s="1"/>
  <c r="M99" i="33"/>
  <c r="G99" i="33"/>
  <c r="P98" i="33"/>
  <c r="Q98" i="33" s="1"/>
  <c r="F100" i="34" s="1"/>
  <c r="G100" i="34" s="1"/>
  <c r="N98" i="33"/>
  <c r="O98" i="33" s="1"/>
  <c r="M98" i="33"/>
  <c r="G98" i="33"/>
  <c r="N97" i="33"/>
  <c r="O97" i="33" s="1"/>
  <c r="P97" i="33" s="1"/>
  <c r="Q97" i="33" s="1"/>
  <c r="F99" i="34" s="1"/>
  <c r="G99" i="34" s="1"/>
  <c r="M97" i="33"/>
  <c r="G97" i="33"/>
  <c r="N96" i="33"/>
  <c r="O96" i="33" s="1"/>
  <c r="P96" i="33" s="1"/>
  <c r="Q96" i="33" s="1"/>
  <c r="F98" i="34" s="1"/>
  <c r="G98" i="34" s="1"/>
  <c r="M96" i="33"/>
  <c r="G96" i="33"/>
  <c r="N95" i="33"/>
  <c r="O95" i="33" s="1"/>
  <c r="P95" i="33" s="1"/>
  <c r="Q95" i="33" s="1"/>
  <c r="F97" i="34" s="1"/>
  <c r="G97" i="34" s="1"/>
  <c r="M95" i="33"/>
  <c r="G95" i="33"/>
  <c r="N94" i="33"/>
  <c r="O94" i="33" s="1"/>
  <c r="P94" i="33" s="1"/>
  <c r="Q94" i="33" s="1"/>
  <c r="F96" i="34" s="1"/>
  <c r="G96" i="34" s="1"/>
  <c r="M94" i="33"/>
  <c r="G94" i="33"/>
  <c r="N93" i="33"/>
  <c r="O93" i="33" s="1"/>
  <c r="P93" i="33" s="1"/>
  <c r="Q93" i="33" s="1"/>
  <c r="F95" i="34" s="1"/>
  <c r="G95" i="34" s="1"/>
  <c r="M93" i="33"/>
  <c r="G93" i="33"/>
  <c r="P92" i="33"/>
  <c r="Q92" i="33" s="1"/>
  <c r="F94" i="34" s="1"/>
  <c r="G94" i="34" s="1"/>
  <c r="N92" i="33"/>
  <c r="O92" i="33" s="1"/>
  <c r="M92" i="33"/>
  <c r="G92" i="33"/>
  <c r="N91" i="33"/>
  <c r="O91" i="33" s="1"/>
  <c r="P91" i="33" s="1"/>
  <c r="Q91" i="33" s="1"/>
  <c r="F93" i="34" s="1"/>
  <c r="G93" i="34" s="1"/>
  <c r="M91" i="33"/>
  <c r="G91" i="33"/>
  <c r="P90" i="33"/>
  <c r="Q90" i="33" s="1"/>
  <c r="F92" i="34" s="1"/>
  <c r="G92" i="34" s="1"/>
  <c r="N90" i="33"/>
  <c r="O90" i="33" s="1"/>
  <c r="M90" i="33"/>
  <c r="G90" i="33"/>
  <c r="N89" i="33"/>
  <c r="O89" i="33" s="1"/>
  <c r="P89" i="33" s="1"/>
  <c r="Q89" i="33" s="1"/>
  <c r="F91" i="34" s="1"/>
  <c r="G91" i="34" s="1"/>
  <c r="M89" i="33"/>
  <c r="G89" i="33"/>
  <c r="N88" i="33"/>
  <c r="O88" i="33" s="1"/>
  <c r="P88" i="33" s="1"/>
  <c r="Q88" i="33" s="1"/>
  <c r="F90" i="34" s="1"/>
  <c r="G90" i="34" s="1"/>
  <c r="M88" i="33"/>
  <c r="G88" i="33"/>
  <c r="N87" i="33"/>
  <c r="O87" i="33" s="1"/>
  <c r="P87" i="33" s="1"/>
  <c r="Q87" i="33" s="1"/>
  <c r="F89" i="34" s="1"/>
  <c r="M87" i="33"/>
  <c r="G87" i="33"/>
  <c r="N86" i="33"/>
  <c r="O86" i="33" s="1"/>
  <c r="P86" i="33" s="1"/>
  <c r="Q86" i="33" s="1"/>
  <c r="F88" i="34" s="1"/>
  <c r="G88" i="34" s="1"/>
  <c r="M86" i="33"/>
  <c r="G86" i="33"/>
  <c r="N85" i="33"/>
  <c r="O85" i="33" s="1"/>
  <c r="P85" i="33" s="1"/>
  <c r="Q85" i="33" s="1"/>
  <c r="F87" i="34" s="1"/>
  <c r="G87" i="34" s="1"/>
  <c r="M85" i="33"/>
  <c r="G85" i="33"/>
  <c r="P84" i="33"/>
  <c r="Q84" i="33" s="1"/>
  <c r="F86" i="34" s="1"/>
  <c r="G86" i="34" s="1"/>
  <c r="N84" i="33"/>
  <c r="O84" i="33" s="1"/>
  <c r="M84" i="33"/>
  <c r="G84" i="33"/>
  <c r="N83" i="33"/>
  <c r="O83" i="33" s="1"/>
  <c r="P83" i="33" s="1"/>
  <c r="Q83" i="33" s="1"/>
  <c r="F85" i="34" s="1"/>
  <c r="G85" i="34" s="1"/>
  <c r="M83" i="33"/>
  <c r="G83" i="33"/>
  <c r="P82" i="33"/>
  <c r="Q82" i="33" s="1"/>
  <c r="F84" i="34" s="1"/>
  <c r="G84" i="34" s="1"/>
  <c r="N82" i="33"/>
  <c r="O82" i="33" s="1"/>
  <c r="M82" i="33"/>
  <c r="G82" i="33"/>
  <c r="N81" i="33"/>
  <c r="O81" i="33" s="1"/>
  <c r="P81" i="33" s="1"/>
  <c r="Q81" i="33" s="1"/>
  <c r="F83" i="34" s="1"/>
  <c r="G83" i="34" s="1"/>
  <c r="M81" i="33"/>
  <c r="G81" i="33"/>
  <c r="P80" i="33"/>
  <c r="Q80" i="33" s="1"/>
  <c r="F82" i="34" s="1"/>
  <c r="G82" i="34" s="1"/>
  <c r="N80" i="33"/>
  <c r="O80" i="33" s="1"/>
  <c r="M80" i="33"/>
  <c r="G80" i="33"/>
  <c r="N79" i="33"/>
  <c r="O79" i="33" s="1"/>
  <c r="P79" i="33" s="1"/>
  <c r="Q79" i="33" s="1"/>
  <c r="F81" i="34" s="1"/>
  <c r="G81" i="34" s="1"/>
  <c r="M79" i="33"/>
  <c r="G79" i="33"/>
  <c r="N78" i="33"/>
  <c r="O78" i="33" s="1"/>
  <c r="P78" i="33" s="1"/>
  <c r="Q78" i="33" s="1"/>
  <c r="M78" i="33"/>
  <c r="G78" i="33"/>
  <c r="N77" i="33"/>
  <c r="O77" i="33" s="1"/>
  <c r="P77" i="33" s="1"/>
  <c r="Q77" i="33" s="1"/>
  <c r="F79" i="34" s="1"/>
  <c r="G79" i="34" s="1"/>
  <c r="M77" i="33"/>
  <c r="G77" i="33"/>
  <c r="P76" i="33"/>
  <c r="Q76" i="33" s="1"/>
  <c r="F78" i="34" s="1"/>
  <c r="G78" i="34" s="1"/>
  <c r="N76" i="33"/>
  <c r="O76" i="33" s="1"/>
  <c r="M76" i="33"/>
  <c r="G76" i="33"/>
  <c r="N75" i="33"/>
  <c r="O75" i="33" s="1"/>
  <c r="P75" i="33" s="1"/>
  <c r="Q75" i="33" s="1"/>
  <c r="F77" i="34" s="1"/>
  <c r="G77" i="34" s="1"/>
  <c r="M75" i="33"/>
  <c r="G75" i="33"/>
  <c r="P74" i="33"/>
  <c r="Q74" i="33" s="1"/>
  <c r="F76" i="34" s="1"/>
  <c r="G76" i="34" s="1"/>
  <c r="N74" i="33"/>
  <c r="O74" i="33" s="1"/>
  <c r="M74" i="33"/>
  <c r="G74" i="33"/>
  <c r="N73" i="33"/>
  <c r="O73" i="33" s="1"/>
  <c r="P73" i="33" s="1"/>
  <c r="Q73" i="33" s="1"/>
  <c r="F75" i="34" s="1"/>
  <c r="G75" i="34" s="1"/>
  <c r="M73" i="33"/>
  <c r="G73" i="33"/>
  <c r="N72" i="33"/>
  <c r="O72" i="33" s="1"/>
  <c r="P72" i="33" s="1"/>
  <c r="Q72" i="33" s="1"/>
  <c r="F74" i="34" s="1"/>
  <c r="G74" i="34" s="1"/>
  <c r="M72" i="33"/>
  <c r="G72" i="33"/>
  <c r="N71" i="33"/>
  <c r="O71" i="33" s="1"/>
  <c r="P71" i="33" s="1"/>
  <c r="Q71" i="33" s="1"/>
  <c r="F73" i="34" s="1"/>
  <c r="G73" i="34" s="1"/>
  <c r="M71" i="33"/>
  <c r="G71" i="33"/>
  <c r="N70" i="33"/>
  <c r="O70" i="33" s="1"/>
  <c r="P70" i="33" s="1"/>
  <c r="Q70" i="33" s="1"/>
  <c r="F72" i="34" s="1"/>
  <c r="G72" i="34" s="1"/>
  <c r="M70" i="33"/>
  <c r="G70" i="33"/>
  <c r="N69" i="33"/>
  <c r="O69" i="33" s="1"/>
  <c r="P69" i="33" s="1"/>
  <c r="Q69" i="33" s="1"/>
  <c r="F71" i="34" s="1"/>
  <c r="G71" i="34" s="1"/>
  <c r="M69" i="33"/>
  <c r="G69" i="33"/>
  <c r="P68" i="33"/>
  <c r="Q68" i="33" s="1"/>
  <c r="F70" i="34" s="1"/>
  <c r="G70" i="34" s="1"/>
  <c r="N68" i="33"/>
  <c r="O68" i="33" s="1"/>
  <c r="M68" i="33"/>
  <c r="G68" i="33"/>
  <c r="N67" i="33"/>
  <c r="O67" i="33" s="1"/>
  <c r="P67" i="33" s="1"/>
  <c r="Q67" i="33" s="1"/>
  <c r="F69" i="34" s="1"/>
  <c r="G69" i="34" s="1"/>
  <c r="M67" i="33"/>
  <c r="G67" i="33"/>
  <c r="P66" i="33"/>
  <c r="Q66" i="33" s="1"/>
  <c r="F68" i="34" s="1"/>
  <c r="G68" i="34" s="1"/>
  <c r="N66" i="33"/>
  <c r="O66" i="33" s="1"/>
  <c r="M66" i="33"/>
  <c r="G66" i="33"/>
  <c r="N65" i="33"/>
  <c r="O65" i="33" s="1"/>
  <c r="P65" i="33" s="1"/>
  <c r="Q65" i="33" s="1"/>
  <c r="F67" i="34" s="1"/>
  <c r="G67" i="34" s="1"/>
  <c r="M65" i="33"/>
  <c r="G65" i="33"/>
  <c r="N64" i="33"/>
  <c r="O64" i="33" s="1"/>
  <c r="P64" i="33" s="1"/>
  <c r="Q64" i="33" s="1"/>
  <c r="F66" i="34" s="1"/>
  <c r="G66" i="34" s="1"/>
  <c r="M64" i="33"/>
  <c r="G64" i="33"/>
  <c r="N63" i="33"/>
  <c r="O63" i="33" s="1"/>
  <c r="P63" i="33" s="1"/>
  <c r="Q63" i="33" s="1"/>
  <c r="F65" i="34" s="1"/>
  <c r="G65" i="34" s="1"/>
  <c r="M63" i="33"/>
  <c r="G63" i="33"/>
  <c r="N62" i="33"/>
  <c r="O62" i="33" s="1"/>
  <c r="P62" i="33" s="1"/>
  <c r="Q62" i="33" s="1"/>
  <c r="F64" i="34" s="1"/>
  <c r="G64" i="34" s="1"/>
  <c r="M62" i="33"/>
  <c r="G62" i="33"/>
  <c r="N61" i="33"/>
  <c r="O61" i="33" s="1"/>
  <c r="P61" i="33" s="1"/>
  <c r="Q61" i="33" s="1"/>
  <c r="F63" i="34" s="1"/>
  <c r="G63" i="34" s="1"/>
  <c r="M61" i="33"/>
  <c r="G61" i="33"/>
  <c r="N60" i="33"/>
  <c r="O60" i="33" s="1"/>
  <c r="P60" i="33" s="1"/>
  <c r="Q60" i="33" s="1"/>
  <c r="F62" i="34" s="1"/>
  <c r="G62" i="34" s="1"/>
  <c r="M60" i="33"/>
  <c r="G60" i="33"/>
  <c r="N59" i="33"/>
  <c r="O59" i="33" s="1"/>
  <c r="P59" i="33" s="1"/>
  <c r="Q59" i="33" s="1"/>
  <c r="F61" i="34" s="1"/>
  <c r="G61" i="34" s="1"/>
  <c r="M59" i="33"/>
  <c r="G59" i="33"/>
  <c r="N58" i="33"/>
  <c r="O58" i="33" s="1"/>
  <c r="P58" i="33" s="1"/>
  <c r="Q58" i="33" s="1"/>
  <c r="F60" i="34" s="1"/>
  <c r="G60" i="34" s="1"/>
  <c r="M58" i="33"/>
  <c r="G58" i="33"/>
  <c r="N57" i="33"/>
  <c r="O57" i="33" s="1"/>
  <c r="P57" i="33" s="1"/>
  <c r="Q57" i="33" s="1"/>
  <c r="F59" i="34" s="1"/>
  <c r="G59" i="34" s="1"/>
  <c r="M57" i="33"/>
  <c r="G57" i="33"/>
  <c r="N56" i="33"/>
  <c r="O56" i="33" s="1"/>
  <c r="P56" i="33" s="1"/>
  <c r="Q56" i="33" s="1"/>
  <c r="F58" i="34" s="1"/>
  <c r="G58" i="34" s="1"/>
  <c r="M56" i="33"/>
  <c r="G56" i="33"/>
  <c r="N55" i="33"/>
  <c r="O55" i="33" s="1"/>
  <c r="P55" i="33" s="1"/>
  <c r="Q55" i="33" s="1"/>
  <c r="F57" i="34" s="1"/>
  <c r="G57" i="34" s="1"/>
  <c r="M55" i="33"/>
  <c r="G55" i="33"/>
  <c r="N54" i="33"/>
  <c r="O54" i="33" s="1"/>
  <c r="P54" i="33" s="1"/>
  <c r="Q54" i="33" s="1"/>
  <c r="F56" i="34" s="1"/>
  <c r="G56" i="34" s="1"/>
  <c r="M54" i="33"/>
  <c r="G54" i="33"/>
  <c r="N53" i="33"/>
  <c r="O53" i="33" s="1"/>
  <c r="P53" i="33" s="1"/>
  <c r="Q53" i="33" s="1"/>
  <c r="F55" i="34" s="1"/>
  <c r="G55" i="34" s="1"/>
  <c r="M53" i="33"/>
  <c r="G53" i="33"/>
  <c r="N52" i="33"/>
  <c r="O52" i="33" s="1"/>
  <c r="P52" i="33" s="1"/>
  <c r="Q52" i="33" s="1"/>
  <c r="F54" i="34" s="1"/>
  <c r="G54" i="34" s="1"/>
  <c r="M52" i="33"/>
  <c r="G52" i="33"/>
  <c r="N51" i="33"/>
  <c r="O51" i="33" s="1"/>
  <c r="P51" i="33" s="1"/>
  <c r="Q51" i="33" s="1"/>
  <c r="F53" i="34" s="1"/>
  <c r="G53" i="34" s="1"/>
  <c r="M51" i="33"/>
  <c r="G51" i="33"/>
  <c r="N50" i="33"/>
  <c r="O50" i="33" s="1"/>
  <c r="P50" i="33" s="1"/>
  <c r="Q50" i="33" s="1"/>
  <c r="F52" i="34" s="1"/>
  <c r="G52" i="34" s="1"/>
  <c r="M50" i="33"/>
  <c r="G50" i="33"/>
  <c r="N49" i="33"/>
  <c r="O49" i="33" s="1"/>
  <c r="P49" i="33" s="1"/>
  <c r="Q49" i="33" s="1"/>
  <c r="F51" i="34" s="1"/>
  <c r="G51" i="34" s="1"/>
  <c r="M49" i="33"/>
  <c r="G49" i="33"/>
  <c r="N48" i="33"/>
  <c r="O48" i="33" s="1"/>
  <c r="P48" i="33" s="1"/>
  <c r="Q48" i="33" s="1"/>
  <c r="F50" i="34" s="1"/>
  <c r="G50" i="34" s="1"/>
  <c r="M48" i="33"/>
  <c r="G48" i="33"/>
  <c r="N47" i="33"/>
  <c r="O47" i="33" s="1"/>
  <c r="P47" i="33" s="1"/>
  <c r="Q47" i="33" s="1"/>
  <c r="F49" i="34" s="1"/>
  <c r="G49" i="34" s="1"/>
  <c r="M47" i="33"/>
  <c r="G47" i="33"/>
  <c r="N46" i="33"/>
  <c r="O46" i="33" s="1"/>
  <c r="P46" i="33" s="1"/>
  <c r="Q46" i="33" s="1"/>
  <c r="F48" i="34" s="1"/>
  <c r="G48" i="34" s="1"/>
  <c r="M46" i="33"/>
  <c r="G46" i="33"/>
  <c r="N45" i="33"/>
  <c r="O45" i="33" s="1"/>
  <c r="P45" i="33" s="1"/>
  <c r="Q45" i="33" s="1"/>
  <c r="F47" i="34" s="1"/>
  <c r="G47" i="34" s="1"/>
  <c r="M45" i="33"/>
  <c r="G45" i="33"/>
  <c r="N44" i="33"/>
  <c r="O44" i="33" s="1"/>
  <c r="P44" i="33" s="1"/>
  <c r="Q44" i="33" s="1"/>
  <c r="F46" i="34" s="1"/>
  <c r="G46" i="34" s="1"/>
  <c r="M44" i="33"/>
  <c r="G44" i="33"/>
  <c r="N43" i="33"/>
  <c r="O43" i="33" s="1"/>
  <c r="P43" i="33" s="1"/>
  <c r="Q43" i="33" s="1"/>
  <c r="F45" i="34" s="1"/>
  <c r="G45" i="34" s="1"/>
  <c r="M43" i="33"/>
  <c r="G43" i="33"/>
  <c r="N42" i="33"/>
  <c r="O42" i="33" s="1"/>
  <c r="P42" i="33" s="1"/>
  <c r="Q42" i="33" s="1"/>
  <c r="F44" i="34" s="1"/>
  <c r="G44" i="34" s="1"/>
  <c r="M42" i="33"/>
  <c r="G42" i="33"/>
  <c r="N41" i="33"/>
  <c r="O41" i="33" s="1"/>
  <c r="P41" i="33" s="1"/>
  <c r="Q41" i="33" s="1"/>
  <c r="F43" i="34" s="1"/>
  <c r="G43" i="34" s="1"/>
  <c r="M41" i="33"/>
  <c r="G41" i="33"/>
  <c r="N40" i="33"/>
  <c r="O40" i="33" s="1"/>
  <c r="P40" i="33" s="1"/>
  <c r="Q40" i="33" s="1"/>
  <c r="F42" i="34" s="1"/>
  <c r="G42" i="34" s="1"/>
  <c r="M40" i="33"/>
  <c r="G40" i="33"/>
  <c r="N39" i="33"/>
  <c r="O39" i="33" s="1"/>
  <c r="P39" i="33" s="1"/>
  <c r="Q39" i="33" s="1"/>
  <c r="F41" i="34" s="1"/>
  <c r="G41" i="34" s="1"/>
  <c r="M39" i="33"/>
  <c r="G39" i="33"/>
  <c r="N38" i="33"/>
  <c r="O38" i="33" s="1"/>
  <c r="P38" i="33" s="1"/>
  <c r="Q38" i="33" s="1"/>
  <c r="F40" i="34" s="1"/>
  <c r="G40" i="34" s="1"/>
  <c r="M38" i="33"/>
  <c r="G38" i="33"/>
  <c r="N37" i="33"/>
  <c r="O37" i="33" s="1"/>
  <c r="P37" i="33" s="1"/>
  <c r="Q37" i="33" s="1"/>
  <c r="F39" i="34" s="1"/>
  <c r="G39" i="34" s="1"/>
  <c r="M37" i="33"/>
  <c r="G37" i="33"/>
  <c r="N36" i="33"/>
  <c r="O36" i="33" s="1"/>
  <c r="P36" i="33" s="1"/>
  <c r="Q36" i="33" s="1"/>
  <c r="F38" i="34" s="1"/>
  <c r="G38" i="34" s="1"/>
  <c r="M36" i="33"/>
  <c r="G36" i="33"/>
  <c r="N35" i="33"/>
  <c r="O35" i="33" s="1"/>
  <c r="P35" i="33" s="1"/>
  <c r="Q35" i="33" s="1"/>
  <c r="F37" i="34" s="1"/>
  <c r="G37" i="34" s="1"/>
  <c r="M35" i="33"/>
  <c r="G35" i="33"/>
  <c r="N34" i="33"/>
  <c r="O34" i="33" s="1"/>
  <c r="P34" i="33" s="1"/>
  <c r="Q34" i="33" s="1"/>
  <c r="F36" i="34" s="1"/>
  <c r="G36" i="34" s="1"/>
  <c r="M34" i="33"/>
  <c r="G34" i="33"/>
  <c r="N33" i="33"/>
  <c r="O33" i="33" s="1"/>
  <c r="P33" i="33" s="1"/>
  <c r="Q33" i="33" s="1"/>
  <c r="F35" i="34" s="1"/>
  <c r="G35" i="34" s="1"/>
  <c r="M33" i="33"/>
  <c r="G33" i="33"/>
  <c r="N32" i="33"/>
  <c r="O32" i="33" s="1"/>
  <c r="P32" i="33" s="1"/>
  <c r="Q32" i="33" s="1"/>
  <c r="F34" i="34" s="1"/>
  <c r="G34" i="34" s="1"/>
  <c r="M32" i="33"/>
  <c r="G32" i="33"/>
  <c r="N31" i="33"/>
  <c r="O31" i="33" s="1"/>
  <c r="P31" i="33" s="1"/>
  <c r="Q31" i="33" s="1"/>
  <c r="F33" i="34" s="1"/>
  <c r="G33" i="34" s="1"/>
  <c r="M31" i="33"/>
  <c r="G31" i="33"/>
  <c r="N30" i="33"/>
  <c r="O30" i="33" s="1"/>
  <c r="P30" i="33" s="1"/>
  <c r="Q30" i="33" s="1"/>
  <c r="F32" i="34" s="1"/>
  <c r="G32" i="34" s="1"/>
  <c r="M30" i="33"/>
  <c r="G30" i="33"/>
  <c r="N29" i="33"/>
  <c r="O29" i="33" s="1"/>
  <c r="P29" i="33" s="1"/>
  <c r="Q29" i="33" s="1"/>
  <c r="F31" i="34" s="1"/>
  <c r="G31" i="34" s="1"/>
  <c r="M29" i="33"/>
  <c r="G29" i="33"/>
  <c r="N28" i="33"/>
  <c r="O28" i="33" s="1"/>
  <c r="P28" i="33" s="1"/>
  <c r="Q28" i="33" s="1"/>
  <c r="F30" i="34" s="1"/>
  <c r="G30" i="34" s="1"/>
  <c r="M28" i="33"/>
  <c r="G28" i="33"/>
  <c r="N27" i="33"/>
  <c r="O27" i="33" s="1"/>
  <c r="P27" i="33" s="1"/>
  <c r="Q27" i="33" s="1"/>
  <c r="F29" i="34" s="1"/>
  <c r="G29" i="34" s="1"/>
  <c r="M27" i="33"/>
  <c r="G27" i="33"/>
  <c r="N26" i="33"/>
  <c r="O26" i="33" s="1"/>
  <c r="P26" i="33" s="1"/>
  <c r="Q26" i="33" s="1"/>
  <c r="F28" i="34" s="1"/>
  <c r="G28" i="34" s="1"/>
  <c r="M26" i="33"/>
  <c r="G26" i="33"/>
  <c r="N25" i="33"/>
  <c r="O25" i="33" s="1"/>
  <c r="P25" i="33" s="1"/>
  <c r="Q25" i="33" s="1"/>
  <c r="F27" i="34" s="1"/>
  <c r="G27" i="34" s="1"/>
  <c r="M25" i="33"/>
  <c r="G25" i="33"/>
  <c r="N24" i="33"/>
  <c r="O24" i="33" s="1"/>
  <c r="P24" i="33" s="1"/>
  <c r="Q24" i="33" s="1"/>
  <c r="F26" i="34" s="1"/>
  <c r="G26" i="34" s="1"/>
  <c r="M24" i="33"/>
  <c r="G24" i="33"/>
  <c r="N23" i="33"/>
  <c r="O23" i="33" s="1"/>
  <c r="P23" i="33" s="1"/>
  <c r="Q23" i="33" s="1"/>
  <c r="F25" i="34" s="1"/>
  <c r="G25" i="34" s="1"/>
  <c r="M23" i="33"/>
  <c r="G23" i="33"/>
  <c r="N22" i="33"/>
  <c r="O22" i="33" s="1"/>
  <c r="P22" i="33" s="1"/>
  <c r="Q22" i="33" s="1"/>
  <c r="F24" i="34" s="1"/>
  <c r="G24" i="34" s="1"/>
  <c r="M22" i="33"/>
  <c r="G22" i="33"/>
  <c r="N21" i="33"/>
  <c r="O21" i="33" s="1"/>
  <c r="P21" i="33" s="1"/>
  <c r="Q21" i="33" s="1"/>
  <c r="F23" i="34" s="1"/>
  <c r="G23" i="34" s="1"/>
  <c r="M21" i="33"/>
  <c r="G21" i="33"/>
  <c r="N20" i="33"/>
  <c r="O20" i="33" s="1"/>
  <c r="P20" i="33" s="1"/>
  <c r="Q20" i="33" s="1"/>
  <c r="F22" i="34" s="1"/>
  <c r="G22" i="34" s="1"/>
  <c r="M20" i="33"/>
  <c r="G20" i="33"/>
  <c r="N19" i="33"/>
  <c r="O19" i="33" s="1"/>
  <c r="P19" i="33" s="1"/>
  <c r="Q19" i="33" s="1"/>
  <c r="F21" i="34" s="1"/>
  <c r="G21" i="34" s="1"/>
  <c r="M19" i="33"/>
  <c r="G19" i="33"/>
  <c r="N18" i="33"/>
  <c r="O18" i="33" s="1"/>
  <c r="P18" i="33" s="1"/>
  <c r="Q18" i="33" s="1"/>
  <c r="F20" i="34" s="1"/>
  <c r="G20" i="34" s="1"/>
  <c r="M18" i="33"/>
  <c r="G18" i="33"/>
  <c r="N17" i="33"/>
  <c r="O17" i="33" s="1"/>
  <c r="P17" i="33" s="1"/>
  <c r="Q17" i="33" s="1"/>
  <c r="F19" i="34" s="1"/>
  <c r="G19" i="34" s="1"/>
  <c r="M17" i="33"/>
  <c r="G17" i="33"/>
  <c r="N16" i="33"/>
  <c r="O16" i="33" s="1"/>
  <c r="P16" i="33" s="1"/>
  <c r="Q16" i="33" s="1"/>
  <c r="F18" i="34" s="1"/>
  <c r="G18" i="34" s="1"/>
  <c r="M16" i="33"/>
  <c r="G16" i="33"/>
  <c r="N15" i="33"/>
  <c r="O15" i="33" s="1"/>
  <c r="P15" i="33" s="1"/>
  <c r="Q15" i="33" s="1"/>
  <c r="F17" i="34" s="1"/>
  <c r="G17" i="34" s="1"/>
  <c r="M15" i="33"/>
  <c r="G15" i="33"/>
  <c r="N14" i="33"/>
  <c r="O14" i="33" s="1"/>
  <c r="P14" i="33" s="1"/>
  <c r="Q14" i="33" s="1"/>
  <c r="F16" i="34" s="1"/>
  <c r="G16" i="34" s="1"/>
  <c r="M14" i="33"/>
  <c r="G14" i="33"/>
  <c r="N13" i="33"/>
  <c r="O13" i="33" s="1"/>
  <c r="P13" i="33" s="1"/>
  <c r="Q13" i="33" s="1"/>
  <c r="F15" i="34" s="1"/>
  <c r="G15" i="34" s="1"/>
  <c r="M13" i="33"/>
  <c r="G13" i="33"/>
  <c r="N12" i="33"/>
  <c r="O12" i="33" s="1"/>
  <c r="P12" i="33" s="1"/>
  <c r="Q12" i="33" s="1"/>
  <c r="F14" i="34" s="1"/>
  <c r="G14" i="34" s="1"/>
  <c r="M12" i="33"/>
  <c r="G12" i="33"/>
  <c r="N11" i="33"/>
  <c r="O11" i="33" s="1"/>
  <c r="P11" i="33" s="1"/>
  <c r="Q11" i="33" s="1"/>
  <c r="F13" i="34" s="1"/>
  <c r="G13" i="34" s="1"/>
  <c r="M11" i="33"/>
  <c r="G11" i="33"/>
  <c r="N10" i="33"/>
  <c r="O10" i="33" s="1"/>
  <c r="P10" i="33" s="1"/>
  <c r="Q10" i="33" s="1"/>
  <c r="F12" i="34" s="1"/>
  <c r="G12" i="34" s="1"/>
  <c r="M10" i="33"/>
  <c r="G10" i="33"/>
  <c r="N9" i="33"/>
  <c r="O9" i="33" s="1"/>
  <c r="P9" i="33" s="1"/>
  <c r="Q9" i="33" s="1"/>
  <c r="F11" i="34" s="1"/>
  <c r="G11" i="34" s="1"/>
  <c r="M9" i="33"/>
  <c r="G9" i="33"/>
  <c r="N8" i="33"/>
  <c r="O8" i="33" s="1"/>
  <c r="P8" i="33" s="1"/>
  <c r="Q8" i="33" s="1"/>
  <c r="F10" i="34" s="1"/>
  <c r="G10" i="34" s="1"/>
  <c r="M8" i="33"/>
  <c r="G8" i="33"/>
  <c r="N7" i="33"/>
  <c r="O7" i="33" s="1"/>
  <c r="P7" i="33" s="1"/>
  <c r="Q7" i="33" s="1"/>
  <c r="F9" i="34" s="1"/>
  <c r="G9" i="34" s="1"/>
  <c r="M7" i="33"/>
  <c r="G7" i="33"/>
  <c r="N6" i="33"/>
  <c r="O6" i="33" s="1"/>
  <c r="P6" i="33" s="1"/>
  <c r="Q6" i="33" s="1"/>
  <c r="F8" i="34" s="1"/>
  <c r="G8" i="34" s="1"/>
  <c r="M6" i="33"/>
  <c r="G6" i="33"/>
  <c r="N5" i="33"/>
  <c r="O5" i="33" s="1"/>
  <c r="P5" i="33" s="1"/>
  <c r="Q5" i="33" s="1"/>
  <c r="F7" i="34" s="1"/>
  <c r="M5" i="33"/>
  <c r="G5" i="33"/>
  <c r="F130" i="32"/>
  <c r="G130" i="32" s="1"/>
  <c r="G101" i="32"/>
  <c r="G72" i="32"/>
  <c r="F66" i="32"/>
  <c r="G66" i="32" s="1"/>
  <c r="F63" i="32"/>
  <c r="G63" i="32" s="1"/>
  <c r="F60" i="32"/>
  <c r="G60" i="32" s="1"/>
  <c r="Q55" i="32"/>
  <c r="P55" i="32"/>
  <c r="Q54" i="32"/>
  <c r="P54" i="32"/>
  <c r="G54" i="32"/>
  <c r="Q53" i="32"/>
  <c r="P53" i="32"/>
  <c r="Q52" i="32"/>
  <c r="P52" i="32"/>
  <c r="Q51" i="32"/>
  <c r="P51" i="32"/>
  <c r="Q50" i="32"/>
  <c r="P50" i="32"/>
  <c r="Q49" i="32"/>
  <c r="P49" i="32"/>
  <c r="Q48" i="32"/>
  <c r="P48" i="32"/>
  <c r="Q47" i="32"/>
  <c r="P47" i="32"/>
  <c r="Q46" i="32"/>
  <c r="P46" i="32"/>
  <c r="Q45" i="32"/>
  <c r="P45" i="32"/>
  <c r="Q44" i="32"/>
  <c r="P44" i="32"/>
  <c r="Q43" i="32"/>
  <c r="P43" i="32"/>
  <c r="Q42" i="32"/>
  <c r="P42" i="32"/>
  <c r="Q41" i="32"/>
  <c r="P41" i="32"/>
  <c r="Q40" i="32"/>
  <c r="P40" i="32"/>
  <c r="Q39" i="32"/>
  <c r="P39" i="32"/>
  <c r="Q38" i="32"/>
  <c r="P38" i="32"/>
  <c r="G38" i="32"/>
  <c r="Q37" i="32"/>
  <c r="P37" i="32"/>
  <c r="Q36" i="32"/>
  <c r="P36" i="32"/>
  <c r="Q35" i="32"/>
  <c r="P35" i="32"/>
  <c r="Q34" i="32"/>
  <c r="P34" i="32"/>
  <c r="Q33" i="32"/>
  <c r="P33" i="32"/>
  <c r="Q32" i="32"/>
  <c r="P32" i="32"/>
  <c r="Q31" i="32"/>
  <c r="P31" i="32"/>
  <c r="Q30" i="32"/>
  <c r="P30" i="32"/>
  <c r="Q29" i="32"/>
  <c r="P29" i="32"/>
  <c r="Q28" i="32"/>
  <c r="P28" i="32"/>
  <c r="Q27" i="32"/>
  <c r="P27" i="32"/>
  <c r="Q26" i="32"/>
  <c r="P26" i="32"/>
  <c r="Q25" i="32"/>
  <c r="P25" i="32"/>
  <c r="Q24" i="32"/>
  <c r="P24" i="32"/>
  <c r="Q23" i="32"/>
  <c r="P23" i="32"/>
  <c r="Q22" i="32"/>
  <c r="P22" i="32"/>
  <c r="G22" i="32"/>
  <c r="Q21" i="32"/>
  <c r="P21" i="32"/>
  <c r="Q20" i="32"/>
  <c r="P20" i="32"/>
  <c r="Q19" i="32"/>
  <c r="P19" i="32"/>
  <c r="Q18" i="32"/>
  <c r="P18" i="32"/>
  <c r="Q17" i="32"/>
  <c r="P17" i="32"/>
  <c r="Q16" i="32"/>
  <c r="P16" i="32"/>
  <c r="Q15" i="32"/>
  <c r="P15" i="32"/>
  <c r="Q14" i="32"/>
  <c r="P14" i="32"/>
  <c r="Q13" i="32"/>
  <c r="P13" i="32"/>
  <c r="Q12" i="32"/>
  <c r="P12" i="32"/>
  <c r="Q11" i="32"/>
  <c r="P11" i="32"/>
  <c r="Q10" i="32"/>
  <c r="P10" i="32"/>
  <c r="P7" i="32" s="1"/>
  <c r="Q9" i="32"/>
  <c r="P9" i="32"/>
  <c r="D7" i="32"/>
  <c r="E7" i="32" s="1"/>
  <c r="P6" i="32"/>
  <c r="P8" i="32" s="1"/>
  <c r="D6" i="32"/>
  <c r="N5" i="32"/>
  <c r="O148" i="31"/>
  <c r="P148" i="31" s="1"/>
  <c r="Q148" i="31" s="1"/>
  <c r="M148" i="31"/>
  <c r="N148" i="31" s="1"/>
  <c r="G148" i="31"/>
  <c r="M147" i="31"/>
  <c r="N147" i="31" s="1"/>
  <c r="O147" i="31" s="1"/>
  <c r="P147" i="31" s="1"/>
  <c r="Q147" i="31" s="1"/>
  <c r="F149" i="32" s="1"/>
  <c r="G149" i="32" s="1"/>
  <c r="G147" i="31"/>
  <c r="M146" i="31"/>
  <c r="N146" i="31" s="1"/>
  <c r="O146" i="31" s="1"/>
  <c r="P146" i="31" s="1"/>
  <c r="Q146" i="31" s="1"/>
  <c r="F148" i="32" s="1"/>
  <c r="G148" i="32" s="1"/>
  <c r="G146" i="31"/>
  <c r="N145" i="31"/>
  <c r="O145" i="31" s="1"/>
  <c r="P145" i="31" s="1"/>
  <c r="Q145" i="31" s="1"/>
  <c r="F147" i="32" s="1"/>
  <c r="G147" i="32" s="1"/>
  <c r="M145" i="31"/>
  <c r="G145" i="31"/>
  <c r="O144" i="31"/>
  <c r="P144" i="31" s="1"/>
  <c r="Q144" i="31" s="1"/>
  <c r="F146" i="32" s="1"/>
  <c r="G146" i="32" s="1"/>
  <c r="M144" i="31"/>
  <c r="N144" i="31" s="1"/>
  <c r="G144" i="31"/>
  <c r="O143" i="31"/>
  <c r="P143" i="31" s="1"/>
  <c r="Q143" i="31" s="1"/>
  <c r="F145" i="32" s="1"/>
  <c r="G145" i="32" s="1"/>
  <c r="M143" i="31"/>
  <c r="N143" i="31" s="1"/>
  <c r="G143" i="31"/>
  <c r="M142" i="31"/>
  <c r="N142" i="31" s="1"/>
  <c r="O142" i="31" s="1"/>
  <c r="P142" i="31" s="1"/>
  <c r="Q142" i="31" s="1"/>
  <c r="F144" i="32" s="1"/>
  <c r="G144" i="32" s="1"/>
  <c r="G142" i="31"/>
  <c r="M141" i="31"/>
  <c r="N141" i="31" s="1"/>
  <c r="O141" i="31" s="1"/>
  <c r="P141" i="31" s="1"/>
  <c r="Q141" i="31" s="1"/>
  <c r="F143" i="32" s="1"/>
  <c r="G143" i="32" s="1"/>
  <c r="G141" i="31"/>
  <c r="O140" i="31"/>
  <c r="P140" i="31" s="1"/>
  <c r="Q140" i="31" s="1"/>
  <c r="F142" i="32" s="1"/>
  <c r="G142" i="32" s="1"/>
  <c r="M140" i="31"/>
  <c r="N140" i="31" s="1"/>
  <c r="G140" i="31"/>
  <c r="M139" i="31"/>
  <c r="N139" i="31" s="1"/>
  <c r="O139" i="31" s="1"/>
  <c r="P139" i="31" s="1"/>
  <c r="Q139" i="31" s="1"/>
  <c r="F141" i="32" s="1"/>
  <c r="G141" i="32" s="1"/>
  <c r="G139" i="31"/>
  <c r="M138" i="31"/>
  <c r="N138" i="31" s="1"/>
  <c r="O138" i="31" s="1"/>
  <c r="P138" i="31" s="1"/>
  <c r="Q138" i="31" s="1"/>
  <c r="F140" i="32" s="1"/>
  <c r="G140" i="32" s="1"/>
  <c r="G138" i="31"/>
  <c r="N137" i="31"/>
  <c r="O137" i="31" s="1"/>
  <c r="P137" i="31" s="1"/>
  <c r="Q137" i="31" s="1"/>
  <c r="F139" i="32" s="1"/>
  <c r="G139" i="32" s="1"/>
  <c r="M137" i="31"/>
  <c r="G137" i="31"/>
  <c r="O136" i="31"/>
  <c r="P136" i="31" s="1"/>
  <c r="Q136" i="31" s="1"/>
  <c r="F138" i="32" s="1"/>
  <c r="G138" i="32" s="1"/>
  <c r="M136" i="31"/>
  <c r="N136" i="31" s="1"/>
  <c r="G136" i="31"/>
  <c r="O135" i="31"/>
  <c r="P135" i="31" s="1"/>
  <c r="Q135" i="31" s="1"/>
  <c r="F137" i="32" s="1"/>
  <c r="G137" i="32" s="1"/>
  <c r="M135" i="31"/>
  <c r="N135" i="31" s="1"/>
  <c r="G135" i="31"/>
  <c r="M134" i="31"/>
  <c r="N134" i="31" s="1"/>
  <c r="O134" i="31" s="1"/>
  <c r="P134" i="31" s="1"/>
  <c r="Q134" i="31" s="1"/>
  <c r="F136" i="32" s="1"/>
  <c r="G136" i="32" s="1"/>
  <c r="G134" i="31"/>
  <c r="M133" i="31"/>
  <c r="N133" i="31" s="1"/>
  <c r="O133" i="31" s="1"/>
  <c r="P133" i="31" s="1"/>
  <c r="Q133" i="31" s="1"/>
  <c r="F135" i="32" s="1"/>
  <c r="G135" i="32" s="1"/>
  <c r="G133" i="31"/>
  <c r="O132" i="31"/>
  <c r="P132" i="31" s="1"/>
  <c r="Q132" i="31" s="1"/>
  <c r="F134" i="32" s="1"/>
  <c r="G134" i="32" s="1"/>
  <c r="M132" i="31"/>
  <c r="N132" i="31" s="1"/>
  <c r="G132" i="31"/>
  <c r="M131" i="31"/>
  <c r="N131" i="31" s="1"/>
  <c r="O131" i="31" s="1"/>
  <c r="P131" i="31" s="1"/>
  <c r="Q131" i="31" s="1"/>
  <c r="F133" i="32" s="1"/>
  <c r="G133" i="32" s="1"/>
  <c r="G131" i="31"/>
  <c r="M130" i="31"/>
  <c r="N130" i="31" s="1"/>
  <c r="O130" i="31" s="1"/>
  <c r="P130" i="31" s="1"/>
  <c r="Q130" i="31" s="1"/>
  <c r="F132" i="32" s="1"/>
  <c r="G132" i="32" s="1"/>
  <c r="G130" i="31"/>
  <c r="N129" i="31"/>
  <c r="O129" i="31" s="1"/>
  <c r="P129" i="31" s="1"/>
  <c r="Q129" i="31" s="1"/>
  <c r="F131" i="32" s="1"/>
  <c r="G131" i="32" s="1"/>
  <c r="M129" i="31"/>
  <c r="G129" i="31"/>
  <c r="O128" i="31"/>
  <c r="P128" i="31" s="1"/>
  <c r="Q128" i="31" s="1"/>
  <c r="M128" i="31"/>
  <c r="N128" i="31" s="1"/>
  <c r="G128" i="31"/>
  <c r="O127" i="31"/>
  <c r="P127" i="31" s="1"/>
  <c r="Q127" i="31" s="1"/>
  <c r="F129" i="32" s="1"/>
  <c r="G129" i="32" s="1"/>
  <c r="M127" i="31"/>
  <c r="N127" i="31" s="1"/>
  <c r="G127" i="31"/>
  <c r="M126" i="31"/>
  <c r="N126" i="31" s="1"/>
  <c r="O126" i="31" s="1"/>
  <c r="P126" i="31" s="1"/>
  <c r="Q126" i="31" s="1"/>
  <c r="F128" i="32" s="1"/>
  <c r="G128" i="32" s="1"/>
  <c r="G126" i="31"/>
  <c r="M125" i="31"/>
  <c r="N125" i="31" s="1"/>
  <c r="O125" i="31" s="1"/>
  <c r="P125" i="31" s="1"/>
  <c r="Q125" i="31" s="1"/>
  <c r="F127" i="32" s="1"/>
  <c r="G127" i="32" s="1"/>
  <c r="G125" i="31"/>
  <c r="O124" i="31"/>
  <c r="P124" i="31" s="1"/>
  <c r="Q124" i="31" s="1"/>
  <c r="F126" i="32" s="1"/>
  <c r="G126" i="32" s="1"/>
  <c r="M124" i="31"/>
  <c r="N124" i="31" s="1"/>
  <c r="G124" i="31"/>
  <c r="M123" i="31"/>
  <c r="N123" i="31" s="1"/>
  <c r="O123" i="31" s="1"/>
  <c r="P123" i="31" s="1"/>
  <c r="Q123" i="31" s="1"/>
  <c r="F125" i="32" s="1"/>
  <c r="G125" i="32" s="1"/>
  <c r="G123" i="31"/>
  <c r="M122" i="31"/>
  <c r="N122" i="31" s="1"/>
  <c r="O122" i="31" s="1"/>
  <c r="P122" i="31" s="1"/>
  <c r="Q122" i="31" s="1"/>
  <c r="F124" i="32" s="1"/>
  <c r="G124" i="32" s="1"/>
  <c r="G122" i="31"/>
  <c r="N121" i="31"/>
  <c r="O121" i="31" s="1"/>
  <c r="P121" i="31" s="1"/>
  <c r="Q121" i="31" s="1"/>
  <c r="F123" i="32" s="1"/>
  <c r="G123" i="32" s="1"/>
  <c r="M121" i="31"/>
  <c r="G121" i="31"/>
  <c r="O120" i="31"/>
  <c r="P120" i="31" s="1"/>
  <c r="Q120" i="31" s="1"/>
  <c r="F122" i="32" s="1"/>
  <c r="G122" i="32" s="1"/>
  <c r="M120" i="31"/>
  <c r="N120" i="31" s="1"/>
  <c r="G120" i="31"/>
  <c r="O119" i="31"/>
  <c r="P119" i="31" s="1"/>
  <c r="Q119" i="31" s="1"/>
  <c r="F121" i="32" s="1"/>
  <c r="G121" i="32" s="1"/>
  <c r="M119" i="31"/>
  <c r="N119" i="31" s="1"/>
  <c r="G119" i="31"/>
  <c r="M118" i="31"/>
  <c r="N118" i="31" s="1"/>
  <c r="O118" i="31" s="1"/>
  <c r="P118" i="31" s="1"/>
  <c r="Q118" i="31" s="1"/>
  <c r="F120" i="32" s="1"/>
  <c r="G120" i="32" s="1"/>
  <c r="G118" i="31"/>
  <c r="M117" i="31"/>
  <c r="N117" i="31" s="1"/>
  <c r="O117" i="31" s="1"/>
  <c r="P117" i="31" s="1"/>
  <c r="Q117" i="31" s="1"/>
  <c r="F119" i="32" s="1"/>
  <c r="G119" i="32" s="1"/>
  <c r="G117" i="31"/>
  <c r="O116" i="31"/>
  <c r="P116" i="31" s="1"/>
  <c r="Q116" i="31" s="1"/>
  <c r="F118" i="32" s="1"/>
  <c r="G118" i="32" s="1"/>
  <c r="M116" i="31"/>
  <c r="N116" i="31" s="1"/>
  <c r="G116" i="31"/>
  <c r="M115" i="31"/>
  <c r="N115" i="31" s="1"/>
  <c r="O115" i="31" s="1"/>
  <c r="P115" i="31" s="1"/>
  <c r="Q115" i="31" s="1"/>
  <c r="F117" i="32" s="1"/>
  <c r="G117" i="32" s="1"/>
  <c r="G115" i="31"/>
  <c r="M114" i="31"/>
  <c r="N114" i="31" s="1"/>
  <c r="O114" i="31" s="1"/>
  <c r="P114" i="31" s="1"/>
  <c r="Q114" i="31" s="1"/>
  <c r="F116" i="32" s="1"/>
  <c r="G116" i="32" s="1"/>
  <c r="G114" i="31"/>
  <c r="N113" i="31"/>
  <c r="O113" i="31" s="1"/>
  <c r="P113" i="31" s="1"/>
  <c r="Q113" i="31" s="1"/>
  <c r="F115" i="32" s="1"/>
  <c r="G115" i="32" s="1"/>
  <c r="M113" i="31"/>
  <c r="G113" i="31"/>
  <c r="O112" i="31"/>
  <c r="P112" i="31" s="1"/>
  <c r="Q112" i="31" s="1"/>
  <c r="F114" i="32" s="1"/>
  <c r="G114" i="32" s="1"/>
  <c r="M112" i="31"/>
  <c r="N112" i="31" s="1"/>
  <c r="G112" i="31"/>
  <c r="O111" i="31"/>
  <c r="P111" i="31" s="1"/>
  <c r="Q111" i="31" s="1"/>
  <c r="F113" i="32" s="1"/>
  <c r="G113" i="32" s="1"/>
  <c r="M111" i="31"/>
  <c r="N111" i="31" s="1"/>
  <c r="G111" i="31"/>
  <c r="M110" i="31"/>
  <c r="N110" i="31" s="1"/>
  <c r="O110" i="31" s="1"/>
  <c r="P110" i="31" s="1"/>
  <c r="Q110" i="31" s="1"/>
  <c r="F112" i="32" s="1"/>
  <c r="G112" i="32" s="1"/>
  <c r="G110" i="31"/>
  <c r="M109" i="31"/>
  <c r="N109" i="31" s="1"/>
  <c r="O109" i="31" s="1"/>
  <c r="P109" i="31" s="1"/>
  <c r="Q109" i="31" s="1"/>
  <c r="F111" i="32" s="1"/>
  <c r="G111" i="32" s="1"/>
  <c r="G109" i="31"/>
  <c r="O108" i="31"/>
  <c r="P108" i="31" s="1"/>
  <c r="Q108" i="31" s="1"/>
  <c r="F110" i="32" s="1"/>
  <c r="G110" i="32" s="1"/>
  <c r="M108" i="31"/>
  <c r="N108" i="31" s="1"/>
  <c r="G108" i="31"/>
  <c r="M107" i="31"/>
  <c r="N107" i="31" s="1"/>
  <c r="O107" i="31" s="1"/>
  <c r="P107" i="31" s="1"/>
  <c r="Q107" i="31" s="1"/>
  <c r="F109" i="32" s="1"/>
  <c r="G109" i="32" s="1"/>
  <c r="G107" i="31"/>
  <c r="M106" i="31"/>
  <c r="N106" i="31" s="1"/>
  <c r="O106" i="31" s="1"/>
  <c r="P106" i="31" s="1"/>
  <c r="Q106" i="31" s="1"/>
  <c r="F108" i="32" s="1"/>
  <c r="G108" i="32" s="1"/>
  <c r="G106" i="31"/>
  <c r="N105" i="31"/>
  <c r="O105" i="31" s="1"/>
  <c r="P105" i="31" s="1"/>
  <c r="Q105" i="31" s="1"/>
  <c r="F107" i="32" s="1"/>
  <c r="G107" i="32" s="1"/>
  <c r="M105" i="31"/>
  <c r="G105" i="31"/>
  <c r="O104" i="31"/>
  <c r="P104" i="31" s="1"/>
  <c r="Q104" i="31" s="1"/>
  <c r="F106" i="32" s="1"/>
  <c r="G106" i="32" s="1"/>
  <c r="M104" i="31"/>
  <c r="N104" i="31" s="1"/>
  <c r="G104" i="31"/>
  <c r="O103" i="31"/>
  <c r="P103" i="31" s="1"/>
  <c r="Q103" i="31" s="1"/>
  <c r="F105" i="32" s="1"/>
  <c r="G105" i="32" s="1"/>
  <c r="M103" i="31"/>
  <c r="N103" i="31" s="1"/>
  <c r="G103" i="31"/>
  <c r="M102" i="31"/>
  <c r="N102" i="31" s="1"/>
  <c r="O102" i="31" s="1"/>
  <c r="P102" i="31" s="1"/>
  <c r="Q102" i="31" s="1"/>
  <c r="F104" i="32" s="1"/>
  <c r="G104" i="32" s="1"/>
  <c r="G102" i="31"/>
  <c r="M101" i="31"/>
  <c r="N101" i="31" s="1"/>
  <c r="O101" i="31" s="1"/>
  <c r="P101" i="31" s="1"/>
  <c r="Q101" i="31" s="1"/>
  <c r="F103" i="32" s="1"/>
  <c r="G103" i="32" s="1"/>
  <c r="G101" i="31"/>
  <c r="O100" i="31"/>
  <c r="P100" i="31" s="1"/>
  <c r="Q100" i="31" s="1"/>
  <c r="F102" i="32" s="1"/>
  <c r="G102" i="32" s="1"/>
  <c r="M100" i="31"/>
  <c r="N100" i="31" s="1"/>
  <c r="G100" i="31"/>
  <c r="M99" i="31"/>
  <c r="N99" i="31" s="1"/>
  <c r="O99" i="31" s="1"/>
  <c r="P99" i="31" s="1"/>
  <c r="Q99" i="31" s="1"/>
  <c r="F101" i="32" s="1"/>
  <c r="G99" i="31"/>
  <c r="M98" i="31"/>
  <c r="N98" i="31" s="1"/>
  <c r="O98" i="31" s="1"/>
  <c r="P98" i="31" s="1"/>
  <c r="Q98" i="31" s="1"/>
  <c r="F100" i="32" s="1"/>
  <c r="G100" i="32" s="1"/>
  <c r="G98" i="31"/>
  <c r="N97" i="31"/>
  <c r="O97" i="31" s="1"/>
  <c r="P97" i="31" s="1"/>
  <c r="Q97" i="31" s="1"/>
  <c r="F99" i="32" s="1"/>
  <c r="G99" i="32" s="1"/>
  <c r="M97" i="31"/>
  <c r="G97" i="31"/>
  <c r="O96" i="31"/>
  <c r="P96" i="31" s="1"/>
  <c r="Q96" i="31" s="1"/>
  <c r="F98" i="32" s="1"/>
  <c r="G98" i="32" s="1"/>
  <c r="M96" i="31"/>
  <c r="N96" i="31" s="1"/>
  <c r="G96" i="31"/>
  <c r="O95" i="31"/>
  <c r="P95" i="31" s="1"/>
  <c r="Q95" i="31" s="1"/>
  <c r="F97" i="32" s="1"/>
  <c r="G97" i="32" s="1"/>
  <c r="M95" i="31"/>
  <c r="N95" i="31" s="1"/>
  <c r="G95" i="31"/>
  <c r="M94" i="31"/>
  <c r="N94" i="31" s="1"/>
  <c r="O94" i="31" s="1"/>
  <c r="P94" i="31" s="1"/>
  <c r="Q94" i="31" s="1"/>
  <c r="F96" i="32" s="1"/>
  <c r="G96" i="32" s="1"/>
  <c r="G94" i="31"/>
  <c r="M93" i="31"/>
  <c r="N93" i="31" s="1"/>
  <c r="O93" i="31" s="1"/>
  <c r="P93" i="31" s="1"/>
  <c r="Q93" i="31" s="1"/>
  <c r="F95" i="32" s="1"/>
  <c r="G95" i="32" s="1"/>
  <c r="G93" i="31"/>
  <c r="O92" i="31"/>
  <c r="P92" i="31" s="1"/>
  <c r="Q92" i="31" s="1"/>
  <c r="F94" i="32" s="1"/>
  <c r="G94" i="32" s="1"/>
  <c r="M92" i="31"/>
  <c r="N92" i="31" s="1"/>
  <c r="G92" i="31"/>
  <c r="O91" i="31"/>
  <c r="P91" i="31" s="1"/>
  <c r="Q91" i="31" s="1"/>
  <c r="F93" i="32" s="1"/>
  <c r="G93" i="32" s="1"/>
  <c r="M91" i="31"/>
  <c r="N91" i="31" s="1"/>
  <c r="G91" i="31"/>
  <c r="M90" i="31"/>
  <c r="N90" i="31" s="1"/>
  <c r="O90" i="31" s="1"/>
  <c r="P90" i="31" s="1"/>
  <c r="Q90" i="31" s="1"/>
  <c r="F92" i="32" s="1"/>
  <c r="G92" i="32" s="1"/>
  <c r="G90" i="31"/>
  <c r="N89" i="31"/>
  <c r="O89" i="31" s="1"/>
  <c r="P89" i="31" s="1"/>
  <c r="Q89" i="31" s="1"/>
  <c r="F91" i="32" s="1"/>
  <c r="G91" i="32" s="1"/>
  <c r="M89" i="31"/>
  <c r="G89" i="31"/>
  <c r="O88" i="31"/>
  <c r="P88" i="31" s="1"/>
  <c r="Q88" i="31" s="1"/>
  <c r="F90" i="32" s="1"/>
  <c r="G90" i="32" s="1"/>
  <c r="M88" i="31"/>
  <c r="N88" i="31" s="1"/>
  <c r="G88" i="31"/>
  <c r="O87" i="31"/>
  <c r="P87" i="31" s="1"/>
  <c r="Q87" i="31" s="1"/>
  <c r="F89" i="32" s="1"/>
  <c r="G89" i="32" s="1"/>
  <c r="M87" i="31"/>
  <c r="N87" i="31" s="1"/>
  <c r="G87" i="31"/>
  <c r="M86" i="31"/>
  <c r="N86" i="31" s="1"/>
  <c r="O86" i="31" s="1"/>
  <c r="P86" i="31" s="1"/>
  <c r="Q86" i="31" s="1"/>
  <c r="F88" i="32" s="1"/>
  <c r="G88" i="32" s="1"/>
  <c r="G86" i="31"/>
  <c r="N85" i="31"/>
  <c r="O85" i="31" s="1"/>
  <c r="P85" i="31" s="1"/>
  <c r="Q85" i="31" s="1"/>
  <c r="F87" i="32" s="1"/>
  <c r="G87" i="32" s="1"/>
  <c r="M85" i="31"/>
  <c r="G85" i="31"/>
  <c r="O84" i="31"/>
  <c r="P84" i="31" s="1"/>
  <c r="Q84" i="31" s="1"/>
  <c r="F86" i="32" s="1"/>
  <c r="G86" i="32" s="1"/>
  <c r="M84" i="31"/>
  <c r="N84" i="31" s="1"/>
  <c r="G84" i="31"/>
  <c r="O83" i="31"/>
  <c r="P83" i="31" s="1"/>
  <c r="Q83" i="31" s="1"/>
  <c r="F85" i="32" s="1"/>
  <c r="G85" i="32" s="1"/>
  <c r="M83" i="31"/>
  <c r="N83" i="31" s="1"/>
  <c r="G83" i="31"/>
  <c r="M82" i="31"/>
  <c r="N82" i="31" s="1"/>
  <c r="O82" i="31" s="1"/>
  <c r="P82" i="31" s="1"/>
  <c r="Q82" i="31" s="1"/>
  <c r="F84" i="32" s="1"/>
  <c r="G84" i="32" s="1"/>
  <c r="G82" i="31"/>
  <c r="N81" i="31"/>
  <c r="O81" i="31" s="1"/>
  <c r="P81" i="31" s="1"/>
  <c r="Q81" i="31" s="1"/>
  <c r="F83" i="32" s="1"/>
  <c r="G83" i="32" s="1"/>
  <c r="M81" i="31"/>
  <c r="G81" i="31"/>
  <c r="O80" i="31"/>
  <c r="P80" i="31" s="1"/>
  <c r="Q80" i="31" s="1"/>
  <c r="F82" i="32" s="1"/>
  <c r="G82" i="32" s="1"/>
  <c r="M80" i="31"/>
  <c r="N80" i="31" s="1"/>
  <c r="G80" i="31"/>
  <c r="O79" i="31"/>
  <c r="P79" i="31" s="1"/>
  <c r="Q79" i="31" s="1"/>
  <c r="F81" i="32" s="1"/>
  <c r="G81" i="32" s="1"/>
  <c r="M79" i="31"/>
  <c r="N79" i="31" s="1"/>
  <c r="G79" i="31"/>
  <c r="M78" i="31"/>
  <c r="N78" i="31" s="1"/>
  <c r="O78" i="31" s="1"/>
  <c r="P78" i="31" s="1"/>
  <c r="Q78" i="31" s="1"/>
  <c r="F80" i="32" s="1"/>
  <c r="G80" i="32" s="1"/>
  <c r="G78" i="31"/>
  <c r="N77" i="31"/>
  <c r="O77" i="31" s="1"/>
  <c r="P77" i="31" s="1"/>
  <c r="Q77" i="31" s="1"/>
  <c r="F79" i="32" s="1"/>
  <c r="G79" i="32" s="1"/>
  <c r="M77" i="31"/>
  <c r="G77" i="31"/>
  <c r="O76" i="31"/>
  <c r="P76" i="31" s="1"/>
  <c r="Q76" i="31" s="1"/>
  <c r="F78" i="32" s="1"/>
  <c r="G78" i="32" s="1"/>
  <c r="M76" i="31"/>
  <c r="N76" i="31" s="1"/>
  <c r="G76" i="31"/>
  <c r="O75" i="31"/>
  <c r="P75" i="31" s="1"/>
  <c r="Q75" i="31" s="1"/>
  <c r="F77" i="32" s="1"/>
  <c r="G77" i="32" s="1"/>
  <c r="M75" i="31"/>
  <c r="N75" i="31" s="1"/>
  <c r="G75" i="31"/>
  <c r="M74" i="31"/>
  <c r="N74" i="31" s="1"/>
  <c r="O74" i="31" s="1"/>
  <c r="P74" i="31" s="1"/>
  <c r="Q74" i="31" s="1"/>
  <c r="F76" i="32" s="1"/>
  <c r="G76" i="32" s="1"/>
  <c r="G74" i="31"/>
  <c r="N73" i="31"/>
  <c r="O73" i="31" s="1"/>
  <c r="P73" i="31" s="1"/>
  <c r="Q73" i="31" s="1"/>
  <c r="F75" i="32" s="1"/>
  <c r="G75" i="32" s="1"/>
  <c r="M73" i="31"/>
  <c r="G73" i="31"/>
  <c r="O72" i="31"/>
  <c r="P72" i="31" s="1"/>
  <c r="Q72" i="31" s="1"/>
  <c r="F74" i="32" s="1"/>
  <c r="G74" i="32" s="1"/>
  <c r="M72" i="31"/>
  <c r="N72" i="31" s="1"/>
  <c r="G72" i="31"/>
  <c r="O71" i="31"/>
  <c r="P71" i="31" s="1"/>
  <c r="Q71" i="31" s="1"/>
  <c r="F73" i="32" s="1"/>
  <c r="G73" i="32" s="1"/>
  <c r="M71" i="31"/>
  <c r="N71" i="31" s="1"/>
  <c r="G71" i="31"/>
  <c r="M70" i="31"/>
  <c r="N70" i="31" s="1"/>
  <c r="O70" i="31" s="1"/>
  <c r="P70" i="31" s="1"/>
  <c r="Q70" i="31" s="1"/>
  <c r="F72" i="32" s="1"/>
  <c r="G70" i="31"/>
  <c r="N69" i="31"/>
  <c r="O69" i="31" s="1"/>
  <c r="P69" i="31" s="1"/>
  <c r="Q69" i="31" s="1"/>
  <c r="F71" i="32" s="1"/>
  <c r="G71" i="32" s="1"/>
  <c r="M69" i="31"/>
  <c r="G69" i="31"/>
  <c r="O68" i="31"/>
  <c r="P68" i="31" s="1"/>
  <c r="Q68" i="31" s="1"/>
  <c r="F70" i="32" s="1"/>
  <c r="G70" i="32" s="1"/>
  <c r="M68" i="31"/>
  <c r="N68" i="31" s="1"/>
  <c r="G68" i="31"/>
  <c r="O67" i="31"/>
  <c r="P67" i="31" s="1"/>
  <c r="Q67" i="31" s="1"/>
  <c r="F69" i="32" s="1"/>
  <c r="G69" i="32" s="1"/>
  <c r="M67" i="31"/>
  <c r="N67" i="31" s="1"/>
  <c r="G67" i="31"/>
  <c r="M66" i="31"/>
  <c r="N66" i="31" s="1"/>
  <c r="O66" i="31" s="1"/>
  <c r="P66" i="31" s="1"/>
  <c r="Q66" i="31" s="1"/>
  <c r="F68" i="32" s="1"/>
  <c r="G68" i="32" s="1"/>
  <c r="G66" i="31"/>
  <c r="N65" i="31"/>
  <c r="O65" i="31" s="1"/>
  <c r="P65" i="31" s="1"/>
  <c r="Q65" i="31" s="1"/>
  <c r="F67" i="32" s="1"/>
  <c r="G67" i="32" s="1"/>
  <c r="M65" i="31"/>
  <c r="G65" i="31"/>
  <c r="O64" i="31"/>
  <c r="P64" i="31" s="1"/>
  <c r="Q64" i="31" s="1"/>
  <c r="M64" i="31"/>
  <c r="N64" i="31" s="1"/>
  <c r="G64" i="31"/>
  <c r="O63" i="31"/>
  <c r="P63" i="31" s="1"/>
  <c r="Q63" i="31" s="1"/>
  <c r="F65" i="32" s="1"/>
  <c r="G65" i="32" s="1"/>
  <c r="M63" i="31"/>
  <c r="N63" i="31" s="1"/>
  <c r="G63" i="31"/>
  <c r="M62" i="31"/>
  <c r="N62" i="31" s="1"/>
  <c r="O62" i="31" s="1"/>
  <c r="P62" i="31" s="1"/>
  <c r="Q62" i="31" s="1"/>
  <c r="F64" i="32" s="1"/>
  <c r="G64" i="32" s="1"/>
  <c r="G62" i="31"/>
  <c r="N61" i="31"/>
  <c r="O61" i="31" s="1"/>
  <c r="P61" i="31" s="1"/>
  <c r="Q61" i="31" s="1"/>
  <c r="M61" i="31"/>
  <c r="G61" i="31"/>
  <c r="O60" i="31"/>
  <c r="P60" i="31" s="1"/>
  <c r="Q60" i="31" s="1"/>
  <c r="F62" i="32" s="1"/>
  <c r="G62" i="32" s="1"/>
  <c r="M60" i="31"/>
  <c r="N60" i="31" s="1"/>
  <c r="G60" i="31"/>
  <c r="O59" i="31"/>
  <c r="P59" i="31" s="1"/>
  <c r="Q59" i="31" s="1"/>
  <c r="F61" i="32" s="1"/>
  <c r="G61" i="32" s="1"/>
  <c r="M59" i="31"/>
  <c r="N59" i="31" s="1"/>
  <c r="G59" i="31"/>
  <c r="M58" i="31"/>
  <c r="N58" i="31" s="1"/>
  <c r="O58" i="31" s="1"/>
  <c r="P58" i="31" s="1"/>
  <c r="Q58" i="31" s="1"/>
  <c r="G58" i="31"/>
  <c r="N57" i="31"/>
  <c r="O57" i="31" s="1"/>
  <c r="P57" i="31" s="1"/>
  <c r="Q57" i="31" s="1"/>
  <c r="F59" i="32" s="1"/>
  <c r="G59" i="32" s="1"/>
  <c r="M57" i="31"/>
  <c r="G57" i="31"/>
  <c r="O56" i="31"/>
  <c r="P56" i="31" s="1"/>
  <c r="Q56" i="31" s="1"/>
  <c r="F58" i="32" s="1"/>
  <c r="G58" i="32" s="1"/>
  <c r="M56" i="31"/>
  <c r="N56" i="31" s="1"/>
  <c r="G56" i="31"/>
  <c r="O55" i="31"/>
  <c r="P55" i="31" s="1"/>
  <c r="Q55" i="31" s="1"/>
  <c r="F57" i="32" s="1"/>
  <c r="G57" i="32" s="1"/>
  <c r="M55" i="31"/>
  <c r="N55" i="31" s="1"/>
  <c r="G55" i="31"/>
  <c r="M54" i="31"/>
  <c r="N54" i="31" s="1"/>
  <c r="O54" i="31" s="1"/>
  <c r="P54" i="31" s="1"/>
  <c r="Q54" i="31" s="1"/>
  <c r="F56" i="32" s="1"/>
  <c r="G56" i="32" s="1"/>
  <c r="G54" i="31"/>
  <c r="N53" i="31"/>
  <c r="O53" i="31" s="1"/>
  <c r="P53" i="31" s="1"/>
  <c r="Q53" i="31" s="1"/>
  <c r="F55" i="32" s="1"/>
  <c r="G55" i="32" s="1"/>
  <c r="M53" i="31"/>
  <c r="G53" i="31"/>
  <c r="O52" i="31"/>
  <c r="P52" i="31" s="1"/>
  <c r="Q52" i="31" s="1"/>
  <c r="F54" i="32" s="1"/>
  <c r="M52" i="31"/>
  <c r="N52" i="31" s="1"/>
  <c r="G52" i="31"/>
  <c r="O51" i="31"/>
  <c r="P51" i="31" s="1"/>
  <c r="Q51" i="31" s="1"/>
  <c r="F53" i="32" s="1"/>
  <c r="G53" i="32" s="1"/>
  <c r="M51" i="31"/>
  <c r="N51" i="31" s="1"/>
  <c r="G51" i="31"/>
  <c r="M50" i="31"/>
  <c r="N50" i="31" s="1"/>
  <c r="O50" i="31" s="1"/>
  <c r="P50" i="31" s="1"/>
  <c r="Q50" i="31" s="1"/>
  <c r="F52" i="32" s="1"/>
  <c r="G52" i="32" s="1"/>
  <c r="G50" i="31"/>
  <c r="N49" i="31"/>
  <c r="O49" i="31" s="1"/>
  <c r="P49" i="31" s="1"/>
  <c r="Q49" i="31" s="1"/>
  <c r="F51" i="32" s="1"/>
  <c r="G51" i="32" s="1"/>
  <c r="M49" i="31"/>
  <c r="G49" i="31"/>
  <c r="O48" i="31"/>
  <c r="P48" i="31" s="1"/>
  <c r="Q48" i="31" s="1"/>
  <c r="F50" i="32" s="1"/>
  <c r="G50" i="32" s="1"/>
  <c r="M48" i="31"/>
  <c r="N48" i="31" s="1"/>
  <c r="G48" i="31"/>
  <c r="O47" i="31"/>
  <c r="P47" i="31" s="1"/>
  <c r="Q47" i="31" s="1"/>
  <c r="F49" i="32" s="1"/>
  <c r="G49" i="32" s="1"/>
  <c r="M47" i="31"/>
  <c r="N47" i="31" s="1"/>
  <c r="G47" i="31"/>
  <c r="M46" i="31"/>
  <c r="N46" i="31" s="1"/>
  <c r="O46" i="31" s="1"/>
  <c r="P46" i="31" s="1"/>
  <c r="Q46" i="31" s="1"/>
  <c r="F48" i="32" s="1"/>
  <c r="G48" i="32" s="1"/>
  <c r="G46" i="31"/>
  <c r="N45" i="31"/>
  <c r="O45" i="31" s="1"/>
  <c r="P45" i="31" s="1"/>
  <c r="Q45" i="31" s="1"/>
  <c r="F47" i="32" s="1"/>
  <c r="G47" i="32" s="1"/>
  <c r="M45" i="31"/>
  <c r="G45" i="31"/>
  <c r="O44" i="31"/>
  <c r="P44" i="31" s="1"/>
  <c r="Q44" i="31" s="1"/>
  <c r="F46" i="32" s="1"/>
  <c r="G46" i="32" s="1"/>
  <c r="M44" i="31"/>
  <c r="N44" i="31" s="1"/>
  <c r="G44" i="31"/>
  <c r="O43" i="31"/>
  <c r="P43" i="31" s="1"/>
  <c r="Q43" i="31" s="1"/>
  <c r="F45" i="32" s="1"/>
  <c r="G45" i="32" s="1"/>
  <c r="M43" i="31"/>
  <c r="N43" i="31" s="1"/>
  <c r="G43" i="31"/>
  <c r="M42" i="31"/>
  <c r="N42" i="31" s="1"/>
  <c r="O42" i="31" s="1"/>
  <c r="P42" i="31" s="1"/>
  <c r="Q42" i="31" s="1"/>
  <c r="F44" i="32" s="1"/>
  <c r="G44" i="32" s="1"/>
  <c r="G42" i="31"/>
  <c r="N41" i="31"/>
  <c r="O41" i="31" s="1"/>
  <c r="P41" i="31" s="1"/>
  <c r="Q41" i="31" s="1"/>
  <c r="F43" i="32" s="1"/>
  <c r="G43" i="32" s="1"/>
  <c r="M41" i="31"/>
  <c r="G41" i="31"/>
  <c r="O40" i="31"/>
  <c r="P40" i="31" s="1"/>
  <c r="Q40" i="31" s="1"/>
  <c r="F42" i="32" s="1"/>
  <c r="G42" i="32" s="1"/>
  <c r="M40" i="31"/>
  <c r="N40" i="31" s="1"/>
  <c r="G40" i="31"/>
  <c r="O39" i="31"/>
  <c r="P39" i="31" s="1"/>
  <c r="Q39" i="31" s="1"/>
  <c r="F41" i="32" s="1"/>
  <c r="G41" i="32" s="1"/>
  <c r="M39" i="31"/>
  <c r="N39" i="31" s="1"/>
  <c r="G39" i="31"/>
  <c r="M38" i="31"/>
  <c r="N38" i="31" s="1"/>
  <c r="O38" i="31" s="1"/>
  <c r="P38" i="31" s="1"/>
  <c r="Q38" i="31" s="1"/>
  <c r="F40" i="32" s="1"/>
  <c r="G40" i="32" s="1"/>
  <c r="G38" i="31"/>
  <c r="N37" i="31"/>
  <c r="O37" i="31" s="1"/>
  <c r="P37" i="31" s="1"/>
  <c r="Q37" i="31" s="1"/>
  <c r="F39" i="32" s="1"/>
  <c r="G39" i="32" s="1"/>
  <c r="M37" i="31"/>
  <c r="G37" i="31"/>
  <c r="O36" i="31"/>
  <c r="P36" i="31" s="1"/>
  <c r="Q36" i="31" s="1"/>
  <c r="F38" i="32" s="1"/>
  <c r="M36" i="31"/>
  <c r="N36" i="31" s="1"/>
  <c r="G36" i="31"/>
  <c r="O35" i="31"/>
  <c r="P35" i="31" s="1"/>
  <c r="Q35" i="31" s="1"/>
  <c r="F37" i="32" s="1"/>
  <c r="G37" i="32" s="1"/>
  <c r="M35" i="31"/>
  <c r="N35" i="31" s="1"/>
  <c r="G35" i="31"/>
  <c r="M34" i="31"/>
  <c r="N34" i="31" s="1"/>
  <c r="O34" i="31" s="1"/>
  <c r="P34" i="31" s="1"/>
  <c r="Q34" i="31" s="1"/>
  <c r="F36" i="32" s="1"/>
  <c r="G36" i="32" s="1"/>
  <c r="G34" i="31"/>
  <c r="N33" i="31"/>
  <c r="O33" i="31" s="1"/>
  <c r="P33" i="31" s="1"/>
  <c r="Q33" i="31" s="1"/>
  <c r="F35" i="32" s="1"/>
  <c r="G35" i="32" s="1"/>
  <c r="M33" i="31"/>
  <c r="G33" i="31"/>
  <c r="O32" i="31"/>
  <c r="P32" i="31" s="1"/>
  <c r="Q32" i="31" s="1"/>
  <c r="F34" i="32" s="1"/>
  <c r="G34" i="32" s="1"/>
  <c r="M32" i="31"/>
  <c r="N32" i="31" s="1"/>
  <c r="G32" i="31"/>
  <c r="O31" i="31"/>
  <c r="P31" i="31" s="1"/>
  <c r="Q31" i="31" s="1"/>
  <c r="F33" i="32" s="1"/>
  <c r="G33" i="32" s="1"/>
  <c r="M31" i="31"/>
  <c r="N31" i="31" s="1"/>
  <c r="G31" i="31"/>
  <c r="M30" i="31"/>
  <c r="N30" i="31" s="1"/>
  <c r="O30" i="31" s="1"/>
  <c r="P30" i="31" s="1"/>
  <c r="Q30" i="31" s="1"/>
  <c r="F32" i="32" s="1"/>
  <c r="G32" i="32" s="1"/>
  <c r="G30" i="31"/>
  <c r="N29" i="31"/>
  <c r="O29" i="31" s="1"/>
  <c r="P29" i="31" s="1"/>
  <c r="Q29" i="31" s="1"/>
  <c r="F31" i="32" s="1"/>
  <c r="G31" i="32" s="1"/>
  <c r="M29" i="31"/>
  <c r="G29" i="31"/>
  <c r="O28" i="31"/>
  <c r="P28" i="31" s="1"/>
  <c r="Q28" i="31" s="1"/>
  <c r="F30" i="32" s="1"/>
  <c r="G30" i="32" s="1"/>
  <c r="M28" i="31"/>
  <c r="N28" i="31" s="1"/>
  <c r="G28" i="31"/>
  <c r="O27" i="31"/>
  <c r="P27" i="31" s="1"/>
  <c r="Q27" i="31" s="1"/>
  <c r="F29" i="32" s="1"/>
  <c r="G29" i="32" s="1"/>
  <c r="M27" i="31"/>
  <c r="N27" i="31" s="1"/>
  <c r="G27" i="31"/>
  <c r="M26" i="31"/>
  <c r="N26" i="31" s="1"/>
  <c r="O26" i="31" s="1"/>
  <c r="P26" i="31" s="1"/>
  <c r="Q26" i="31" s="1"/>
  <c r="F28" i="32" s="1"/>
  <c r="G28" i="32" s="1"/>
  <c r="G26" i="31"/>
  <c r="N25" i="31"/>
  <c r="O25" i="31" s="1"/>
  <c r="P25" i="31" s="1"/>
  <c r="Q25" i="31" s="1"/>
  <c r="F27" i="32" s="1"/>
  <c r="G27" i="32" s="1"/>
  <c r="M25" i="31"/>
  <c r="G25" i="31"/>
  <c r="O24" i="31"/>
  <c r="P24" i="31" s="1"/>
  <c r="Q24" i="31" s="1"/>
  <c r="F26" i="32" s="1"/>
  <c r="G26" i="32" s="1"/>
  <c r="M24" i="31"/>
  <c r="N24" i="31" s="1"/>
  <c r="G24" i="31"/>
  <c r="O23" i="31"/>
  <c r="P23" i="31" s="1"/>
  <c r="Q23" i="31" s="1"/>
  <c r="F25" i="32" s="1"/>
  <c r="G25" i="32" s="1"/>
  <c r="M23" i="31"/>
  <c r="N23" i="31" s="1"/>
  <c r="G23" i="31"/>
  <c r="M22" i="31"/>
  <c r="N22" i="31" s="1"/>
  <c r="O22" i="31" s="1"/>
  <c r="P22" i="31" s="1"/>
  <c r="Q22" i="31" s="1"/>
  <c r="F24" i="32" s="1"/>
  <c r="G24" i="32" s="1"/>
  <c r="G22" i="31"/>
  <c r="N21" i="31"/>
  <c r="O21" i="31" s="1"/>
  <c r="P21" i="31" s="1"/>
  <c r="Q21" i="31" s="1"/>
  <c r="F23" i="32" s="1"/>
  <c r="G23" i="32" s="1"/>
  <c r="M21" i="31"/>
  <c r="G21" i="31"/>
  <c r="O20" i="31"/>
  <c r="P20" i="31" s="1"/>
  <c r="Q20" i="31" s="1"/>
  <c r="F22" i="32" s="1"/>
  <c r="M20" i="31"/>
  <c r="N20" i="31" s="1"/>
  <c r="G20" i="31"/>
  <c r="O19" i="31"/>
  <c r="P19" i="31" s="1"/>
  <c r="Q19" i="31" s="1"/>
  <c r="F21" i="32" s="1"/>
  <c r="G21" i="32" s="1"/>
  <c r="M19" i="31"/>
  <c r="N19" i="31" s="1"/>
  <c r="G19" i="31"/>
  <c r="M18" i="31"/>
  <c r="N18" i="31" s="1"/>
  <c r="O18" i="31" s="1"/>
  <c r="P18" i="31" s="1"/>
  <c r="Q18" i="31" s="1"/>
  <c r="F20" i="32" s="1"/>
  <c r="G20" i="32" s="1"/>
  <c r="G18" i="31"/>
  <c r="N17" i="31"/>
  <c r="O17" i="31" s="1"/>
  <c r="P17" i="31" s="1"/>
  <c r="Q17" i="31" s="1"/>
  <c r="F19" i="32" s="1"/>
  <c r="G19" i="32" s="1"/>
  <c r="M17" i="31"/>
  <c r="G17" i="31"/>
  <c r="O16" i="31"/>
  <c r="P16" i="31" s="1"/>
  <c r="Q16" i="31" s="1"/>
  <c r="F18" i="32" s="1"/>
  <c r="G18" i="32" s="1"/>
  <c r="M16" i="31"/>
  <c r="N16" i="31" s="1"/>
  <c r="G16" i="31"/>
  <c r="O15" i="31"/>
  <c r="P15" i="31" s="1"/>
  <c r="Q15" i="31" s="1"/>
  <c r="F17" i="32" s="1"/>
  <c r="G17" i="32" s="1"/>
  <c r="M15" i="31"/>
  <c r="N15" i="31" s="1"/>
  <c r="G15" i="31"/>
  <c r="M14" i="31"/>
  <c r="N14" i="31" s="1"/>
  <c r="O14" i="31" s="1"/>
  <c r="P14" i="31" s="1"/>
  <c r="Q14" i="31" s="1"/>
  <c r="F16" i="32" s="1"/>
  <c r="G16" i="32" s="1"/>
  <c r="G14" i="31"/>
  <c r="N13" i="31"/>
  <c r="O13" i="31" s="1"/>
  <c r="P13" i="31" s="1"/>
  <c r="Q13" i="31" s="1"/>
  <c r="F15" i="32" s="1"/>
  <c r="G15" i="32" s="1"/>
  <c r="M13" i="31"/>
  <c r="G13" i="31"/>
  <c r="O12" i="31"/>
  <c r="P12" i="31" s="1"/>
  <c r="Q12" i="31" s="1"/>
  <c r="F14" i="32" s="1"/>
  <c r="G14" i="32" s="1"/>
  <c r="M12" i="31"/>
  <c r="N12" i="31" s="1"/>
  <c r="G12" i="31"/>
  <c r="O11" i="31"/>
  <c r="P11" i="31" s="1"/>
  <c r="Q11" i="31" s="1"/>
  <c r="F13" i="32" s="1"/>
  <c r="G13" i="32" s="1"/>
  <c r="M11" i="31"/>
  <c r="N11" i="31" s="1"/>
  <c r="G11" i="31"/>
  <c r="M10" i="31"/>
  <c r="N10" i="31" s="1"/>
  <c r="O10" i="31" s="1"/>
  <c r="P10" i="31" s="1"/>
  <c r="Q10" i="31" s="1"/>
  <c r="F12" i="32" s="1"/>
  <c r="G12" i="32" s="1"/>
  <c r="G10" i="31"/>
  <c r="N9" i="31"/>
  <c r="O9" i="31" s="1"/>
  <c r="P9" i="31" s="1"/>
  <c r="Q9" i="31" s="1"/>
  <c r="F11" i="32" s="1"/>
  <c r="G11" i="32" s="1"/>
  <c r="M9" i="31"/>
  <c r="G9" i="31"/>
  <c r="O8" i="31"/>
  <c r="P8" i="31" s="1"/>
  <c r="Q8" i="31" s="1"/>
  <c r="F10" i="32" s="1"/>
  <c r="G10" i="32" s="1"/>
  <c r="M8" i="31"/>
  <c r="N8" i="31" s="1"/>
  <c r="G8" i="31"/>
  <c r="O7" i="31"/>
  <c r="P7" i="31" s="1"/>
  <c r="Q7" i="31" s="1"/>
  <c r="F9" i="32" s="1"/>
  <c r="G9" i="32" s="1"/>
  <c r="M7" i="31"/>
  <c r="N7" i="31" s="1"/>
  <c r="G7" i="31"/>
  <c r="M6" i="31"/>
  <c r="N6" i="31" s="1"/>
  <c r="O6" i="31" s="1"/>
  <c r="P6" i="31" s="1"/>
  <c r="Q6" i="31" s="1"/>
  <c r="F8" i="32" s="1"/>
  <c r="G8" i="32" s="1"/>
  <c r="G6" i="31"/>
  <c r="N5" i="31"/>
  <c r="O5" i="31" s="1"/>
  <c r="P5" i="31" s="1"/>
  <c r="Q5" i="31" s="1"/>
  <c r="F7" i="32" s="1"/>
  <c r="G7" i="32" s="1"/>
  <c r="I7" i="32" s="1"/>
  <c r="J7" i="32" s="1"/>
  <c r="M5" i="31"/>
  <c r="G5" i="31"/>
  <c r="G146" i="30"/>
  <c r="F131" i="30"/>
  <c r="G131" i="30" s="1"/>
  <c r="G111" i="30"/>
  <c r="G108" i="30"/>
  <c r="F105" i="30"/>
  <c r="G105" i="30" s="1"/>
  <c r="F99" i="30"/>
  <c r="G99" i="30" s="1"/>
  <c r="G79" i="30"/>
  <c r="Q56" i="30"/>
  <c r="P56" i="30"/>
  <c r="Q55" i="30"/>
  <c r="P55" i="30"/>
  <c r="Q54" i="30"/>
  <c r="P54" i="30"/>
  <c r="Q53" i="30"/>
  <c r="P53" i="30"/>
  <c r="Q52" i="30"/>
  <c r="P52" i="30"/>
  <c r="Q51" i="30"/>
  <c r="P51" i="30"/>
  <c r="Q50" i="30"/>
  <c r="P50" i="30"/>
  <c r="F50" i="30"/>
  <c r="G50" i="30" s="1"/>
  <c r="Q49" i="30"/>
  <c r="P49" i="30"/>
  <c r="Q48" i="30"/>
  <c r="P48" i="30"/>
  <c r="Q47" i="30"/>
  <c r="P47" i="30"/>
  <c r="Q46" i="30"/>
  <c r="P46" i="30"/>
  <c r="Q45" i="30"/>
  <c r="P45" i="30"/>
  <c r="Q44" i="30"/>
  <c r="P44" i="30"/>
  <c r="Q43" i="30"/>
  <c r="P43" i="30"/>
  <c r="Q42" i="30"/>
  <c r="P42" i="30"/>
  <c r="F42" i="30"/>
  <c r="G42" i="30" s="1"/>
  <c r="Q41" i="30"/>
  <c r="P41" i="30"/>
  <c r="Q40" i="30"/>
  <c r="P40" i="30"/>
  <c r="Q39" i="30"/>
  <c r="P39" i="30"/>
  <c r="Q38" i="30"/>
  <c r="P38" i="30"/>
  <c r="Q37" i="30"/>
  <c r="P37" i="30"/>
  <c r="Q36" i="30"/>
  <c r="P36" i="30"/>
  <c r="Q35" i="30"/>
  <c r="P35" i="30"/>
  <c r="Q34" i="30"/>
  <c r="P34" i="30"/>
  <c r="F34" i="30"/>
  <c r="G34" i="30" s="1"/>
  <c r="Q33" i="30"/>
  <c r="P33" i="30"/>
  <c r="Q32" i="30"/>
  <c r="P32" i="30"/>
  <c r="Q31" i="30"/>
  <c r="P31" i="30"/>
  <c r="Q30" i="30"/>
  <c r="P30" i="30"/>
  <c r="Q29" i="30"/>
  <c r="P29" i="30"/>
  <c r="Q28" i="30"/>
  <c r="P28" i="30"/>
  <c r="Q27" i="30"/>
  <c r="P27" i="30"/>
  <c r="Q26" i="30"/>
  <c r="P26" i="30"/>
  <c r="F26" i="30"/>
  <c r="G26" i="30" s="1"/>
  <c r="Q25" i="30"/>
  <c r="P25" i="30"/>
  <c r="Q24" i="30"/>
  <c r="P24" i="30"/>
  <c r="Q23" i="30"/>
  <c r="P23" i="30"/>
  <c r="Q22" i="30"/>
  <c r="P22" i="30"/>
  <c r="Q21" i="30"/>
  <c r="P21" i="30"/>
  <c r="Q20" i="30"/>
  <c r="P20" i="30"/>
  <c r="Q19" i="30"/>
  <c r="P19" i="30"/>
  <c r="Q18" i="30"/>
  <c r="P18" i="30"/>
  <c r="F18" i="30"/>
  <c r="G18" i="30" s="1"/>
  <c r="Q17" i="30"/>
  <c r="P17" i="30"/>
  <c r="Q16" i="30"/>
  <c r="P16" i="30"/>
  <c r="Q15" i="30"/>
  <c r="P15" i="30"/>
  <c r="Q14" i="30"/>
  <c r="P14" i="30"/>
  <c r="Q13" i="30"/>
  <c r="P13" i="30"/>
  <c r="Q12" i="30"/>
  <c r="P12" i="30"/>
  <c r="Q11" i="30"/>
  <c r="P11" i="30"/>
  <c r="Q10" i="30"/>
  <c r="P10" i="30"/>
  <c r="F10" i="30"/>
  <c r="G10" i="30" s="1"/>
  <c r="Q9" i="30"/>
  <c r="P9" i="30"/>
  <c r="Q7" i="30"/>
  <c r="E7" i="30"/>
  <c r="D6" i="30"/>
  <c r="D7" i="30" s="1"/>
  <c r="D8" i="30" s="1"/>
  <c r="N5" i="30"/>
  <c r="O148" i="29"/>
  <c r="P148" i="29" s="1"/>
  <c r="Q148" i="29" s="1"/>
  <c r="M148" i="29"/>
  <c r="N148" i="29" s="1"/>
  <c r="G148" i="29"/>
  <c r="N147" i="29"/>
  <c r="O147" i="29" s="1"/>
  <c r="P147" i="29" s="1"/>
  <c r="Q147" i="29" s="1"/>
  <c r="F149" i="30" s="1"/>
  <c r="G149" i="30" s="1"/>
  <c r="M147" i="29"/>
  <c r="G147" i="29"/>
  <c r="P146" i="29"/>
  <c r="Q146" i="29" s="1"/>
  <c r="F148" i="30" s="1"/>
  <c r="G148" i="30" s="1"/>
  <c r="M146" i="29"/>
  <c r="N146" i="29" s="1"/>
  <c r="O146" i="29" s="1"/>
  <c r="G146" i="29"/>
  <c r="M145" i="29"/>
  <c r="N145" i="29" s="1"/>
  <c r="O145" i="29" s="1"/>
  <c r="P145" i="29" s="1"/>
  <c r="Q145" i="29" s="1"/>
  <c r="F147" i="30" s="1"/>
  <c r="G147" i="30" s="1"/>
  <c r="G145" i="29"/>
  <c r="O144" i="29"/>
  <c r="P144" i="29" s="1"/>
  <c r="Q144" i="29" s="1"/>
  <c r="F146" i="30" s="1"/>
  <c r="M144" i="29"/>
  <c r="N144" i="29" s="1"/>
  <c r="G144" i="29"/>
  <c r="N143" i="29"/>
  <c r="O143" i="29" s="1"/>
  <c r="P143" i="29" s="1"/>
  <c r="Q143" i="29" s="1"/>
  <c r="F145" i="30" s="1"/>
  <c r="G145" i="30" s="1"/>
  <c r="M143" i="29"/>
  <c r="G143" i="29"/>
  <c r="P142" i="29"/>
  <c r="Q142" i="29" s="1"/>
  <c r="F144" i="30" s="1"/>
  <c r="G144" i="30" s="1"/>
  <c r="M142" i="29"/>
  <c r="N142" i="29" s="1"/>
  <c r="O142" i="29" s="1"/>
  <c r="G142" i="29"/>
  <c r="M141" i="29"/>
  <c r="N141" i="29" s="1"/>
  <c r="O141" i="29" s="1"/>
  <c r="P141" i="29" s="1"/>
  <c r="Q141" i="29" s="1"/>
  <c r="F143" i="30" s="1"/>
  <c r="G143" i="30" s="1"/>
  <c r="G141" i="29"/>
  <c r="O140" i="29"/>
  <c r="P140" i="29" s="1"/>
  <c r="Q140" i="29" s="1"/>
  <c r="F142" i="30" s="1"/>
  <c r="G142" i="30" s="1"/>
  <c r="M140" i="29"/>
  <c r="N140" i="29" s="1"/>
  <c r="G140" i="29"/>
  <c r="N139" i="29"/>
  <c r="O139" i="29" s="1"/>
  <c r="P139" i="29" s="1"/>
  <c r="Q139" i="29" s="1"/>
  <c r="F141" i="30" s="1"/>
  <c r="G141" i="30" s="1"/>
  <c r="M139" i="29"/>
  <c r="G139" i="29"/>
  <c r="P138" i="29"/>
  <c r="Q138" i="29" s="1"/>
  <c r="F140" i="30" s="1"/>
  <c r="G140" i="30" s="1"/>
  <c r="M138" i="29"/>
  <c r="N138" i="29" s="1"/>
  <c r="O138" i="29" s="1"/>
  <c r="G138" i="29"/>
  <c r="M137" i="29"/>
  <c r="N137" i="29" s="1"/>
  <c r="O137" i="29" s="1"/>
  <c r="P137" i="29" s="1"/>
  <c r="Q137" i="29" s="1"/>
  <c r="F139" i="30" s="1"/>
  <c r="G139" i="30" s="1"/>
  <c r="G137" i="29"/>
  <c r="O136" i="29"/>
  <c r="P136" i="29" s="1"/>
  <c r="Q136" i="29" s="1"/>
  <c r="F138" i="30" s="1"/>
  <c r="G138" i="30" s="1"/>
  <c r="M136" i="29"/>
  <c r="N136" i="29" s="1"/>
  <c r="G136" i="29"/>
  <c r="N135" i="29"/>
  <c r="O135" i="29" s="1"/>
  <c r="P135" i="29" s="1"/>
  <c r="Q135" i="29" s="1"/>
  <c r="F137" i="30" s="1"/>
  <c r="G137" i="30" s="1"/>
  <c r="M135" i="29"/>
  <c r="G135" i="29"/>
  <c r="P134" i="29"/>
  <c r="Q134" i="29" s="1"/>
  <c r="F136" i="30" s="1"/>
  <c r="G136" i="30" s="1"/>
  <c r="M134" i="29"/>
  <c r="N134" i="29" s="1"/>
  <c r="O134" i="29" s="1"/>
  <c r="G134" i="29"/>
  <c r="M133" i="29"/>
  <c r="N133" i="29" s="1"/>
  <c r="O133" i="29" s="1"/>
  <c r="P133" i="29" s="1"/>
  <c r="Q133" i="29" s="1"/>
  <c r="F135" i="30" s="1"/>
  <c r="G135" i="30" s="1"/>
  <c r="G133" i="29"/>
  <c r="O132" i="29"/>
  <c r="P132" i="29" s="1"/>
  <c r="Q132" i="29" s="1"/>
  <c r="F134" i="30" s="1"/>
  <c r="G134" i="30" s="1"/>
  <c r="M132" i="29"/>
  <c r="N132" i="29" s="1"/>
  <c r="G132" i="29"/>
  <c r="O131" i="29"/>
  <c r="P131" i="29" s="1"/>
  <c r="Q131" i="29" s="1"/>
  <c r="F133" i="30" s="1"/>
  <c r="G133" i="30" s="1"/>
  <c r="M131" i="29"/>
  <c r="N131" i="29" s="1"/>
  <c r="G131" i="29"/>
  <c r="N130" i="29"/>
  <c r="O130" i="29" s="1"/>
  <c r="P130" i="29" s="1"/>
  <c r="Q130" i="29" s="1"/>
  <c r="F132" i="30" s="1"/>
  <c r="G132" i="30" s="1"/>
  <c r="M130" i="29"/>
  <c r="G130" i="29"/>
  <c r="O129" i="29"/>
  <c r="P129" i="29" s="1"/>
  <c r="Q129" i="29" s="1"/>
  <c r="M129" i="29"/>
  <c r="N129" i="29" s="1"/>
  <c r="G129" i="29"/>
  <c r="N128" i="29"/>
  <c r="O128" i="29" s="1"/>
  <c r="P128" i="29" s="1"/>
  <c r="Q128" i="29" s="1"/>
  <c r="F130" i="30" s="1"/>
  <c r="G130" i="30" s="1"/>
  <c r="M128" i="29"/>
  <c r="G128" i="29"/>
  <c r="O127" i="29"/>
  <c r="P127" i="29" s="1"/>
  <c r="Q127" i="29" s="1"/>
  <c r="F129" i="30" s="1"/>
  <c r="G129" i="30" s="1"/>
  <c r="M127" i="29"/>
  <c r="N127" i="29" s="1"/>
  <c r="G127" i="29"/>
  <c r="N126" i="29"/>
  <c r="O126" i="29" s="1"/>
  <c r="P126" i="29" s="1"/>
  <c r="Q126" i="29" s="1"/>
  <c r="F128" i="30" s="1"/>
  <c r="G128" i="30" s="1"/>
  <c r="M126" i="29"/>
  <c r="G126" i="29"/>
  <c r="O125" i="29"/>
  <c r="P125" i="29" s="1"/>
  <c r="Q125" i="29" s="1"/>
  <c r="F127" i="30" s="1"/>
  <c r="G127" i="30" s="1"/>
  <c r="M125" i="29"/>
  <c r="N125" i="29" s="1"/>
  <c r="G125" i="29"/>
  <c r="N124" i="29"/>
  <c r="O124" i="29" s="1"/>
  <c r="P124" i="29" s="1"/>
  <c r="Q124" i="29" s="1"/>
  <c r="F126" i="30" s="1"/>
  <c r="G126" i="30" s="1"/>
  <c r="M124" i="29"/>
  <c r="G124" i="29"/>
  <c r="O123" i="29"/>
  <c r="P123" i="29" s="1"/>
  <c r="Q123" i="29" s="1"/>
  <c r="F125" i="30" s="1"/>
  <c r="G125" i="30" s="1"/>
  <c r="M123" i="29"/>
  <c r="N123" i="29" s="1"/>
  <c r="G123" i="29"/>
  <c r="N122" i="29"/>
  <c r="O122" i="29" s="1"/>
  <c r="P122" i="29" s="1"/>
  <c r="Q122" i="29" s="1"/>
  <c r="F124" i="30" s="1"/>
  <c r="G124" i="30" s="1"/>
  <c r="M122" i="29"/>
  <c r="G122" i="29"/>
  <c r="O121" i="29"/>
  <c r="P121" i="29" s="1"/>
  <c r="Q121" i="29" s="1"/>
  <c r="F123" i="30" s="1"/>
  <c r="G123" i="30" s="1"/>
  <c r="M121" i="29"/>
  <c r="N121" i="29" s="1"/>
  <c r="G121" i="29"/>
  <c r="N120" i="29"/>
  <c r="O120" i="29" s="1"/>
  <c r="P120" i="29" s="1"/>
  <c r="Q120" i="29" s="1"/>
  <c r="F122" i="30" s="1"/>
  <c r="G122" i="30" s="1"/>
  <c r="M120" i="29"/>
  <c r="G120" i="29"/>
  <c r="O119" i="29"/>
  <c r="P119" i="29" s="1"/>
  <c r="Q119" i="29" s="1"/>
  <c r="F121" i="30" s="1"/>
  <c r="G121" i="30" s="1"/>
  <c r="M119" i="29"/>
  <c r="N119" i="29" s="1"/>
  <c r="G119" i="29"/>
  <c r="N118" i="29"/>
  <c r="O118" i="29" s="1"/>
  <c r="P118" i="29" s="1"/>
  <c r="Q118" i="29" s="1"/>
  <c r="F120" i="30" s="1"/>
  <c r="G120" i="30" s="1"/>
  <c r="M118" i="29"/>
  <c r="G118" i="29"/>
  <c r="O117" i="29"/>
  <c r="P117" i="29" s="1"/>
  <c r="Q117" i="29" s="1"/>
  <c r="F119" i="30" s="1"/>
  <c r="G119" i="30" s="1"/>
  <c r="M117" i="29"/>
  <c r="N117" i="29" s="1"/>
  <c r="G117" i="29"/>
  <c r="N116" i="29"/>
  <c r="O116" i="29" s="1"/>
  <c r="P116" i="29" s="1"/>
  <c r="Q116" i="29" s="1"/>
  <c r="F118" i="30" s="1"/>
  <c r="G118" i="30" s="1"/>
  <c r="M116" i="29"/>
  <c r="G116" i="29"/>
  <c r="O115" i="29"/>
  <c r="P115" i="29" s="1"/>
  <c r="Q115" i="29" s="1"/>
  <c r="F117" i="30" s="1"/>
  <c r="G117" i="30" s="1"/>
  <c r="M115" i="29"/>
  <c r="N115" i="29" s="1"/>
  <c r="G115" i="29"/>
  <c r="N114" i="29"/>
  <c r="O114" i="29" s="1"/>
  <c r="P114" i="29" s="1"/>
  <c r="Q114" i="29" s="1"/>
  <c r="F116" i="30" s="1"/>
  <c r="G116" i="30" s="1"/>
  <c r="M114" i="29"/>
  <c r="G114" i="29"/>
  <c r="O113" i="29"/>
  <c r="P113" i="29" s="1"/>
  <c r="Q113" i="29" s="1"/>
  <c r="F115" i="30" s="1"/>
  <c r="G115" i="30" s="1"/>
  <c r="M113" i="29"/>
  <c r="N113" i="29" s="1"/>
  <c r="G113" i="29"/>
  <c r="N112" i="29"/>
  <c r="O112" i="29" s="1"/>
  <c r="P112" i="29" s="1"/>
  <c r="Q112" i="29" s="1"/>
  <c r="F114" i="30" s="1"/>
  <c r="G114" i="30" s="1"/>
  <c r="M112" i="29"/>
  <c r="G112" i="29"/>
  <c r="O111" i="29"/>
  <c r="P111" i="29" s="1"/>
  <c r="Q111" i="29" s="1"/>
  <c r="F113" i="30" s="1"/>
  <c r="G113" i="30" s="1"/>
  <c r="M111" i="29"/>
  <c r="N111" i="29" s="1"/>
  <c r="G111" i="29"/>
  <c r="N110" i="29"/>
  <c r="O110" i="29" s="1"/>
  <c r="P110" i="29" s="1"/>
  <c r="Q110" i="29" s="1"/>
  <c r="F112" i="30" s="1"/>
  <c r="G112" i="30" s="1"/>
  <c r="M110" i="29"/>
  <c r="G110" i="29"/>
  <c r="O109" i="29"/>
  <c r="P109" i="29" s="1"/>
  <c r="Q109" i="29" s="1"/>
  <c r="F111" i="30" s="1"/>
  <c r="M109" i="29"/>
  <c r="N109" i="29" s="1"/>
  <c r="G109" i="29"/>
  <c r="N108" i="29"/>
  <c r="O108" i="29" s="1"/>
  <c r="P108" i="29" s="1"/>
  <c r="Q108" i="29" s="1"/>
  <c r="F110" i="30" s="1"/>
  <c r="G110" i="30" s="1"/>
  <c r="R43" i="30" s="1"/>
  <c r="M108" i="29"/>
  <c r="G108" i="29"/>
  <c r="O107" i="29"/>
  <c r="P107" i="29" s="1"/>
  <c r="Q107" i="29" s="1"/>
  <c r="F109" i="30" s="1"/>
  <c r="G109" i="30" s="1"/>
  <c r="M107" i="29"/>
  <c r="N107" i="29" s="1"/>
  <c r="G107" i="29"/>
  <c r="N106" i="29"/>
  <c r="O106" i="29" s="1"/>
  <c r="P106" i="29" s="1"/>
  <c r="Q106" i="29" s="1"/>
  <c r="F108" i="30" s="1"/>
  <c r="M106" i="29"/>
  <c r="G106" i="29"/>
  <c r="O105" i="29"/>
  <c r="P105" i="29" s="1"/>
  <c r="Q105" i="29" s="1"/>
  <c r="F107" i="30" s="1"/>
  <c r="G107" i="30" s="1"/>
  <c r="M105" i="29"/>
  <c r="N105" i="29" s="1"/>
  <c r="G105" i="29"/>
  <c r="N104" i="29"/>
  <c r="O104" i="29" s="1"/>
  <c r="P104" i="29" s="1"/>
  <c r="Q104" i="29" s="1"/>
  <c r="F106" i="30" s="1"/>
  <c r="G106" i="30" s="1"/>
  <c r="M104" i="29"/>
  <c r="G104" i="29"/>
  <c r="O103" i="29"/>
  <c r="P103" i="29" s="1"/>
  <c r="Q103" i="29" s="1"/>
  <c r="M103" i="29"/>
  <c r="N103" i="29" s="1"/>
  <c r="G103" i="29"/>
  <c r="N102" i="29"/>
  <c r="O102" i="29" s="1"/>
  <c r="P102" i="29" s="1"/>
  <c r="Q102" i="29" s="1"/>
  <c r="F104" i="30" s="1"/>
  <c r="G104" i="30" s="1"/>
  <c r="M102" i="29"/>
  <c r="G102" i="29"/>
  <c r="O101" i="29"/>
  <c r="P101" i="29" s="1"/>
  <c r="Q101" i="29" s="1"/>
  <c r="F103" i="30" s="1"/>
  <c r="G103" i="30" s="1"/>
  <c r="M101" i="29"/>
  <c r="N101" i="29" s="1"/>
  <c r="G101" i="29"/>
  <c r="N100" i="29"/>
  <c r="O100" i="29" s="1"/>
  <c r="P100" i="29" s="1"/>
  <c r="Q100" i="29" s="1"/>
  <c r="F102" i="30" s="1"/>
  <c r="G102" i="30" s="1"/>
  <c r="M100" i="29"/>
  <c r="G100" i="29"/>
  <c r="O99" i="29"/>
  <c r="P99" i="29" s="1"/>
  <c r="Q99" i="29" s="1"/>
  <c r="F101" i="30" s="1"/>
  <c r="G101" i="30" s="1"/>
  <c r="M99" i="29"/>
  <c r="N99" i="29" s="1"/>
  <c r="G99" i="29"/>
  <c r="N98" i="29"/>
  <c r="O98" i="29" s="1"/>
  <c r="P98" i="29" s="1"/>
  <c r="Q98" i="29" s="1"/>
  <c r="F100" i="30" s="1"/>
  <c r="G100" i="30" s="1"/>
  <c r="M98" i="29"/>
  <c r="G98" i="29"/>
  <c r="O97" i="29"/>
  <c r="P97" i="29" s="1"/>
  <c r="Q97" i="29" s="1"/>
  <c r="M97" i="29"/>
  <c r="N97" i="29" s="1"/>
  <c r="G97" i="29"/>
  <c r="N96" i="29"/>
  <c r="O96" i="29" s="1"/>
  <c r="P96" i="29" s="1"/>
  <c r="Q96" i="29" s="1"/>
  <c r="F98" i="30" s="1"/>
  <c r="G98" i="30" s="1"/>
  <c r="M96" i="29"/>
  <c r="G96" i="29"/>
  <c r="O95" i="29"/>
  <c r="P95" i="29" s="1"/>
  <c r="Q95" i="29" s="1"/>
  <c r="F97" i="30" s="1"/>
  <c r="G97" i="30" s="1"/>
  <c r="M95" i="29"/>
  <c r="N95" i="29" s="1"/>
  <c r="G95" i="29"/>
  <c r="N94" i="29"/>
  <c r="O94" i="29" s="1"/>
  <c r="P94" i="29" s="1"/>
  <c r="Q94" i="29" s="1"/>
  <c r="F96" i="30" s="1"/>
  <c r="G96" i="30" s="1"/>
  <c r="M94" i="29"/>
  <c r="G94" i="29"/>
  <c r="O93" i="29"/>
  <c r="P93" i="29" s="1"/>
  <c r="Q93" i="29" s="1"/>
  <c r="F95" i="30" s="1"/>
  <c r="G95" i="30" s="1"/>
  <c r="M93" i="29"/>
  <c r="N93" i="29" s="1"/>
  <c r="G93" i="29"/>
  <c r="N92" i="29"/>
  <c r="O92" i="29" s="1"/>
  <c r="P92" i="29" s="1"/>
  <c r="Q92" i="29" s="1"/>
  <c r="F94" i="30" s="1"/>
  <c r="G94" i="30" s="1"/>
  <c r="M92" i="29"/>
  <c r="G92" i="29"/>
  <c r="O91" i="29"/>
  <c r="P91" i="29" s="1"/>
  <c r="Q91" i="29" s="1"/>
  <c r="F93" i="30" s="1"/>
  <c r="G93" i="30" s="1"/>
  <c r="M91" i="29"/>
  <c r="N91" i="29" s="1"/>
  <c r="G91" i="29"/>
  <c r="N90" i="29"/>
  <c r="O90" i="29" s="1"/>
  <c r="P90" i="29" s="1"/>
  <c r="Q90" i="29" s="1"/>
  <c r="F92" i="30" s="1"/>
  <c r="G92" i="30" s="1"/>
  <c r="M90" i="29"/>
  <c r="G90" i="29"/>
  <c r="O89" i="29"/>
  <c r="P89" i="29" s="1"/>
  <c r="Q89" i="29" s="1"/>
  <c r="F91" i="30" s="1"/>
  <c r="G91" i="30" s="1"/>
  <c r="M89" i="29"/>
  <c r="N89" i="29" s="1"/>
  <c r="G89" i="29"/>
  <c r="N88" i="29"/>
  <c r="O88" i="29" s="1"/>
  <c r="P88" i="29" s="1"/>
  <c r="Q88" i="29" s="1"/>
  <c r="F90" i="30" s="1"/>
  <c r="G90" i="30" s="1"/>
  <c r="M88" i="29"/>
  <c r="G88" i="29"/>
  <c r="O87" i="29"/>
  <c r="P87" i="29" s="1"/>
  <c r="Q87" i="29" s="1"/>
  <c r="F89" i="30" s="1"/>
  <c r="G89" i="30" s="1"/>
  <c r="M87" i="29"/>
  <c r="N87" i="29" s="1"/>
  <c r="G87" i="29"/>
  <c r="N86" i="29"/>
  <c r="O86" i="29" s="1"/>
  <c r="P86" i="29" s="1"/>
  <c r="Q86" i="29" s="1"/>
  <c r="F88" i="30" s="1"/>
  <c r="G88" i="30" s="1"/>
  <c r="M86" i="29"/>
  <c r="G86" i="29"/>
  <c r="O85" i="29"/>
  <c r="P85" i="29" s="1"/>
  <c r="Q85" i="29" s="1"/>
  <c r="F87" i="30" s="1"/>
  <c r="G87" i="30" s="1"/>
  <c r="M85" i="29"/>
  <c r="N85" i="29" s="1"/>
  <c r="G85" i="29"/>
  <c r="N84" i="29"/>
  <c r="O84" i="29" s="1"/>
  <c r="P84" i="29" s="1"/>
  <c r="Q84" i="29" s="1"/>
  <c r="F86" i="30" s="1"/>
  <c r="G86" i="30" s="1"/>
  <c r="M84" i="29"/>
  <c r="G84" i="29"/>
  <c r="O83" i="29"/>
  <c r="P83" i="29" s="1"/>
  <c r="Q83" i="29" s="1"/>
  <c r="F85" i="30" s="1"/>
  <c r="G85" i="30" s="1"/>
  <c r="M83" i="29"/>
  <c r="N83" i="29" s="1"/>
  <c r="G83" i="29"/>
  <c r="N82" i="29"/>
  <c r="O82" i="29" s="1"/>
  <c r="P82" i="29" s="1"/>
  <c r="Q82" i="29" s="1"/>
  <c r="F84" i="30" s="1"/>
  <c r="G84" i="30" s="1"/>
  <c r="M82" i="29"/>
  <c r="G82" i="29"/>
  <c r="O81" i="29"/>
  <c r="P81" i="29" s="1"/>
  <c r="Q81" i="29" s="1"/>
  <c r="F83" i="30" s="1"/>
  <c r="G83" i="30" s="1"/>
  <c r="M81" i="29"/>
  <c r="N81" i="29" s="1"/>
  <c r="G81" i="29"/>
  <c r="N80" i="29"/>
  <c r="O80" i="29" s="1"/>
  <c r="P80" i="29" s="1"/>
  <c r="Q80" i="29" s="1"/>
  <c r="F82" i="30" s="1"/>
  <c r="G82" i="30" s="1"/>
  <c r="M80" i="29"/>
  <c r="G80" i="29"/>
  <c r="O79" i="29"/>
  <c r="P79" i="29" s="1"/>
  <c r="Q79" i="29" s="1"/>
  <c r="F81" i="30" s="1"/>
  <c r="G81" i="30" s="1"/>
  <c r="M79" i="29"/>
  <c r="N79" i="29" s="1"/>
  <c r="G79" i="29"/>
  <c r="N78" i="29"/>
  <c r="O78" i="29" s="1"/>
  <c r="P78" i="29" s="1"/>
  <c r="Q78" i="29" s="1"/>
  <c r="F80" i="30" s="1"/>
  <c r="G80" i="30" s="1"/>
  <c r="M78" i="29"/>
  <c r="G78" i="29"/>
  <c r="O77" i="29"/>
  <c r="P77" i="29" s="1"/>
  <c r="Q77" i="29" s="1"/>
  <c r="F79" i="30" s="1"/>
  <c r="M77" i="29"/>
  <c r="N77" i="29" s="1"/>
  <c r="G77" i="29"/>
  <c r="O76" i="29"/>
  <c r="P76" i="29" s="1"/>
  <c r="Q76" i="29" s="1"/>
  <c r="F78" i="30" s="1"/>
  <c r="G78" i="30" s="1"/>
  <c r="M76" i="29"/>
  <c r="N76" i="29" s="1"/>
  <c r="G76" i="29"/>
  <c r="O75" i="29"/>
  <c r="P75" i="29" s="1"/>
  <c r="Q75" i="29" s="1"/>
  <c r="F77" i="30" s="1"/>
  <c r="G77" i="30" s="1"/>
  <c r="M75" i="29"/>
  <c r="N75" i="29" s="1"/>
  <c r="G75" i="29"/>
  <c r="M74" i="29"/>
  <c r="N74" i="29" s="1"/>
  <c r="O74" i="29" s="1"/>
  <c r="P74" i="29" s="1"/>
  <c r="Q74" i="29" s="1"/>
  <c r="F76" i="30" s="1"/>
  <c r="G76" i="30" s="1"/>
  <c r="G74" i="29"/>
  <c r="Q73" i="29"/>
  <c r="F75" i="30" s="1"/>
  <c r="G75" i="30" s="1"/>
  <c r="O73" i="29"/>
  <c r="P73" i="29" s="1"/>
  <c r="M73" i="29"/>
  <c r="N73" i="29" s="1"/>
  <c r="G73" i="29"/>
  <c r="O72" i="29"/>
  <c r="P72" i="29" s="1"/>
  <c r="Q72" i="29" s="1"/>
  <c r="F74" i="30" s="1"/>
  <c r="G74" i="30" s="1"/>
  <c r="M72" i="29"/>
  <c r="N72" i="29" s="1"/>
  <c r="G72" i="29"/>
  <c r="O71" i="29"/>
  <c r="P71" i="29" s="1"/>
  <c r="Q71" i="29" s="1"/>
  <c r="F73" i="30" s="1"/>
  <c r="G73" i="30" s="1"/>
  <c r="M71" i="29"/>
  <c r="N71" i="29" s="1"/>
  <c r="G71" i="29"/>
  <c r="M70" i="29"/>
  <c r="N70" i="29" s="1"/>
  <c r="O70" i="29" s="1"/>
  <c r="P70" i="29" s="1"/>
  <c r="Q70" i="29" s="1"/>
  <c r="F72" i="30" s="1"/>
  <c r="G72" i="30" s="1"/>
  <c r="G70" i="29"/>
  <c r="Q69" i="29"/>
  <c r="F71" i="30" s="1"/>
  <c r="G71" i="30" s="1"/>
  <c r="O69" i="29"/>
  <c r="P69" i="29" s="1"/>
  <c r="M69" i="29"/>
  <c r="N69" i="29" s="1"/>
  <c r="G69" i="29"/>
  <c r="O68" i="29"/>
  <c r="P68" i="29" s="1"/>
  <c r="Q68" i="29" s="1"/>
  <c r="F70" i="30" s="1"/>
  <c r="G70" i="30" s="1"/>
  <c r="M68" i="29"/>
  <c r="N68" i="29" s="1"/>
  <c r="G68" i="29"/>
  <c r="O67" i="29"/>
  <c r="P67" i="29" s="1"/>
  <c r="Q67" i="29" s="1"/>
  <c r="F69" i="30" s="1"/>
  <c r="G69" i="30" s="1"/>
  <c r="M67" i="29"/>
  <c r="N67" i="29" s="1"/>
  <c r="G67" i="29"/>
  <c r="M66" i="29"/>
  <c r="N66" i="29" s="1"/>
  <c r="O66" i="29" s="1"/>
  <c r="P66" i="29" s="1"/>
  <c r="Q66" i="29" s="1"/>
  <c r="F68" i="30" s="1"/>
  <c r="G68" i="30" s="1"/>
  <c r="G66" i="29"/>
  <c r="Q65" i="29"/>
  <c r="F67" i="30" s="1"/>
  <c r="G67" i="30" s="1"/>
  <c r="O65" i="29"/>
  <c r="P65" i="29" s="1"/>
  <c r="M65" i="29"/>
  <c r="N65" i="29" s="1"/>
  <c r="G65" i="29"/>
  <c r="O64" i="29"/>
  <c r="P64" i="29" s="1"/>
  <c r="Q64" i="29" s="1"/>
  <c r="F66" i="30" s="1"/>
  <c r="G66" i="30" s="1"/>
  <c r="M64" i="29"/>
  <c r="N64" i="29" s="1"/>
  <c r="G64" i="29"/>
  <c r="O63" i="29"/>
  <c r="P63" i="29" s="1"/>
  <c r="Q63" i="29" s="1"/>
  <c r="F65" i="30" s="1"/>
  <c r="G65" i="30" s="1"/>
  <c r="M63" i="29"/>
  <c r="N63" i="29" s="1"/>
  <c r="G63" i="29"/>
  <c r="M62" i="29"/>
  <c r="N62" i="29" s="1"/>
  <c r="O62" i="29" s="1"/>
  <c r="P62" i="29" s="1"/>
  <c r="Q62" i="29" s="1"/>
  <c r="F64" i="30" s="1"/>
  <c r="G64" i="30" s="1"/>
  <c r="G62" i="29"/>
  <c r="Q61" i="29"/>
  <c r="F63" i="30" s="1"/>
  <c r="G63" i="30" s="1"/>
  <c r="O61" i="29"/>
  <c r="P61" i="29" s="1"/>
  <c r="M61" i="29"/>
  <c r="N61" i="29" s="1"/>
  <c r="G61" i="29"/>
  <c r="O60" i="29"/>
  <c r="P60" i="29" s="1"/>
  <c r="Q60" i="29" s="1"/>
  <c r="F62" i="30" s="1"/>
  <c r="G62" i="30" s="1"/>
  <c r="M60" i="29"/>
  <c r="N60" i="29" s="1"/>
  <c r="G60" i="29"/>
  <c r="O59" i="29"/>
  <c r="P59" i="29" s="1"/>
  <c r="Q59" i="29" s="1"/>
  <c r="F61" i="30" s="1"/>
  <c r="G61" i="30" s="1"/>
  <c r="M59" i="29"/>
  <c r="N59" i="29" s="1"/>
  <c r="G59" i="29"/>
  <c r="M58" i="29"/>
  <c r="N58" i="29" s="1"/>
  <c r="O58" i="29" s="1"/>
  <c r="P58" i="29" s="1"/>
  <c r="Q58" i="29" s="1"/>
  <c r="F60" i="30" s="1"/>
  <c r="G60" i="30" s="1"/>
  <c r="G58" i="29"/>
  <c r="Q57" i="29"/>
  <c r="F59" i="30" s="1"/>
  <c r="G59" i="30" s="1"/>
  <c r="O57" i="29"/>
  <c r="P57" i="29" s="1"/>
  <c r="M57" i="29"/>
  <c r="N57" i="29" s="1"/>
  <c r="G57" i="29"/>
  <c r="O56" i="29"/>
  <c r="P56" i="29" s="1"/>
  <c r="Q56" i="29" s="1"/>
  <c r="F58" i="30" s="1"/>
  <c r="G58" i="30" s="1"/>
  <c r="M56" i="29"/>
  <c r="N56" i="29" s="1"/>
  <c r="G56" i="29"/>
  <c r="O55" i="29"/>
  <c r="P55" i="29" s="1"/>
  <c r="Q55" i="29" s="1"/>
  <c r="F57" i="30" s="1"/>
  <c r="G57" i="30" s="1"/>
  <c r="M55" i="29"/>
  <c r="N55" i="29" s="1"/>
  <c r="G55" i="29"/>
  <c r="M54" i="29"/>
  <c r="N54" i="29" s="1"/>
  <c r="O54" i="29" s="1"/>
  <c r="P54" i="29" s="1"/>
  <c r="Q54" i="29" s="1"/>
  <c r="F56" i="30" s="1"/>
  <c r="G56" i="30" s="1"/>
  <c r="G54" i="29"/>
  <c r="Q53" i="29"/>
  <c r="F55" i="30" s="1"/>
  <c r="G55" i="30" s="1"/>
  <c r="O53" i="29"/>
  <c r="P53" i="29" s="1"/>
  <c r="M53" i="29"/>
  <c r="N53" i="29" s="1"/>
  <c r="G53" i="29"/>
  <c r="O52" i="29"/>
  <c r="P52" i="29" s="1"/>
  <c r="Q52" i="29" s="1"/>
  <c r="F54" i="30" s="1"/>
  <c r="G54" i="30" s="1"/>
  <c r="M52" i="29"/>
  <c r="N52" i="29" s="1"/>
  <c r="G52" i="29"/>
  <c r="O51" i="29"/>
  <c r="P51" i="29" s="1"/>
  <c r="Q51" i="29" s="1"/>
  <c r="F53" i="30" s="1"/>
  <c r="G53" i="30" s="1"/>
  <c r="M51" i="29"/>
  <c r="N51" i="29" s="1"/>
  <c r="G51" i="29"/>
  <c r="M50" i="29"/>
  <c r="N50" i="29" s="1"/>
  <c r="O50" i="29" s="1"/>
  <c r="P50" i="29" s="1"/>
  <c r="Q50" i="29" s="1"/>
  <c r="F52" i="30" s="1"/>
  <c r="G52" i="30" s="1"/>
  <c r="G50" i="29"/>
  <c r="Q49" i="29"/>
  <c r="F51" i="30" s="1"/>
  <c r="G51" i="30" s="1"/>
  <c r="O49" i="29"/>
  <c r="P49" i="29" s="1"/>
  <c r="M49" i="29"/>
  <c r="N49" i="29" s="1"/>
  <c r="G49" i="29"/>
  <c r="O48" i="29"/>
  <c r="P48" i="29" s="1"/>
  <c r="Q48" i="29" s="1"/>
  <c r="M48" i="29"/>
  <c r="N48" i="29" s="1"/>
  <c r="G48" i="29"/>
  <c r="O47" i="29"/>
  <c r="P47" i="29" s="1"/>
  <c r="Q47" i="29" s="1"/>
  <c r="F49" i="30" s="1"/>
  <c r="G49" i="30" s="1"/>
  <c r="M47" i="29"/>
  <c r="N47" i="29" s="1"/>
  <c r="G47" i="29"/>
  <c r="M46" i="29"/>
  <c r="N46" i="29" s="1"/>
  <c r="O46" i="29" s="1"/>
  <c r="P46" i="29" s="1"/>
  <c r="Q46" i="29" s="1"/>
  <c r="F48" i="30" s="1"/>
  <c r="G48" i="30" s="1"/>
  <c r="G46" i="29"/>
  <c r="Q45" i="29"/>
  <c r="F47" i="30" s="1"/>
  <c r="G47" i="30" s="1"/>
  <c r="O45" i="29"/>
  <c r="P45" i="29" s="1"/>
  <c r="M45" i="29"/>
  <c r="N45" i="29" s="1"/>
  <c r="G45" i="29"/>
  <c r="O44" i="29"/>
  <c r="P44" i="29" s="1"/>
  <c r="Q44" i="29" s="1"/>
  <c r="F46" i="30" s="1"/>
  <c r="G46" i="30" s="1"/>
  <c r="M44" i="29"/>
  <c r="N44" i="29" s="1"/>
  <c r="G44" i="29"/>
  <c r="O43" i="29"/>
  <c r="P43" i="29" s="1"/>
  <c r="Q43" i="29" s="1"/>
  <c r="F45" i="30" s="1"/>
  <c r="G45" i="30" s="1"/>
  <c r="M43" i="29"/>
  <c r="N43" i="29" s="1"/>
  <c r="G43" i="29"/>
  <c r="M42" i="29"/>
  <c r="N42" i="29" s="1"/>
  <c r="O42" i="29" s="1"/>
  <c r="P42" i="29" s="1"/>
  <c r="Q42" i="29" s="1"/>
  <c r="F44" i="30" s="1"/>
  <c r="G44" i="30" s="1"/>
  <c r="G42" i="29"/>
  <c r="Q41" i="29"/>
  <c r="F43" i="30" s="1"/>
  <c r="G43" i="30" s="1"/>
  <c r="O41" i="29"/>
  <c r="P41" i="29" s="1"/>
  <c r="M41" i="29"/>
  <c r="N41" i="29" s="1"/>
  <c r="G41" i="29"/>
  <c r="O40" i="29"/>
  <c r="P40" i="29" s="1"/>
  <c r="Q40" i="29" s="1"/>
  <c r="M40" i="29"/>
  <c r="N40" i="29" s="1"/>
  <c r="G40" i="29"/>
  <c r="O39" i="29"/>
  <c r="P39" i="29" s="1"/>
  <c r="Q39" i="29" s="1"/>
  <c r="F41" i="30" s="1"/>
  <c r="G41" i="30" s="1"/>
  <c r="M39" i="29"/>
  <c r="N39" i="29" s="1"/>
  <c r="G39" i="29"/>
  <c r="M38" i="29"/>
  <c r="N38" i="29" s="1"/>
  <c r="O38" i="29" s="1"/>
  <c r="P38" i="29" s="1"/>
  <c r="Q38" i="29" s="1"/>
  <c r="F40" i="30" s="1"/>
  <c r="G40" i="30" s="1"/>
  <c r="G38" i="29"/>
  <c r="Q37" i="29"/>
  <c r="F39" i="30" s="1"/>
  <c r="G39" i="30" s="1"/>
  <c r="O37" i="29"/>
  <c r="P37" i="29" s="1"/>
  <c r="M37" i="29"/>
  <c r="N37" i="29" s="1"/>
  <c r="G37" i="29"/>
  <c r="O36" i="29"/>
  <c r="P36" i="29" s="1"/>
  <c r="Q36" i="29" s="1"/>
  <c r="F38" i="30" s="1"/>
  <c r="G38" i="30" s="1"/>
  <c r="M36" i="29"/>
  <c r="N36" i="29" s="1"/>
  <c r="G36" i="29"/>
  <c r="O35" i="29"/>
  <c r="P35" i="29" s="1"/>
  <c r="Q35" i="29" s="1"/>
  <c r="F37" i="30" s="1"/>
  <c r="G37" i="30" s="1"/>
  <c r="M35" i="29"/>
  <c r="N35" i="29" s="1"/>
  <c r="G35" i="29"/>
  <c r="M34" i="29"/>
  <c r="N34" i="29" s="1"/>
  <c r="O34" i="29" s="1"/>
  <c r="P34" i="29" s="1"/>
  <c r="Q34" i="29" s="1"/>
  <c r="F36" i="30" s="1"/>
  <c r="G36" i="30" s="1"/>
  <c r="G34" i="29"/>
  <c r="Q33" i="29"/>
  <c r="F35" i="30" s="1"/>
  <c r="G35" i="30" s="1"/>
  <c r="O33" i="29"/>
  <c r="P33" i="29" s="1"/>
  <c r="M33" i="29"/>
  <c r="N33" i="29" s="1"/>
  <c r="G33" i="29"/>
  <c r="O32" i="29"/>
  <c r="P32" i="29" s="1"/>
  <c r="Q32" i="29" s="1"/>
  <c r="M32" i="29"/>
  <c r="N32" i="29" s="1"/>
  <c r="G32" i="29"/>
  <c r="O31" i="29"/>
  <c r="P31" i="29" s="1"/>
  <c r="Q31" i="29" s="1"/>
  <c r="F33" i="30" s="1"/>
  <c r="G33" i="30" s="1"/>
  <c r="M31" i="29"/>
  <c r="N31" i="29" s="1"/>
  <c r="G31" i="29"/>
  <c r="M30" i="29"/>
  <c r="N30" i="29" s="1"/>
  <c r="O30" i="29" s="1"/>
  <c r="P30" i="29" s="1"/>
  <c r="Q30" i="29" s="1"/>
  <c r="F32" i="30" s="1"/>
  <c r="G32" i="30" s="1"/>
  <c r="G30" i="29"/>
  <c r="Q29" i="29"/>
  <c r="F31" i="30" s="1"/>
  <c r="G31" i="30" s="1"/>
  <c r="O29" i="29"/>
  <c r="P29" i="29" s="1"/>
  <c r="M29" i="29"/>
  <c r="N29" i="29" s="1"/>
  <c r="G29" i="29"/>
  <c r="O28" i="29"/>
  <c r="P28" i="29" s="1"/>
  <c r="Q28" i="29" s="1"/>
  <c r="F30" i="30" s="1"/>
  <c r="G30" i="30" s="1"/>
  <c r="M28" i="29"/>
  <c r="N28" i="29" s="1"/>
  <c r="G28" i="29"/>
  <c r="O27" i="29"/>
  <c r="P27" i="29" s="1"/>
  <c r="Q27" i="29" s="1"/>
  <c r="F29" i="30" s="1"/>
  <c r="G29" i="30" s="1"/>
  <c r="M27" i="29"/>
  <c r="N27" i="29" s="1"/>
  <c r="G27" i="29"/>
  <c r="M26" i="29"/>
  <c r="N26" i="29" s="1"/>
  <c r="O26" i="29" s="1"/>
  <c r="P26" i="29" s="1"/>
  <c r="Q26" i="29" s="1"/>
  <c r="F28" i="30" s="1"/>
  <c r="G28" i="30" s="1"/>
  <c r="G26" i="29"/>
  <c r="Q25" i="29"/>
  <c r="F27" i="30" s="1"/>
  <c r="G27" i="30" s="1"/>
  <c r="O25" i="29"/>
  <c r="P25" i="29" s="1"/>
  <c r="M25" i="29"/>
  <c r="N25" i="29" s="1"/>
  <c r="G25" i="29"/>
  <c r="O24" i="29"/>
  <c r="P24" i="29" s="1"/>
  <c r="Q24" i="29" s="1"/>
  <c r="M24" i="29"/>
  <c r="N24" i="29" s="1"/>
  <c r="G24" i="29"/>
  <c r="O23" i="29"/>
  <c r="P23" i="29" s="1"/>
  <c r="Q23" i="29" s="1"/>
  <c r="F25" i="30" s="1"/>
  <c r="G25" i="30" s="1"/>
  <c r="M23" i="29"/>
  <c r="N23" i="29" s="1"/>
  <c r="G23" i="29"/>
  <c r="M22" i="29"/>
  <c r="N22" i="29" s="1"/>
  <c r="O22" i="29" s="1"/>
  <c r="P22" i="29" s="1"/>
  <c r="Q22" i="29" s="1"/>
  <c r="F24" i="30" s="1"/>
  <c r="G24" i="30" s="1"/>
  <c r="G22" i="29"/>
  <c r="Q21" i="29"/>
  <c r="F23" i="30" s="1"/>
  <c r="G23" i="30" s="1"/>
  <c r="O21" i="29"/>
  <c r="P21" i="29" s="1"/>
  <c r="M21" i="29"/>
  <c r="N21" i="29" s="1"/>
  <c r="G21" i="29"/>
  <c r="O20" i="29"/>
  <c r="P20" i="29" s="1"/>
  <c r="Q20" i="29" s="1"/>
  <c r="F22" i="30" s="1"/>
  <c r="G22" i="30" s="1"/>
  <c r="M20" i="29"/>
  <c r="N20" i="29" s="1"/>
  <c r="G20" i="29"/>
  <c r="O19" i="29"/>
  <c r="P19" i="29" s="1"/>
  <c r="Q19" i="29" s="1"/>
  <c r="F21" i="30" s="1"/>
  <c r="G21" i="30" s="1"/>
  <c r="M19" i="29"/>
  <c r="N19" i="29" s="1"/>
  <c r="G19" i="29"/>
  <c r="M18" i="29"/>
  <c r="N18" i="29" s="1"/>
  <c r="O18" i="29" s="1"/>
  <c r="P18" i="29" s="1"/>
  <c r="Q18" i="29" s="1"/>
  <c r="F20" i="30" s="1"/>
  <c r="G20" i="30" s="1"/>
  <c r="G18" i="29"/>
  <c r="Q17" i="29"/>
  <c r="F19" i="30" s="1"/>
  <c r="G19" i="30" s="1"/>
  <c r="O17" i="29"/>
  <c r="P17" i="29" s="1"/>
  <c r="M17" i="29"/>
  <c r="N17" i="29" s="1"/>
  <c r="G17" i="29"/>
  <c r="O16" i="29"/>
  <c r="P16" i="29" s="1"/>
  <c r="Q16" i="29" s="1"/>
  <c r="M16" i="29"/>
  <c r="N16" i="29" s="1"/>
  <c r="G16" i="29"/>
  <c r="O15" i="29"/>
  <c r="P15" i="29" s="1"/>
  <c r="Q15" i="29" s="1"/>
  <c r="F17" i="30" s="1"/>
  <c r="G17" i="30" s="1"/>
  <c r="M15" i="29"/>
  <c r="N15" i="29" s="1"/>
  <c r="G15" i="29"/>
  <c r="M14" i="29"/>
  <c r="N14" i="29" s="1"/>
  <c r="O14" i="29" s="1"/>
  <c r="P14" i="29" s="1"/>
  <c r="Q14" i="29" s="1"/>
  <c r="F16" i="30" s="1"/>
  <c r="G16" i="30" s="1"/>
  <c r="G14" i="29"/>
  <c r="Q13" i="29"/>
  <c r="F15" i="30" s="1"/>
  <c r="G15" i="30" s="1"/>
  <c r="O13" i="29"/>
  <c r="P13" i="29" s="1"/>
  <c r="M13" i="29"/>
  <c r="N13" i="29" s="1"/>
  <c r="G13" i="29"/>
  <c r="O12" i="29"/>
  <c r="P12" i="29" s="1"/>
  <c r="Q12" i="29" s="1"/>
  <c r="F14" i="30" s="1"/>
  <c r="G14" i="30" s="1"/>
  <c r="M12" i="29"/>
  <c r="N12" i="29" s="1"/>
  <c r="G12" i="29"/>
  <c r="O11" i="29"/>
  <c r="P11" i="29" s="1"/>
  <c r="Q11" i="29" s="1"/>
  <c r="F13" i="30" s="1"/>
  <c r="G13" i="30" s="1"/>
  <c r="M11" i="29"/>
  <c r="N11" i="29" s="1"/>
  <c r="G11" i="29"/>
  <c r="M10" i="29"/>
  <c r="N10" i="29" s="1"/>
  <c r="O10" i="29" s="1"/>
  <c r="P10" i="29" s="1"/>
  <c r="Q10" i="29" s="1"/>
  <c r="F12" i="30" s="1"/>
  <c r="G12" i="30" s="1"/>
  <c r="G10" i="29"/>
  <c r="Q9" i="29"/>
  <c r="F11" i="30" s="1"/>
  <c r="G11" i="30" s="1"/>
  <c r="O9" i="29"/>
  <c r="P9" i="29" s="1"/>
  <c r="M9" i="29"/>
  <c r="N9" i="29" s="1"/>
  <c r="G9" i="29"/>
  <c r="O8" i="29"/>
  <c r="P8" i="29" s="1"/>
  <c r="Q8" i="29" s="1"/>
  <c r="M8" i="29"/>
  <c r="N8" i="29" s="1"/>
  <c r="G8" i="29"/>
  <c r="O7" i="29"/>
  <c r="P7" i="29" s="1"/>
  <c r="Q7" i="29" s="1"/>
  <c r="F9" i="30" s="1"/>
  <c r="G9" i="30" s="1"/>
  <c r="M7" i="29"/>
  <c r="N7" i="29" s="1"/>
  <c r="G7" i="29"/>
  <c r="M6" i="29"/>
  <c r="N6" i="29" s="1"/>
  <c r="O6" i="29" s="1"/>
  <c r="P6" i="29" s="1"/>
  <c r="Q6" i="29" s="1"/>
  <c r="F8" i="30" s="1"/>
  <c r="G8" i="30" s="1"/>
  <c r="G6" i="29"/>
  <c r="Q5" i="29"/>
  <c r="F7" i="30" s="1"/>
  <c r="O5" i="29"/>
  <c r="P5" i="29" s="1"/>
  <c r="M5" i="29"/>
  <c r="N5" i="29" s="1"/>
  <c r="G5" i="29"/>
  <c r="Q55" i="28"/>
  <c r="P55" i="28"/>
  <c r="Q54" i="28"/>
  <c r="P54" i="28"/>
  <c r="Q53" i="28"/>
  <c r="P53" i="28"/>
  <c r="Q52" i="28"/>
  <c r="P52" i="28"/>
  <c r="Q51" i="28"/>
  <c r="P51" i="28"/>
  <c r="Q50" i="28"/>
  <c r="P50" i="28"/>
  <c r="Q49" i="28"/>
  <c r="P49" i="28"/>
  <c r="Q48" i="28"/>
  <c r="P48" i="28"/>
  <c r="Q47" i="28"/>
  <c r="P47" i="28"/>
  <c r="Q46" i="28"/>
  <c r="P46" i="28"/>
  <c r="Q45" i="28"/>
  <c r="P45" i="28"/>
  <c r="Q44" i="28"/>
  <c r="P44" i="28"/>
  <c r="Q43" i="28"/>
  <c r="P43" i="28"/>
  <c r="Q42" i="28"/>
  <c r="P42" i="28"/>
  <c r="Q41" i="28"/>
  <c r="P41" i="28"/>
  <c r="Q40" i="28"/>
  <c r="P40" i="28"/>
  <c r="Q39" i="28"/>
  <c r="P39" i="28"/>
  <c r="Q38" i="28"/>
  <c r="P38" i="28"/>
  <c r="Q37" i="28"/>
  <c r="P37" i="28"/>
  <c r="Q36" i="28"/>
  <c r="P36" i="28"/>
  <c r="Q35" i="28"/>
  <c r="P35" i="28"/>
  <c r="Q34" i="28"/>
  <c r="P34" i="28"/>
  <c r="Q33" i="28"/>
  <c r="P33" i="28"/>
  <c r="Q32" i="28"/>
  <c r="P32" i="28"/>
  <c r="Q31" i="28"/>
  <c r="P31" i="28"/>
  <c r="Q30" i="28"/>
  <c r="P30" i="28"/>
  <c r="Q29" i="28"/>
  <c r="P29" i="28"/>
  <c r="Q28" i="28"/>
  <c r="P28" i="28"/>
  <c r="Q27" i="28"/>
  <c r="P27" i="28"/>
  <c r="Q26" i="28"/>
  <c r="P26" i="28"/>
  <c r="Q25" i="28"/>
  <c r="P25" i="28"/>
  <c r="Q24" i="28"/>
  <c r="P24" i="28"/>
  <c r="Q23" i="28"/>
  <c r="P23" i="28"/>
  <c r="Q22" i="28"/>
  <c r="P22" i="28"/>
  <c r="Q21" i="28"/>
  <c r="P21" i="28"/>
  <c r="Q20" i="28"/>
  <c r="P20" i="28"/>
  <c r="Q19" i="28"/>
  <c r="P19" i="28"/>
  <c r="Q18" i="28"/>
  <c r="P18" i="28"/>
  <c r="Q17" i="28"/>
  <c r="P17" i="28"/>
  <c r="Q16" i="28"/>
  <c r="P16" i="28"/>
  <c r="Q15" i="28"/>
  <c r="P15" i="28"/>
  <c r="Q14" i="28"/>
  <c r="P14" i="28"/>
  <c r="Q13" i="28"/>
  <c r="P13" i="28"/>
  <c r="Q12" i="28"/>
  <c r="P12" i="28"/>
  <c r="Q11" i="28"/>
  <c r="P11" i="28"/>
  <c r="Q10" i="28"/>
  <c r="P10" i="28"/>
  <c r="Q9" i="28"/>
  <c r="Q7" i="28" s="1"/>
  <c r="P9" i="28"/>
  <c r="P6" i="28" s="1"/>
  <c r="P7" i="28"/>
  <c r="D6" i="28"/>
  <c r="D7" i="28" s="1"/>
  <c r="N5" i="28"/>
  <c r="A2" i="28"/>
  <c r="M148" i="27"/>
  <c r="N148" i="27" s="1"/>
  <c r="O148" i="27" s="1"/>
  <c r="P148" i="27" s="1"/>
  <c r="Q148" i="27" s="1"/>
  <c r="G148" i="27"/>
  <c r="O147" i="27"/>
  <c r="P147" i="27" s="1"/>
  <c r="Q147" i="27" s="1"/>
  <c r="F149" i="28" s="1"/>
  <c r="G149" i="28" s="1"/>
  <c r="M147" i="27"/>
  <c r="N147" i="27" s="1"/>
  <c r="G147" i="27"/>
  <c r="M146" i="27"/>
  <c r="N146" i="27" s="1"/>
  <c r="O146" i="27" s="1"/>
  <c r="P146" i="27" s="1"/>
  <c r="Q146" i="27" s="1"/>
  <c r="F148" i="28" s="1"/>
  <c r="G148" i="28" s="1"/>
  <c r="G146" i="27"/>
  <c r="O145" i="27"/>
  <c r="P145" i="27" s="1"/>
  <c r="Q145" i="27" s="1"/>
  <c r="F147" i="28" s="1"/>
  <c r="G147" i="28" s="1"/>
  <c r="M145" i="27"/>
  <c r="N145" i="27" s="1"/>
  <c r="G145" i="27"/>
  <c r="M144" i="27"/>
  <c r="N144" i="27" s="1"/>
  <c r="O144" i="27" s="1"/>
  <c r="P144" i="27" s="1"/>
  <c r="Q144" i="27" s="1"/>
  <c r="F146" i="28" s="1"/>
  <c r="G146" i="28" s="1"/>
  <c r="G144" i="27"/>
  <c r="O143" i="27"/>
  <c r="P143" i="27" s="1"/>
  <c r="Q143" i="27" s="1"/>
  <c r="F145" i="28" s="1"/>
  <c r="G145" i="28" s="1"/>
  <c r="M143" i="27"/>
  <c r="N143" i="27" s="1"/>
  <c r="G143" i="27"/>
  <c r="M142" i="27"/>
  <c r="N142" i="27" s="1"/>
  <c r="O142" i="27" s="1"/>
  <c r="P142" i="27" s="1"/>
  <c r="Q142" i="27" s="1"/>
  <c r="F144" i="28" s="1"/>
  <c r="G144" i="28" s="1"/>
  <c r="G142" i="27"/>
  <c r="O141" i="27"/>
  <c r="P141" i="27" s="1"/>
  <c r="Q141" i="27" s="1"/>
  <c r="F143" i="28" s="1"/>
  <c r="G143" i="28" s="1"/>
  <c r="M141" i="27"/>
  <c r="N141" i="27" s="1"/>
  <c r="G141" i="27"/>
  <c r="M140" i="27"/>
  <c r="N140" i="27" s="1"/>
  <c r="O140" i="27" s="1"/>
  <c r="P140" i="27" s="1"/>
  <c r="Q140" i="27" s="1"/>
  <c r="F142" i="28" s="1"/>
  <c r="G142" i="28" s="1"/>
  <c r="G140" i="27"/>
  <c r="O139" i="27"/>
  <c r="P139" i="27" s="1"/>
  <c r="Q139" i="27" s="1"/>
  <c r="F141" i="28" s="1"/>
  <c r="G141" i="28" s="1"/>
  <c r="M139" i="27"/>
  <c r="N139" i="27" s="1"/>
  <c r="G139" i="27"/>
  <c r="M138" i="27"/>
  <c r="N138" i="27" s="1"/>
  <c r="O138" i="27" s="1"/>
  <c r="P138" i="27" s="1"/>
  <c r="Q138" i="27" s="1"/>
  <c r="F140" i="28" s="1"/>
  <c r="G140" i="28" s="1"/>
  <c r="G138" i="27"/>
  <c r="O137" i="27"/>
  <c r="P137" i="27" s="1"/>
  <c r="Q137" i="27" s="1"/>
  <c r="F139" i="28" s="1"/>
  <c r="G139" i="28" s="1"/>
  <c r="M137" i="27"/>
  <c r="N137" i="27" s="1"/>
  <c r="G137" i="27"/>
  <c r="M136" i="27"/>
  <c r="N136" i="27" s="1"/>
  <c r="O136" i="27" s="1"/>
  <c r="P136" i="27" s="1"/>
  <c r="Q136" i="27" s="1"/>
  <c r="F138" i="28" s="1"/>
  <c r="G138" i="28" s="1"/>
  <c r="G136" i="27"/>
  <c r="O135" i="27"/>
  <c r="P135" i="27" s="1"/>
  <c r="Q135" i="27" s="1"/>
  <c r="F137" i="28" s="1"/>
  <c r="G137" i="28" s="1"/>
  <c r="M135" i="27"/>
  <c r="N135" i="27" s="1"/>
  <c r="G135" i="27"/>
  <c r="M134" i="27"/>
  <c r="N134" i="27" s="1"/>
  <c r="O134" i="27" s="1"/>
  <c r="P134" i="27" s="1"/>
  <c r="Q134" i="27" s="1"/>
  <c r="F136" i="28" s="1"/>
  <c r="G136" i="28" s="1"/>
  <c r="G134" i="27"/>
  <c r="O133" i="27"/>
  <c r="P133" i="27" s="1"/>
  <c r="Q133" i="27" s="1"/>
  <c r="F135" i="28" s="1"/>
  <c r="G135" i="28" s="1"/>
  <c r="M133" i="27"/>
  <c r="N133" i="27" s="1"/>
  <c r="G133" i="27"/>
  <c r="M132" i="27"/>
  <c r="N132" i="27" s="1"/>
  <c r="O132" i="27" s="1"/>
  <c r="P132" i="27" s="1"/>
  <c r="Q132" i="27" s="1"/>
  <c r="F134" i="28" s="1"/>
  <c r="G134" i="28" s="1"/>
  <c r="G132" i="27"/>
  <c r="O131" i="27"/>
  <c r="P131" i="27" s="1"/>
  <c r="Q131" i="27" s="1"/>
  <c r="F133" i="28" s="1"/>
  <c r="G133" i="28" s="1"/>
  <c r="M131" i="27"/>
  <c r="N131" i="27" s="1"/>
  <c r="G131" i="27"/>
  <c r="M130" i="27"/>
  <c r="N130" i="27" s="1"/>
  <c r="O130" i="27" s="1"/>
  <c r="P130" i="27" s="1"/>
  <c r="Q130" i="27" s="1"/>
  <c r="F132" i="28" s="1"/>
  <c r="G132" i="28" s="1"/>
  <c r="G130" i="27"/>
  <c r="O129" i="27"/>
  <c r="P129" i="27" s="1"/>
  <c r="Q129" i="27" s="1"/>
  <c r="F131" i="28" s="1"/>
  <c r="G131" i="28" s="1"/>
  <c r="M129" i="27"/>
  <c r="N129" i="27" s="1"/>
  <c r="G129" i="27"/>
  <c r="M128" i="27"/>
  <c r="N128" i="27" s="1"/>
  <c r="O128" i="27" s="1"/>
  <c r="P128" i="27" s="1"/>
  <c r="Q128" i="27" s="1"/>
  <c r="F130" i="28" s="1"/>
  <c r="G130" i="28" s="1"/>
  <c r="G128" i="27"/>
  <c r="O127" i="27"/>
  <c r="P127" i="27" s="1"/>
  <c r="Q127" i="27" s="1"/>
  <c r="F129" i="28" s="1"/>
  <c r="G129" i="28" s="1"/>
  <c r="M127" i="27"/>
  <c r="N127" i="27" s="1"/>
  <c r="G127" i="27"/>
  <c r="M126" i="27"/>
  <c r="N126" i="27" s="1"/>
  <c r="O126" i="27" s="1"/>
  <c r="P126" i="27" s="1"/>
  <c r="Q126" i="27" s="1"/>
  <c r="F128" i="28" s="1"/>
  <c r="G128" i="28" s="1"/>
  <c r="G126" i="27"/>
  <c r="O125" i="27"/>
  <c r="P125" i="27" s="1"/>
  <c r="Q125" i="27" s="1"/>
  <c r="F127" i="28" s="1"/>
  <c r="G127" i="28" s="1"/>
  <c r="M125" i="27"/>
  <c r="N125" i="27" s="1"/>
  <c r="G125" i="27"/>
  <c r="M124" i="27"/>
  <c r="N124" i="27" s="1"/>
  <c r="O124" i="27" s="1"/>
  <c r="P124" i="27" s="1"/>
  <c r="Q124" i="27" s="1"/>
  <c r="F126" i="28" s="1"/>
  <c r="G126" i="28" s="1"/>
  <c r="G124" i="27"/>
  <c r="O123" i="27"/>
  <c r="P123" i="27" s="1"/>
  <c r="Q123" i="27" s="1"/>
  <c r="F125" i="28" s="1"/>
  <c r="G125" i="28" s="1"/>
  <c r="M123" i="27"/>
  <c r="N123" i="27" s="1"/>
  <c r="G123" i="27"/>
  <c r="M122" i="27"/>
  <c r="N122" i="27" s="1"/>
  <c r="O122" i="27" s="1"/>
  <c r="P122" i="27" s="1"/>
  <c r="Q122" i="27" s="1"/>
  <c r="F124" i="28" s="1"/>
  <c r="G124" i="28" s="1"/>
  <c r="G122" i="27"/>
  <c r="O121" i="27"/>
  <c r="P121" i="27" s="1"/>
  <c r="Q121" i="27" s="1"/>
  <c r="F123" i="28" s="1"/>
  <c r="G123" i="28" s="1"/>
  <c r="M121" i="27"/>
  <c r="N121" i="27" s="1"/>
  <c r="G121" i="27"/>
  <c r="M120" i="27"/>
  <c r="N120" i="27" s="1"/>
  <c r="O120" i="27" s="1"/>
  <c r="P120" i="27" s="1"/>
  <c r="Q120" i="27" s="1"/>
  <c r="F122" i="28" s="1"/>
  <c r="G122" i="28" s="1"/>
  <c r="G120" i="27"/>
  <c r="O119" i="27"/>
  <c r="P119" i="27" s="1"/>
  <c r="Q119" i="27" s="1"/>
  <c r="F121" i="28" s="1"/>
  <c r="G121" i="28" s="1"/>
  <c r="M119" i="27"/>
  <c r="N119" i="27" s="1"/>
  <c r="G119" i="27"/>
  <c r="M118" i="27"/>
  <c r="N118" i="27" s="1"/>
  <c r="O118" i="27" s="1"/>
  <c r="P118" i="27" s="1"/>
  <c r="Q118" i="27" s="1"/>
  <c r="F120" i="28" s="1"/>
  <c r="G120" i="28" s="1"/>
  <c r="G118" i="27"/>
  <c r="O117" i="27"/>
  <c r="P117" i="27" s="1"/>
  <c r="Q117" i="27" s="1"/>
  <c r="F119" i="28" s="1"/>
  <c r="G119" i="28" s="1"/>
  <c r="M117" i="27"/>
  <c r="N117" i="27" s="1"/>
  <c r="G117" i="27"/>
  <c r="M116" i="27"/>
  <c r="N116" i="27" s="1"/>
  <c r="O116" i="27" s="1"/>
  <c r="P116" i="27" s="1"/>
  <c r="Q116" i="27" s="1"/>
  <c r="F118" i="28" s="1"/>
  <c r="G118" i="28" s="1"/>
  <c r="G116" i="27"/>
  <c r="O115" i="27"/>
  <c r="P115" i="27" s="1"/>
  <c r="Q115" i="27" s="1"/>
  <c r="F117" i="28" s="1"/>
  <c r="G117" i="28" s="1"/>
  <c r="M115" i="27"/>
  <c r="N115" i="27" s="1"/>
  <c r="G115" i="27"/>
  <c r="M114" i="27"/>
  <c r="N114" i="27" s="1"/>
  <c r="O114" i="27" s="1"/>
  <c r="P114" i="27" s="1"/>
  <c r="Q114" i="27" s="1"/>
  <c r="F116" i="28" s="1"/>
  <c r="G116" i="28" s="1"/>
  <c r="G114" i="27"/>
  <c r="O113" i="27"/>
  <c r="P113" i="27" s="1"/>
  <c r="Q113" i="27" s="1"/>
  <c r="F115" i="28" s="1"/>
  <c r="G115" i="28" s="1"/>
  <c r="M113" i="27"/>
  <c r="N113" i="27" s="1"/>
  <c r="G113" i="27"/>
  <c r="M112" i="27"/>
  <c r="N112" i="27" s="1"/>
  <c r="O112" i="27" s="1"/>
  <c r="P112" i="27" s="1"/>
  <c r="Q112" i="27" s="1"/>
  <c r="F114" i="28" s="1"/>
  <c r="G114" i="28" s="1"/>
  <c r="G112" i="27"/>
  <c r="O111" i="27"/>
  <c r="P111" i="27" s="1"/>
  <c r="Q111" i="27" s="1"/>
  <c r="F113" i="28" s="1"/>
  <c r="G113" i="28" s="1"/>
  <c r="M111" i="27"/>
  <c r="N111" i="27" s="1"/>
  <c r="G111" i="27"/>
  <c r="M110" i="27"/>
  <c r="N110" i="27" s="1"/>
  <c r="O110" i="27" s="1"/>
  <c r="P110" i="27" s="1"/>
  <c r="Q110" i="27" s="1"/>
  <c r="F112" i="28" s="1"/>
  <c r="G112" i="28" s="1"/>
  <c r="G110" i="27"/>
  <c r="O109" i="27"/>
  <c r="P109" i="27" s="1"/>
  <c r="Q109" i="27" s="1"/>
  <c r="F111" i="28" s="1"/>
  <c r="G111" i="28" s="1"/>
  <c r="M109" i="27"/>
  <c r="N109" i="27" s="1"/>
  <c r="G109" i="27"/>
  <c r="M108" i="27"/>
  <c r="N108" i="27" s="1"/>
  <c r="O108" i="27" s="1"/>
  <c r="P108" i="27" s="1"/>
  <c r="Q108" i="27" s="1"/>
  <c r="F110" i="28" s="1"/>
  <c r="G110" i="28" s="1"/>
  <c r="G108" i="27"/>
  <c r="O107" i="27"/>
  <c r="P107" i="27" s="1"/>
  <c r="Q107" i="27" s="1"/>
  <c r="F109" i="28" s="1"/>
  <c r="G109" i="28" s="1"/>
  <c r="M107" i="27"/>
  <c r="N107" i="27" s="1"/>
  <c r="G107" i="27"/>
  <c r="M106" i="27"/>
  <c r="N106" i="27" s="1"/>
  <c r="O106" i="27" s="1"/>
  <c r="P106" i="27" s="1"/>
  <c r="Q106" i="27" s="1"/>
  <c r="F108" i="28" s="1"/>
  <c r="G108" i="28" s="1"/>
  <c r="G106" i="27"/>
  <c r="O105" i="27"/>
  <c r="P105" i="27" s="1"/>
  <c r="Q105" i="27" s="1"/>
  <c r="F107" i="28" s="1"/>
  <c r="G107" i="28" s="1"/>
  <c r="M105" i="27"/>
  <c r="N105" i="27" s="1"/>
  <c r="G105" i="27"/>
  <c r="M104" i="27"/>
  <c r="N104" i="27" s="1"/>
  <c r="O104" i="27" s="1"/>
  <c r="P104" i="27" s="1"/>
  <c r="Q104" i="27" s="1"/>
  <c r="F106" i="28" s="1"/>
  <c r="G106" i="28" s="1"/>
  <c r="G104" i="27"/>
  <c r="O103" i="27"/>
  <c r="P103" i="27" s="1"/>
  <c r="Q103" i="27" s="1"/>
  <c r="F105" i="28" s="1"/>
  <c r="G105" i="28" s="1"/>
  <c r="M103" i="27"/>
  <c r="N103" i="27" s="1"/>
  <c r="G103" i="27"/>
  <c r="M102" i="27"/>
  <c r="N102" i="27" s="1"/>
  <c r="O102" i="27" s="1"/>
  <c r="P102" i="27" s="1"/>
  <c r="Q102" i="27" s="1"/>
  <c r="F104" i="28" s="1"/>
  <c r="G104" i="28" s="1"/>
  <c r="G102" i="27"/>
  <c r="O101" i="27"/>
  <c r="P101" i="27" s="1"/>
  <c r="Q101" i="27" s="1"/>
  <c r="F103" i="28" s="1"/>
  <c r="G103" i="28" s="1"/>
  <c r="M101" i="27"/>
  <c r="N101" i="27" s="1"/>
  <c r="G101" i="27"/>
  <c r="M100" i="27"/>
  <c r="N100" i="27" s="1"/>
  <c r="O100" i="27" s="1"/>
  <c r="P100" i="27" s="1"/>
  <c r="Q100" i="27" s="1"/>
  <c r="F102" i="28" s="1"/>
  <c r="G102" i="28" s="1"/>
  <c r="G100" i="27"/>
  <c r="O99" i="27"/>
  <c r="P99" i="27" s="1"/>
  <c r="Q99" i="27" s="1"/>
  <c r="F101" i="28" s="1"/>
  <c r="G101" i="28" s="1"/>
  <c r="M99" i="27"/>
  <c r="N99" i="27" s="1"/>
  <c r="G99" i="27"/>
  <c r="M98" i="27"/>
  <c r="N98" i="27" s="1"/>
  <c r="O98" i="27" s="1"/>
  <c r="P98" i="27" s="1"/>
  <c r="Q98" i="27" s="1"/>
  <c r="F100" i="28" s="1"/>
  <c r="G100" i="28" s="1"/>
  <c r="G98" i="27"/>
  <c r="O97" i="27"/>
  <c r="P97" i="27" s="1"/>
  <c r="Q97" i="27" s="1"/>
  <c r="F99" i="28" s="1"/>
  <c r="G99" i="28" s="1"/>
  <c r="M97" i="27"/>
  <c r="N97" i="27" s="1"/>
  <c r="G97" i="27"/>
  <c r="M96" i="27"/>
  <c r="N96" i="27" s="1"/>
  <c r="O96" i="27" s="1"/>
  <c r="P96" i="27" s="1"/>
  <c r="Q96" i="27" s="1"/>
  <c r="F98" i="28" s="1"/>
  <c r="G98" i="28" s="1"/>
  <c r="G96" i="27"/>
  <c r="O95" i="27"/>
  <c r="P95" i="27" s="1"/>
  <c r="Q95" i="27" s="1"/>
  <c r="F97" i="28" s="1"/>
  <c r="G97" i="28" s="1"/>
  <c r="M95" i="27"/>
  <c r="N95" i="27" s="1"/>
  <c r="G95" i="27"/>
  <c r="M94" i="27"/>
  <c r="N94" i="27" s="1"/>
  <c r="O94" i="27" s="1"/>
  <c r="P94" i="27" s="1"/>
  <c r="Q94" i="27" s="1"/>
  <c r="F96" i="28" s="1"/>
  <c r="G96" i="28" s="1"/>
  <c r="G94" i="27"/>
  <c r="O93" i="27"/>
  <c r="P93" i="27" s="1"/>
  <c r="Q93" i="27" s="1"/>
  <c r="F95" i="28" s="1"/>
  <c r="G95" i="28" s="1"/>
  <c r="M93" i="27"/>
  <c r="N93" i="27" s="1"/>
  <c r="G93" i="27"/>
  <c r="M92" i="27"/>
  <c r="N92" i="27" s="1"/>
  <c r="O92" i="27" s="1"/>
  <c r="P92" i="27" s="1"/>
  <c r="Q92" i="27" s="1"/>
  <c r="F94" i="28" s="1"/>
  <c r="G94" i="28" s="1"/>
  <c r="G92" i="27"/>
  <c r="O91" i="27"/>
  <c r="P91" i="27" s="1"/>
  <c r="Q91" i="27" s="1"/>
  <c r="F93" i="28" s="1"/>
  <c r="G93" i="28" s="1"/>
  <c r="M91" i="27"/>
  <c r="N91" i="27" s="1"/>
  <c r="G91" i="27"/>
  <c r="M90" i="27"/>
  <c r="N90" i="27" s="1"/>
  <c r="O90" i="27" s="1"/>
  <c r="P90" i="27" s="1"/>
  <c r="Q90" i="27" s="1"/>
  <c r="F92" i="28" s="1"/>
  <c r="G92" i="28" s="1"/>
  <c r="G90" i="27"/>
  <c r="O89" i="27"/>
  <c r="P89" i="27" s="1"/>
  <c r="Q89" i="27" s="1"/>
  <c r="F91" i="28" s="1"/>
  <c r="G91" i="28" s="1"/>
  <c r="M89" i="27"/>
  <c r="N89" i="27" s="1"/>
  <c r="G89" i="27"/>
  <c r="M88" i="27"/>
  <c r="N88" i="27" s="1"/>
  <c r="O88" i="27" s="1"/>
  <c r="P88" i="27" s="1"/>
  <c r="Q88" i="27" s="1"/>
  <c r="F90" i="28" s="1"/>
  <c r="G90" i="28" s="1"/>
  <c r="G88" i="27"/>
  <c r="O87" i="27"/>
  <c r="P87" i="27" s="1"/>
  <c r="Q87" i="27" s="1"/>
  <c r="F89" i="28" s="1"/>
  <c r="G89" i="28" s="1"/>
  <c r="M87" i="27"/>
  <c r="N87" i="27" s="1"/>
  <c r="G87" i="27"/>
  <c r="M86" i="27"/>
  <c r="N86" i="27" s="1"/>
  <c r="O86" i="27" s="1"/>
  <c r="P86" i="27" s="1"/>
  <c r="Q86" i="27" s="1"/>
  <c r="F88" i="28" s="1"/>
  <c r="G88" i="28" s="1"/>
  <c r="G86" i="27"/>
  <c r="O85" i="27"/>
  <c r="P85" i="27" s="1"/>
  <c r="Q85" i="27" s="1"/>
  <c r="F87" i="28" s="1"/>
  <c r="G87" i="28" s="1"/>
  <c r="M85" i="27"/>
  <c r="N85" i="27" s="1"/>
  <c r="G85" i="27"/>
  <c r="M84" i="27"/>
  <c r="N84" i="27" s="1"/>
  <c r="O84" i="27" s="1"/>
  <c r="P84" i="27" s="1"/>
  <c r="Q84" i="27" s="1"/>
  <c r="F86" i="28" s="1"/>
  <c r="G86" i="28" s="1"/>
  <c r="G84" i="27"/>
  <c r="O83" i="27"/>
  <c r="P83" i="27" s="1"/>
  <c r="Q83" i="27" s="1"/>
  <c r="F85" i="28" s="1"/>
  <c r="G85" i="28" s="1"/>
  <c r="M83" i="27"/>
  <c r="N83" i="27" s="1"/>
  <c r="G83" i="27"/>
  <c r="M82" i="27"/>
  <c r="N82" i="27" s="1"/>
  <c r="O82" i="27" s="1"/>
  <c r="P82" i="27" s="1"/>
  <c r="Q82" i="27" s="1"/>
  <c r="F84" i="28" s="1"/>
  <c r="G84" i="28" s="1"/>
  <c r="G82" i="27"/>
  <c r="O81" i="27"/>
  <c r="P81" i="27" s="1"/>
  <c r="Q81" i="27" s="1"/>
  <c r="F83" i="28" s="1"/>
  <c r="G83" i="28" s="1"/>
  <c r="M81" i="27"/>
  <c r="N81" i="27" s="1"/>
  <c r="G81" i="27"/>
  <c r="M80" i="27"/>
  <c r="N80" i="27" s="1"/>
  <c r="O80" i="27" s="1"/>
  <c r="P80" i="27" s="1"/>
  <c r="Q80" i="27" s="1"/>
  <c r="F82" i="28" s="1"/>
  <c r="G82" i="28" s="1"/>
  <c r="G80" i="27"/>
  <c r="O79" i="27"/>
  <c r="P79" i="27" s="1"/>
  <c r="Q79" i="27" s="1"/>
  <c r="F81" i="28" s="1"/>
  <c r="G81" i="28" s="1"/>
  <c r="M79" i="27"/>
  <c r="N79" i="27" s="1"/>
  <c r="G79" i="27"/>
  <c r="M78" i="27"/>
  <c r="N78" i="27" s="1"/>
  <c r="O78" i="27" s="1"/>
  <c r="P78" i="27" s="1"/>
  <c r="Q78" i="27" s="1"/>
  <c r="F80" i="28" s="1"/>
  <c r="G80" i="28" s="1"/>
  <c r="G78" i="27"/>
  <c r="O77" i="27"/>
  <c r="P77" i="27" s="1"/>
  <c r="Q77" i="27" s="1"/>
  <c r="F79" i="28" s="1"/>
  <c r="G79" i="28" s="1"/>
  <c r="M77" i="27"/>
  <c r="N77" i="27" s="1"/>
  <c r="G77" i="27"/>
  <c r="M76" i="27"/>
  <c r="N76" i="27" s="1"/>
  <c r="O76" i="27" s="1"/>
  <c r="P76" i="27" s="1"/>
  <c r="Q76" i="27" s="1"/>
  <c r="F78" i="28" s="1"/>
  <c r="G78" i="28" s="1"/>
  <c r="G76" i="27"/>
  <c r="O75" i="27"/>
  <c r="P75" i="27" s="1"/>
  <c r="Q75" i="27" s="1"/>
  <c r="F77" i="28" s="1"/>
  <c r="G77" i="28" s="1"/>
  <c r="M75" i="27"/>
  <c r="N75" i="27" s="1"/>
  <c r="G75" i="27"/>
  <c r="M74" i="27"/>
  <c r="N74" i="27" s="1"/>
  <c r="O74" i="27" s="1"/>
  <c r="P74" i="27" s="1"/>
  <c r="Q74" i="27" s="1"/>
  <c r="F76" i="28" s="1"/>
  <c r="G76" i="28" s="1"/>
  <c r="G74" i="27"/>
  <c r="O73" i="27"/>
  <c r="P73" i="27" s="1"/>
  <c r="Q73" i="27" s="1"/>
  <c r="F75" i="28" s="1"/>
  <c r="G75" i="28" s="1"/>
  <c r="M73" i="27"/>
  <c r="N73" i="27" s="1"/>
  <c r="G73" i="27"/>
  <c r="M72" i="27"/>
  <c r="N72" i="27" s="1"/>
  <c r="O72" i="27" s="1"/>
  <c r="P72" i="27" s="1"/>
  <c r="Q72" i="27" s="1"/>
  <c r="F74" i="28" s="1"/>
  <c r="G74" i="28" s="1"/>
  <c r="G72" i="27"/>
  <c r="O71" i="27"/>
  <c r="P71" i="27" s="1"/>
  <c r="Q71" i="27" s="1"/>
  <c r="F73" i="28" s="1"/>
  <c r="G73" i="28" s="1"/>
  <c r="M71" i="27"/>
  <c r="N71" i="27" s="1"/>
  <c r="G71" i="27"/>
  <c r="M70" i="27"/>
  <c r="N70" i="27" s="1"/>
  <c r="O70" i="27" s="1"/>
  <c r="P70" i="27" s="1"/>
  <c r="Q70" i="27" s="1"/>
  <c r="F72" i="28" s="1"/>
  <c r="G72" i="28" s="1"/>
  <c r="G70" i="27"/>
  <c r="O69" i="27"/>
  <c r="P69" i="27" s="1"/>
  <c r="Q69" i="27" s="1"/>
  <c r="F71" i="28" s="1"/>
  <c r="G71" i="28" s="1"/>
  <c r="M69" i="27"/>
  <c r="N69" i="27" s="1"/>
  <c r="G69" i="27"/>
  <c r="M68" i="27"/>
  <c r="N68" i="27" s="1"/>
  <c r="O68" i="27" s="1"/>
  <c r="P68" i="27" s="1"/>
  <c r="Q68" i="27" s="1"/>
  <c r="F70" i="28" s="1"/>
  <c r="G70" i="28" s="1"/>
  <c r="G68" i="27"/>
  <c r="O67" i="27"/>
  <c r="P67" i="27" s="1"/>
  <c r="Q67" i="27" s="1"/>
  <c r="F69" i="28" s="1"/>
  <c r="G69" i="28" s="1"/>
  <c r="M67" i="27"/>
  <c r="N67" i="27" s="1"/>
  <c r="G67" i="27"/>
  <c r="M66" i="27"/>
  <c r="N66" i="27" s="1"/>
  <c r="O66" i="27" s="1"/>
  <c r="P66" i="27" s="1"/>
  <c r="Q66" i="27" s="1"/>
  <c r="F68" i="28" s="1"/>
  <c r="G68" i="28" s="1"/>
  <c r="G66" i="27"/>
  <c r="O65" i="27"/>
  <c r="P65" i="27" s="1"/>
  <c r="Q65" i="27" s="1"/>
  <c r="F67" i="28" s="1"/>
  <c r="G67" i="28" s="1"/>
  <c r="M65" i="27"/>
  <c r="N65" i="27" s="1"/>
  <c r="G65" i="27"/>
  <c r="M64" i="27"/>
  <c r="N64" i="27" s="1"/>
  <c r="O64" i="27" s="1"/>
  <c r="P64" i="27" s="1"/>
  <c r="Q64" i="27" s="1"/>
  <c r="F66" i="28" s="1"/>
  <c r="G66" i="28" s="1"/>
  <c r="G64" i="27"/>
  <c r="O63" i="27"/>
  <c r="P63" i="27" s="1"/>
  <c r="Q63" i="27" s="1"/>
  <c r="F65" i="28" s="1"/>
  <c r="G65" i="28" s="1"/>
  <c r="M63" i="27"/>
  <c r="N63" i="27" s="1"/>
  <c r="G63" i="27"/>
  <c r="M62" i="27"/>
  <c r="N62" i="27" s="1"/>
  <c r="O62" i="27" s="1"/>
  <c r="P62" i="27" s="1"/>
  <c r="Q62" i="27" s="1"/>
  <c r="F64" i="28" s="1"/>
  <c r="G64" i="28" s="1"/>
  <c r="G62" i="27"/>
  <c r="O61" i="27"/>
  <c r="P61" i="27" s="1"/>
  <c r="Q61" i="27" s="1"/>
  <c r="F63" i="28" s="1"/>
  <c r="G63" i="28" s="1"/>
  <c r="M61" i="27"/>
  <c r="N61" i="27" s="1"/>
  <c r="G61" i="27"/>
  <c r="M60" i="27"/>
  <c r="N60" i="27" s="1"/>
  <c r="O60" i="27" s="1"/>
  <c r="P60" i="27" s="1"/>
  <c r="Q60" i="27" s="1"/>
  <c r="F62" i="28" s="1"/>
  <c r="G62" i="28" s="1"/>
  <c r="G60" i="27"/>
  <c r="O59" i="27"/>
  <c r="P59" i="27" s="1"/>
  <c r="Q59" i="27" s="1"/>
  <c r="F61" i="28" s="1"/>
  <c r="G61" i="28" s="1"/>
  <c r="M59" i="27"/>
  <c r="N59" i="27" s="1"/>
  <c r="G59" i="27"/>
  <c r="M58" i="27"/>
  <c r="N58" i="27" s="1"/>
  <c r="O58" i="27" s="1"/>
  <c r="P58" i="27" s="1"/>
  <c r="Q58" i="27" s="1"/>
  <c r="F60" i="28" s="1"/>
  <c r="G60" i="28" s="1"/>
  <c r="G58" i="27"/>
  <c r="O57" i="27"/>
  <c r="P57" i="27" s="1"/>
  <c r="Q57" i="27" s="1"/>
  <c r="F59" i="28" s="1"/>
  <c r="G59" i="28" s="1"/>
  <c r="M57" i="27"/>
  <c r="N57" i="27" s="1"/>
  <c r="G57" i="27"/>
  <c r="M56" i="27"/>
  <c r="N56" i="27" s="1"/>
  <c r="O56" i="27" s="1"/>
  <c r="P56" i="27" s="1"/>
  <c r="Q56" i="27" s="1"/>
  <c r="F58" i="28" s="1"/>
  <c r="G58" i="28" s="1"/>
  <c r="G56" i="27"/>
  <c r="O55" i="27"/>
  <c r="P55" i="27" s="1"/>
  <c r="Q55" i="27" s="1"/>
  <c r="F57" i="28" s="1"/>
  <c r="G57" i="28" s="1"/>
  <c r="M55" i="27"/>
  <c r="N55" i="27" s="1"/>
  <c r="G55" i="27"/>
  <c r="M54" i="27"/>
  <c r="N54" i="27" s="1"/>
  <c r="O54" i="27" s="1"/>
  <c r="P54" i="27" s="1"/>
  <c r="Q54" i="27" s="1"/>
  <c r="F56" i="28" s="1"/>
  <c r="G56" i="28" s="1"/>
  <c r="G54" i="27"/>
  <c r="O53" i="27"/>
  <c r="P53" i="27" s="1"/>
  <c r="Q53" i="27" s="1"/>
  <c r="F55" i="28" s="1"/>
  <c r="G55" i="28" s="1"/>
  <c r="M53" i="27"/>
  <c r="N53" i="27" s="1"/>
  <c r="G53" i="27"/>
  <c r="M52" i="27"/>
  <c r="N52" i="27" s="1"/>
  <c r="O52" i="27" s="1"/>
  <c r="P52" i="27" s="1"/>
  <c r="Q52" i="27" s="1"/>
  <c r="F54" i="28" s="1"/>
  <c r="G54" i="28" s="1"/>
  <c r="G52" i="27"/>
  <c r="O51" i="27"/>
  <c r="P51" i="27" s="1"/>
  <c r="Q51" i="27" s="1"/>
  <c r="F53" i="28" s="1"/>
  <c r="G53" i="28" s="1"/>
  <c r="M51" i="27"/>
  <c r="N51" i="27" s="1"/>
  <c r="G51" i="27"/>
  <c r="M50" i="27"/>
  <c r="N50" i="27" s="1"/>
  <c r="O50" i="27" s="1"/>
  <c r="P50" i="27" s="1"/>
  <c r="Q50" i="27" s="1"/>
  <c r="F52" i="28" s="1"/>
  <c r="G52" i="28" s="1"/>
  <c r="G50" i="27"/>
  <c r="O49" i="27"/>
  <c r="P49" i="27" s="1"/>
  <c r="Q49" i="27" s="1"/>
  <c r="F51" i="28" s="1"/>
  <c r="G51" i="28" s="1"/>
  <c r="M49" i="27"/>
  <c r="N49" i="27" s="1"/>
  <c r="G49" i="27"/>
  <c r="M48" i="27"/>
  <c r="N48" i="27" s="1"/>
  <c r="O48" i="27" s="1"/>
  <c r="P48" i="27" s="1"/>
  <c r="Q48" i="27" s="1"/>
  <c r="F50" i="28" s="1"/>
  <c r="G50" i="28" s="1"/>
  <c r="G48" i="27"/>
  <c r="O47" i="27"/>
  <c r="P47" i="27" s="1"/>
  <c r="Q47" i="27" s="1"/>
  <c r="F49" i="28" s="1"/>
  <c r="G49" i="28" s="1"/>
  <c r="M47" i="27"/>
  <c r="N47" i="27" s="1"/>
  <c r="G47" i="27"/>
  <c r="M46" i="27"/>
  <c r="N46" i="27" s="1"/>
  <c r="O46" i="27" s="1"/>
  <c r="P46" i="27" s="1"/>
  <c r="Q46" i="27" s="1"/>
  <c r="F48" i="28" s="1"/>
  <c r="G48" i="28" s="1"/>
  <c r="G46" i="27"/>
  <c r="O45" i="27"/>
  <c r="P45" i="27" s="1"/>
  <c r="Q45" i="27" s="1"/>
  <c r="F47" i="28" s="1"/>
  <c r="G47" i="28" s="1"/>
  <c r="M45" i="27"/>
  <c r="N45" i="27" s="1"/>
  <c r="G45" i="27"/>
  <c r="N44" i="27"/>
  <c r="O44" i="27" s="1"/>
  <c r="P44" i="27" s="1"/>
  <c r="Q44" i="27" s="1"/>
  <c r="F46" i="28" s="1"/>
  <c r="G46" i="28" s="1"/>
  <c r="M44" i="27"/>
  <c r="G44" i="27"/>
  <c r="N43" i="27"/>
  <c r="O43" i="27" s="1"/>
  <c r="P43" i="27" s="1"/>
  <c r="Q43" i="27" s="1"/>
  <c r="F45" i="28" s="1"/>
  <c r="G45" i="28" s="1"/>
  <c r="M43" i="27"/>
  <c r="G43" i="27"/>
  <c r="N42" i="27"/>
  <c r="O42" i="27" s="1"/>
  <c r="P42" i="27" s="1"/>
  <c r="Q42" i="27" s="1"/>
  <c r="F44" i="28" s="1"/>
  <c r="G44" i="28" s="1"/>
  <c r="M42" i="27"/>
  <c r="G42" i="27"/>
  <c r="N41" i="27"/>
  <c r="O41" i="27" s="1"/>
  <c r="P41" i="27" s="1"/>
  <c r="Q41" i="27" s="1"/>
  <c r="F43" i="28" s="1"/>
  <c r="G43" i="28" s="1"/>
  <c r="M41" i="27"/>
  <c r="G41" i="27"/>
  <c r="N40" i="27"/>
  <c r="O40" i="27" s="1"/>
  <c r="P40" i="27" s="1"/>
  <c r="Q40" i="27" s="1"/>
  <c r="F42" i="28" s="1"/>
  <c r="G42" i="28" s="1"/>
  <c r="M40" i="27"/>
  <c r="G40" i="27"/>
  <c r="N39" i="27"/>
  <c r="O39" i="27" s="1"/>
  <c r="P39" i="27" s="1"/>
  <c r="Q39" i="27" s="1"/>
  <c r="F41" i="28" s="1"/>
  <c r="G41" i="28" s="1"/>
  <c r="M39" i="27"/>
  <c r="G39" i="27"/>
  <c r="N38" i="27"/>
  <c r="O38" i="27" s="1"/>
  <c r="P38" i="27" s="1"/>
  <c r="Q38" i="27" s="1"/>
  <c r="F40" i="28" s="1"/>
  <c r="G40" i="28" s="1"/>
  <c r="M38" i="27"/>
  <c r="G38" i="27"/>
  <c r="N37" i="27"/>
  <c r="O37" i="27" s="1"/>
  <c r="P37" i="27" s="1"/>
  <c r="Q37" i="27" s="1"/>
  <c r="F39" i="28" s="1"/>
  <c r="G39" i="28" s="1"/>
  <c r="M37" i="27"/>
  <c r="G37" i="27"/>
  <c r="N36" i="27"/>
  <c r="O36" i="27" s="1"/>
  <c r="P36" i="27" s="1"/>
  <c r="Q36" i="27" s="1"/>
  <c r="F38" i="28" s="1"/>
  <c r="G38" i="28" s="1"/>
  <c r="M36" i="27"/>
  <c r="G36" i="27"/>
  <c r="N35" i="27"/>
  <c r="O35" i="27" s="1"/>
  <c r="P35" i="27" s="1"/>
  <c r="Q35" i="27" s="1"/>
  <c r="F37" i="28" s="1"/>
  <c r="G37" i="28" s="1"/>
  <c r="M35" i="27"/>
  <c r="G35" i="27"/>
  <c r="N34" i="27"/>
  <c r="O34" i="27" s="1"/>
  <c r="P34" i="27" s="1"/>
  <c r="Q34" i="27" s="1"/>
  <c r="F36" i="28" s="1"/>
  <c r="G36" i="28" s="1"/>
  <c r="M34" i="27"/>
  <c r="G34" i="27"/>
  <c r="N33" i="27"/>
  <c r="O33" i="27" s="1"/>
  <c r="P33" i="27" s="1"/>
  <c r="Q33" i="27" s="1"/>
  <c r="F35" i="28" s="1"/>
  <c r="G35" i="28" s="1"/>
  <c r="M33" i="27"/>
  <c r="G33" i="27"/>
  <c r="N32" i="27"/>
  <c r="O32" i="27" s="1"/>
  <c r="P32" i="27" s="1"/>
  <c r="Q32" i="27" s="1"/>
  <c r="F34" i="28" s="1"/>
  <c r="G34" i="28" s="1"/>
  <c r="M32" i="27"/>
  <c r="G32" i="27"/>
  <c r="N31" i="27"/>
  <c r="O31" i="27" s="1"/>
  <c r="P31" i="27" s="1"/>
  <c r="Q31" i="27" s="1"/>
  <c r="F33" i="28" s="1"/>
  <c r="G33" i="28" s="1"/>
  <c r="M31" i="27"/>
  <c r="G31" i="27"/>
  <c r="N30" i="27"/>
  <c r="O30" i="27" s="1"/>
  <c r="P30" i="27" s="1"/>
  <c r="Q30" i="27" s="1"/>
  <c r="F32" i="28" s="1"/>
  <c r="G32" i="28" s="1"/>
  <c r="M30" i="27"/>
  <c r="G30" i="27"/>
  <c r="N29" i="27"/>
  <c r="O29" i="27" s="1"/>
  <c r="P29" i="27" s="1"/>
  <c r="Q29" i="27" s="1"/>
  <c r="F31" i="28" s="1"/>
  <c r="G31" i="28" s="1"/>
  <c r="M29" i="27"/>
  <c r="G29" i="27"/>
  <c r="N28" i="27"/>
  <c r="O28" i="27" s="1"/>
  <c r="P28" i="27" s="1"/>
  <c r="Q28" i="27" s="1"/>
  <c r="F30" i="28" s="1"/>
  <c r="G30" i="28" s="1"/>
  <c r="M28" i="27"/>
  <c r="G28" i="27"/>
  <c r="N27" i="27"/>
  <c r="O27" i="27" s="1"/>
  <c r="P27" i="27" s="1"/>
  <c r="Q27" i="27" s="1"/>
  <c r="F29" i="28" s="1"/>
  <c r="G29" i="28" s="1"/>
  <c r="M27" i="27"/>
  <c r="G27" i="27"/>
  <c r="N26" i="27"/>
  <c r="O26" i="27" s="1"/>
  <c r="P26" i="27" s="1"/>
  <c r="Q26" i="27" s="1"/>
  <c r="F28" i="28" s="1"/>
  <c r="G28" i="28" s="1"/>
  <c r="M26" i="27"/>
  <c r="G26" i="27"/>
  <c r="N25" i="27"/>
  <c r="O25" i="27" s="1"/>
  <c r="P25" i="27" s="1"/>
  <c r="Q25" i="27" s="1"/>
  <c r="F27" i="28" s="1"/>
  <c r="G27" i="28" s="1"/>
  <c r="M25" i="27"/>
  <c r="G25" i="27"/>
  <c r="N24" i="27"/>
  <c r="O24" i="27" s="1"/>
  <c r="P24" i="27" s="1"/>
  <c r="Q24" i="27" s="1"/>
  <c r="F26" i="28" s="1"/>
  <c r="G26" i="28" s="1"/>
  <c r="M24" i="27"/>
  <c r="G24" i="27"/>
  <c r="N23" i="27"/>
  <c r="O23" i="27" s="1"/>
  <c r="P23" i="27" s="1"/>
  <c r="Q23" i="27" s="1"/>
  <c r="F25" i="28" s="1"/>
  <c r="G25" i="28" s="1"/>
  <c r="M23" i="27"/>
  <c r="G23" i="27"/>
  <c r="N22" i="27"/>
  <c r="O22" i="27" s="1"/>
  <c r="P22" i="27" s="1"/>
  <c r="Q22" i="27" s="1"/>
  <c r="F24" i="28" s="1"/>
  <c r="G24" i="28" s="1"/>
  <c r="M22" i="27"/>
  <c r="G22" i="27"/>
  <c r="N21" i="27"/>
  <c r="O21" i="27" s="1"/>
  <c r="P21" i="27" s="1"/>
  <c r="Q21" i="27" s="1"/>
  <c r="F23" i="28" s="1"/>
  <c r="G23" i="28" s="1"/>
  <c r="M21" i="27"/>
  <c r="G21" i="27"/>
  <c r="N20" i="27"/>
  <c r="O20" i="27" s="1"/>
  <c r="P20" i="27" s="1"/>
  <c r="Q20" i="27" s="1"/>
  <c r="F22" i="28" s="1"/>
  <c r="G22" i="28" s="1"/>
  <c r="M20" i="27"/>
  <c r="G20" i="27"/>
  <c r="N19" i="27"/>
  <c r="O19" i="27" s="1"/>
  <c r="P19" i="27" s="1"/>
  <c r="Q19" i="27" s="1"/>
  <c r="F21" i="28" s="1"/>
  <c r="G21" i="28" s="1"/>
  <c r="M19" i="27"/>
  <c r="G19" i="27"/>
  <c r="N18" i="27"/>
  <c r="O18" i="27" s="1"/>
  <c r="P18" i="27" s="1"/>
  <c r="Q18" i="27" s="1"/>
  <c r="F20" i="28" s="1"/>
  <c r="G20" i="28" s="1"/>
  <c r="M18" i="27"/>
  <c r="G18" i="27"/>
  <c r="N17" i="27"/>
  <c r="O17" i="27" s="1"/>
  <c r="P17" i="27" s="1"/>
  <c r="Q17" i="27" s="1"/>
  <c r="F19" i="28" s="1"/>
  <c r="G19" i="28" s="1"/>
  <c r="M17" i="27"/>
  <c r="G17" i="27"/>
  <c r="N16" i="27"/>
  <c r="O16" i="27" s="1"/>
  <c r="P16" i="27" s="1"/>
  <c r="Q16" i="27" s="1"/>
  <c r="F18" i="28" s="1"/>
  <c r="G18" i="28" s="1"/>
  <c r="M16" i="27"/>
  <c r="G16" i="27"/>
  <c r="N15" i="27"/>
  <c r="O15" i="27" s="1"/>
  <c r="P15" i="27" s="1"/>
  <c r="Q15" i="27" s="1"/>
  <c r="F17" i="28" s="1"/>
  <c r="G17" i="28" s="1"/>
  <c r="M15" i="27"/>
  <c r="G15" i="27"/>
  <c r="N14" i="27"/>
  <c r="O14" i="27" s="1"/>
  <c r="P14" i="27" s="1"/>
  <c r="Q14" i="27" s="1"/>
  <c r="F16" i="28" s="1"/>
  <c r="G16" i="28" s="1"/>
  <c r="M14" i="27"/>
  <c r="G14" i="27"/>
  <c r="N13" i="27"/>
  <c r="O13" i="27" s="1"/>
  <c r="P13" i="27" s="1"/>
  <c r="Q13" i="27" s="1"/>
  <c r="F15" i="28" s="1"/>
  <c r="G15" i="28" s="1"/>
  <c r="M13" i="27"/>
  <c r="G13" i="27"/>
  <c r="N12" i="27"/>
  <c r="O12" i="27" s="1"/>
  <c r="P12" i="27" s="1"/>
  <c r="Q12" i="27" s="1"/>
  <c r="F14" i="28" s="1"/>
  <c r="G14" i="28" s="1"/>
  <c r="M12" i="27"/>
  <c r="G12" i="27"/>
  <c r="N11" i="27"/>
  <c r="O11" i="27" s="1"/>
  <c r="P11" i="27" s="1"/>
  <c r="Q11" i="27" s="1"/>
  <c r="F13" i="28" s="1"/>
  <c r="G13" i="28" s="1"/>
  <c r="M11" i="27"/>
  <c r="G11" i="27"/>
  <c r="N10" i="27"/>
  <c r="O10" i="27" s="1"/>
  <c r="P10" i="27" s="1"/>
  <c r="Q10" i="27" s="1"/>
  <c r="F12" i="28" s="1"/>
  <c r="G12" i="28" s="1"/>
  <c r="M10" i="27"/>
  <c r="G10" i="27"/>
  <c r="N9" i="27"/>
  <c r="O9" i="27" s="1"/>
  <c r="P9" i="27" s="1"/>
  <c r="Q9" i="27" s="1"/>
  <c r="F11" i="28" s="1"/>
  <c r="G11" i="28" s="1"/>
  <c r="M9" i="27"/>
  <c r="G9" i="27"/>
  <c r="N8" i="27"/>
  <c r="O8" i="27" s="1"/>
  <c r="P8" i="27" s="1"/>
  <c r="Q8" i="27" s="1"/>
  <c r="F10" i="28" s="1"/>
  <c r="G10" i="28" s="1"/>
  <c r="M8" i="27"/>
  <c r="G8" i="27"/>
  <c r="N7" i="27"/>
  <c r="O7" i="27" s="1"/>
  <c r="P7" i="27" s="1"/>
  <c r="Q7" i="27" s="1"/>
  <c r="F9" i="28" s="1"/>
  <c r="G9" i="28" s="1"/>
  <c r="M7" i="27"/>
  <c r="G7" i="27"/>
  <c r="N6" i="27"/>
  <c r="O6" i="27" s="1"/>
  <c r="P6" i="27" s="1"/>
  <c r="Q6" i="27" s="1"/>
  <c r="F8" i="28" s="1"/>
  <c r="G8" i="28" s="1"/>
  <c r="M6" i="27"/>
  <c r="G6" i="27"/>
  <c r="N5" i="27"/>
  <c r="O5" i="27" s="1"/>
  <c r="P5" i="27" s="1"/>
  <c r="Q5" i="27" s="1"/>
  <c r="F7" i="28" s="1"/>
  <c r="M5" i="27"/>
  <c r="G5" i="27"/>
  <c r="Q55" i="26"/>
  <c r="P55" i="26"/>
  <c r="Q54" i="26"/>
  <c r="P54" i="26"/>
  <c r="Q53" i="26"/>
  <c r="P53" i="26"/>
  <c r="Q52" i="26"/>
  <c r="P52" i="26"/>
  <c r="Q51" i="26"/>
  <c r="P51" i="26"/>
  <c r="Q50" i="26"/>
  <c r="P50" i="26"/>
  <c r="Q49" i="26"/>
  <c r="P49" i="26"/>
  <c r="Q48" i="26"/>
  <c r="P48" i="26"/>
  <c r="Q47" i="26"/>
  <c r="P47" i="26"/>
  <c r="Q46" i="26"/>
  <c r="P46" i="26"/>
  <c r="Q45" i="26"/>
  <c r="P45" i="26"/>
  <c r="Q44" i="26"/>
  <c r="P44" i="26"/>
  <c r="Q43" i="26"/>
  <c r="P43" i="26"/>
  <c r="Q42" i="26"/>
  <c r="P42" i="26"/>
  <c r="Q41" i="26"/>
  <c r="P41" i="26"/>
  <c r="Q40" i="26"/>
  <c r="P40" i="26"/>
  <c r="Q39" i="26"/>
  <c r="P39" i="26"/>
  <c r="Q38" i="26"/>
  <c r="P38" i="26"/>
  <c r="Q37" i="26"/>
  <c r="P37" i="26"/>
  <c r="Q36" i="26"/>
  <c r="P36" i="26"/>
  <c r="Q35" i="26"/>
  <c r="P35" i="26"/>
  <c r="Q34" i="26"/>
  <c r="P34" i="26"/>
  <c r="Q33" i="26"/>
  <c r="P33" i="26"/>
  <c r="Q32" i="26"/>
  <c r="P32" i="26"/>
  <c r="Q31" i="26"/>
  <c r="P31" i="26"/>
  <c r="Q30" i="26"/>
  <c r="P30" i="26"/>
  <c r="Q29" i="26"/>
  <c r="P29" i="26"/>
  <c r="Q28" i="26"/>
  <c r="P28" i="26"/>
  <c r="Q27" i="26"/>
  <c r="P27" i="26"/>
  <c r="Q26" i="26"/>
  <c r="P26" i="26"/>
  <c r="Q25" i="26"/>
  <c r="P25" i="26"/>
  <c r="Q24" i="26"/>
  <c r="P24" i="26"/>
  <c r="Q23" i="26"/>
  <c r="P23" i="26"/>
  <c r="Q22" i="26"/>
  <c r="P22" i="26"/>
  <c r="Q21" i="26"/>
  <c r="P21" i="26"/>
  <c r="Q20" i="26"/>
  <c r="P20" i="26"/>
  <c r="Q19" i="26"/>
  <c r="P19" i="26"/>
  <c r="Q18" i="26"/>
  <c r="P18" i="26"/>
  <c r="Q17" i="26"/>
  <c r="P17" i="26"/>
  <c r="Q16" i="26"/>
  <c r="P16" i="26"/>
  <c r="Q15" i="26"/>
  <c r="P15" i="26"/>
  <c r="Q14" i="26"/>
  <c r="P14" i="26"/>
  <c r="Q13" i="26"/>
  <c r="P13" i="26"/>
  <c r="Q12" i="26"/>
  <c r="P12" i="26"/>
  <c r="Q11" i="26"/>
  <c r="P11" i="26"/>
  <c r="Q10" i="26"/>
  <c r="P10" i="26"/>
  <c r="Q9" i="26"/>
  <c r="Q6" i="26" s="1"/>
  <c r="P9" i="26"/>
  <c r="P7" i="26"/>
  <c r="P6" i="26"/>
  <c r="P8" i="26" s="1"/>
  <c r="D6" i="26"/>
  <c r="D7" i="26" s="1"/>
  <c r="D8" i="26" s="1"/>
  <c r="E8" i="26" s="1"/>
  <c r="N5" i="26"/>
  <c r="A2" i="26"/>
  <c r="N148" i="25"/>
  <c r="O148" i="25" s="1"/>
  <c r="P148" i="25" s="1"/>
  <c r="Q148" i="25" s="1"/>
  <c r="M148" i="25"/>
  <c r="G148" i="25"/>
  <c r="N147" i="25"/>
  <c r="O147" i="25" s="1"/>
  <c r="P147" i="25" s="1"/>
  <c r="Q147" i="25" s="1"/>
  <c r="F149" i="26" s="1"/>
  <c r="G149" i="26" s="1"/>
  <c r="M147" i="25"/>
  <c r="G147" i="25"/>
  <c r="O146" i="25"/>
  <c r="P146" i="25" s="1"/>
  <c r="Q146" i="25" s="1"/>
  <c r="F148" i="26" s="1"/>
  <c r="G148" i="26" s="1"/>
  <c r="N146" i="25"/>
  <c r="M146" i="25"/>
  <c r="G146" i="25"/>
  <c r="Q145" i="25"/>
  <c r="F147" i="26" s="1"/>
  <c r="G147" i="26" s="1"/>
  <c r="M145" i="25"/>
  <c r="N145" i="25" s="1"/>
  <c r="O145" i="25" s="1"/>
  <c r="P145" i="25" s="1"/>
  <c r="G145" i="25"/>
  <c r="N144" i="25"/>
  <c r="O144" i="25" s="1"/>
  <c r="P144" i="25" s="1"/>
  <c r="Q144" i="25" s="1"/>
  <c r="F146" i="26" s="1"/>
  <c r="G146" i="26" s="1"/>
  <c r="M144" i="25"/>
  <c r="G144" i="25"/>
  <c r="N143" i="25"/>
  <c r="O143" i="25" s="1"/>
  <c r="P143" i="25" s="1"/>
  <c r="Q143" i="25" s="1"/>
  <c r="F145" i="26" s="1"/>
  <c r="G145" i="26" s="1"/>
  <c r="M143" i="25"/>
  <c r="G143" i="25"/>
  <c r="O142" i="25"/>
  <c r="P142" i="25" s="1"/>
  <c r="Q142" i="25" s="1"/>
  <c r="F144" i="26" s="1"/>
  <c r="G144" i="26" s="1"/>
  <c r="N142" i="25"/>
  <c r="M142" i="25"/>
  <c r="G142" i="25"/>
  <c r="Q141" i="25"/>
  <c r="F143" i="26" s="1"/>
  <c r="G143" i="26" s="1"/>
  <c r="M141" i="25"/>
  <c r="N141" i="25" s="1"/>
  <c r="O141" i="25" s="1"/>
  <c r="P141" i="25" s="1"/>
  <c r="G141" i="25"/>
  <c r="N140" i="25"/>
  <c r="O140" i="25" s="1"/>
  <c r="P140" i="25" s="1"/>
  <c r="Q140" i="25" s="1"/>
  <c r="F142" i="26" s="1"/>
  <c r="G142" i="26" s="1"/>
  <c r="M140" i="25"/>
  <c r="G140" i="25"/>
  <c r="N139" i="25"/>
  <c r="O139" i="25" s="1"/>
  <c r="P139" i="25" s="1"/>
  <c r="Q139" i="25" s="1"/>
  <c r="F141" i="26" s="1"/>
  <c r="G141" i="26" s="1"/>
  <c r="M139" i="25"/>
  <c r="G139" i="25"/>
  <c r="O138" i="25"/>
  <c r="P138" i="25" s="1"/>
  <c r="Q138" i="25" s="1"/>
  <c r="F140" i="26" s="1"/>
  <c r="G140" i="26" s="1"/>
  <c r="N138" i="25"/>
  <c r="M138" i="25"/>
  <c r="G138" i="25"/>
  <c r="M137" i="25"/>
  <c r="N137" i="25" s="1"/>
  <c r="O137" i="25" s="1"/>
  <c r="P137" i="25" s="1"/>
  <c r="Q137" i="25" s="1"/>
  <c r="F139" i="26" s="1"/>
  <c r="G139" i="26" s="1"/>
  <c r="G137" i="25"/>
  <c r="N136" i="25"/>
  <c r="O136" i="25" s="1"/>
  <c r="P136" i="25" s="1"/>
  <c r="Q136" i="25" s="1"/>
  <c r="F138" i="26" s="1"/>
  <c r="G138" i="26" s="1"/>
  <c r="M136" i="25"/>
  <c r="G136" i="25"/>
  <c r="N135" i="25"/>
  <c r="O135" i="25" s="1"/>
  <c r="P135" i="25" s="1"/>
  <c r="Q135" i="25" s="1"/>
  <c r="F137" i="26" s="1"/>
  <c r="G137" i="26" s="1"/>
  <c r="M135" i="25"/>
  <c r="G135" i="25"/>
  <c r="O134" i="25"/>
  <c r="P134" i="25" s="1"/>
  <c r="Q134" i="25" s="1"/>
  <c r="F136" i="26" s="1"/>
  <c r="G136" i="26" s="1"/>
  <c r="N134" i="25"/>
  <c r="M134" i="25"/>
  <c r="G134" i="25"/>
  <c r="M133" i="25"/>
  <c r="N133" i="25" s="1"/>
  <c r="O133" i="25" s="1"/>
  <c r="P133" i="25" s="1"/>
  <c r="Q133" i="25" s="1"/>
  <c r="F135" i="26" s="1"/>
  <c r="G135" i="26" s="1"/>
  <c r="G133" i="25"/>
  <c r="N132" i="25"/>
  <c r="O132" i="25" s="1"/>
  <c r="P132" i="25" s="1"/>
  <c r="Q132" i="25" s="1"/>
  <c r="F134" i="26" s="1"/>
  <c r="G134" i="26" s="1"/>
  <c r="M132" i="25"/>
  <c r="G132" i="25"/>
  <c r="N131" i="25"/>
  <c r="O131" i="25" s="1"/>
  <c r="P131" i="25" s="1"/>
  <c r="Q131" i="25" s="1"/>
  <c r="F133" i="26" s="1"/>
  <c r="G133" i="26" s="1"/>
  <c r="M131" i="25"/>
  <c r="G131" i="25"/>
  <c r="O130" i="25"/>
  <c r="P130" i="25" s="1"/>
  <c r="Q130" i="25" s="1"/>
  <c r="F132" i="26" s="1"/>
  <c r="G132" i="26" s="1"/>
  <c r="N130" i="25"/>
  <c r="M130" i="25"/>
  <c r="G130" i="25"/>
  <c r="Q129" i="25"/>
  <c r="F131" i="26" s="1"/>
  <c r="G131" i="26" s="1"/>
  <c r="M129" i="25"/>
  <c r="N129" i="25" s="1"/>
  <c r="O129" i="25" s="1"/>
  <c r="P129" i="25" s="1"/>
  <c r="G129" i="25"/>
  <c r="N128" i="25"/>
  <c r="O128" i="25" s="1"/>
  <c r="P128" i="25" s="1"/>
  <c r="Q128" i="25" s="1"/>
  <c r="F130" i="26" s="1"/>
  <c r="G130" i="26" s="1"/>
  <c r="M128" i="25"/>
  <c r="G128" i="25"/>
  <c r="N127" i="25"/>
  <c r="O127" i="25" s="1"/>
  <c r="P127" i="25" s="1"/>
  <c r="Q127" i="25" s="1"/>
  <c r="F129" i="26" s="1"/>
  <c r="G129" i="26" s="1"/>
  <c r="M127" i="25"/>
  <c r="G127" i="25"/>
  <c r="O126" i="25"/>
  <c r="P126" i="25" s="1"/>
  <c r="Q126" i="25" s="1"/>
  <c r="F128" i="26" s="1"/>
  <c r="G128" i="26" s="1"/>
  <c r="N126" i="25"/>
  <c r="M126" i="25"/>
  <c r="G126" i="25"/>
  <c r="Q125" i="25"/>
  <c r="F127" i="26" s="1"/>
  <c r="G127" i="26" s="1"/>
  <c r="M125" i="25"/>
  <c r="N125" i="25" s="1"/>
  <c r="O125" i="25" s="1"/>
  <c r="P125" i="25" s="1"/>
  <c r="G125" i="25"/>
  <c r="N124" i="25"/>
  <c r="O124" i="25" s="1"/>
  <c r="P124" i="25" s="1"/>
  <c r="Q124" i="25" s="1"/>
  <c r="F126" i="26" s="1"/>
  <c r="G126" i="26" s="1"/>
  <c r="M124" i="25"/>
  <c r="G124" i="25"/>
  <c r="N123" i="25"/>
  <c r="O123" i="25" s="1"/>
  <c r="P123" i="25" s="1"/>
  <c r="Q123" i="25" s="1"/>
  <c r="F125" i="26" s="1"/>
  <c r="G125" i="26" s="1"/>
  <c r="M123" i="25"/>
  <c r="G123" i="25"/>
  <c r="O122" i="25"/>
  <c r="P122" i="25" s="1"/>
  <c r="Q122" i="25" s="1"/>
  <c r="F124" i="26" s="1"/>
  <c r="G124" i="26" s="1"/>
  <c r="N122" i="25"/>
  <c r="M122" i="25"/>
  <c r="G122" i="25"/>
  <c r="Q121" i="25"/>
  <c r="F123" i="26" s="1"/>
  <c r="G123" i="26" s="1"/>
  <c r="M121" i="25"/>
  <c r="N121" i="25" s="1"/>
  <c r="O121" i="25" s="1"/>
  <c r="P121" i="25" s="1"/>
  <c r="G121" i="25"/>
  <c r="N120" i="25"/>
  <c r="O120" i="25" s="1"/>
  <c r="P120" i="25" s="1"/>
  <c r="Q120" i="25" s="1"/>
  <c r="F122" i="26" s="1"/>
  <c r="G122" i="26" s="1"/>
  <c r="M120" i="25"/>
  <c r="G120" i="25"/>
  <c r="N119" i="25"/>
  <c r="O119" i="25" s="1"/>
  <c r="P119" i="25" s="1"/>
  <c r="Q119" i="25" s="1"/>
  <c r="F121" i="26" s="1"/>
  <c r="G121" i="26" s="1"/>
  <c r="M119" i="25"/>
  <c r="G119" i="25"/>
  <c r="O118" i="25"/>
  <c r="P118" i="25" s="1"/>
  <c r="Q118" i="25" s="1"/>
  <c r="F120" i="26" s="1"/>
  <c r="G120" i="26" s="1"/>
  <c r="N118" i="25"/>
  <c r="M118" i="25"/>
  <c r="G118" i="25"/>
  <c r="M117" i="25"/>
  <c r="N117" i="25" s="1"/>
  <c r="O117" i="25" s="1"/>
  <c r="P117" i="25" s="1"/>
  <c r="Q117" i="25" s="1"/>
  <c r="F119" i="26" s="1"/>
  <c r="G119" i="26" s="1"/>
  <c r="G117" i="25"/>
  <c r="N116" i="25"/>
  <c r="O116" i="25" s="1"/>
  <c r="P116" i="25" s="1"/>
  <c r="Q116" i="25" s="1"/>
  <c r="F118" i="26" s="1"/>
  <c r="G118" i="26" s="1"/>
  <c r="M116" i="25"/>
  <c r="G116" i="25"/>
  <c r="P115" i="25"/>
  <c r="Q115" i="25" s="1"/>
  <c r="F117" i="26" s="1"/>
  <c r="G117" i="26" s="1"/>
  <c r="N115" i="25"/>
  <c r="O115" i="25" s="1"/>
  <c r="M115" i="25"/>
  <c r="G115" i="25"/>
  <c r="P114" i="25"/>
  <c r="Q114" i="25" s="1"/>
  <c r="F116" i="26" s="1"/>
  <c r="G116" i="26" s="1"/>
  <c r="O114" i="25"/>
  <c r="N114" i="25"/>
  <c r="M114" i="25"/>
  <c r="G114" i="25"/>
  <c r="Q113" i="25"/>
  <c r="F115" i="26" s="1"/>
  <c r="G115" i="26" s="1"/>
  <c r="M113" i="25"/>
  <c r="N113" i="25" s="1"/>
  <c r="O113" i="25" s="1"/>
  <c r="P113" i="25" s="1"/>
  <c r="G113" i="25"/>
  <c r="N112" i="25"/>
  <c r="O112" i="25" s="1"/>
  <c r="P112" i="25" s="1"/>
  <c r="Q112" i="25" s="1"/>
  <c r="F114" i="26" s="1"/>
  <c r="G114" i="26" s="1"/>
  <c r="M112" i="25"/>
  <c r="G112" i="25"/>
  <c r="N111" i="25"/>
  <c r="O111" i="25" s="1"/>
  <c r="P111" i="25" s="1"/>
  <c r="Q111" i="25" s="1"/>
  <c r="F113" i="26" s="1"/>
  <c r="G113" i="26" s="1"/>
  <c r="M111" i="25"/>
  <c r="G111" i="25"/>
  <c r="O110" i="25"/>
  <c r="P110" i="25" s="1"/>
  <c r="Q110" i="25" s="1"/>
  <c r="F112" i="26" s="1"/>
  <c r="G112" i="26" s="1"/>
  <c r="N110" i="25"/>
  <c r="M110" i="25"/>
  <c r="G110" i="25"/>
  <c r="Q109" i="25"/>
  <c r="F111" i="26" s="1"/>
  <c r="G111" i="26" s="1"/>
  <c r="M109" i="25"/>
  <c r="N109" i="25" s="1"/>
  <c r="O109" i="25" s="1"/>
  <c r="P109" i="25" s="1"/>
  <c r="G109" i="25"/>
  <c r="N108" i="25"/>
  <c r="O108" i="25" s="1"/>
  <c r="P108" i="25" s="1"/>
  <c r="Q108" i="25" s="1"/>
  <c r="F110" i="26" s="1"/>
  <c r="G110" i="26" s="1"/>
  <c r="M108" i="25"/>
  <c r="G108" i="25"/>
  <c r="N107" i="25"/>
  <c r="O107" i="25" s="1"/>
  <c r="P107" i="25" s="1"/>
  <c r="Q107" i="25" s="1"/>
  <c r="F109" i="26" s="1"/>
  <c r="G109" i="26" s="1"/>
  <c r="M107" i="25"/>
  <c r="G107" i="25"/>
  <c r="O106" i="25"/>
  <c r="P106" i="25" s="1"/>
  <c r="Q106" i="25" s="1"/>
  <c r="F108" i="26" s="1"/>
  <c r="G108" i="26" s="1"/>
  <c r="N106" i="25"/>
  <c r="M106" i="25"/>
  <c r="G106" i="25"/>
  <c r="M105" i="25"/>
  <c r="N105" i="25" s="1"/>
  <c r="O105" i="25" s="1"/>
  <c r="P105" i="25" s="1"/>
  <c r="Q105" i="25" s="1"/>
  <c r="F107" i="26" s="1"/>
  <c r="G107" i="26" s="1"/>
  <c r="G105" i="25"/>
  <c r="N104" i="25"/>
  <c r="O104" i="25" s="1"/>
  <c r="P104" i="25" s="1"/>
  <c r="Q104" i="25" s="1"/>
  <c r="F106" i="26" s="1"/>
  <c r="G106" i="26" s="1"/>
  <c r="M104" i="25"/>
  <c r="G104" i="25"/>
  <c r="N103" i="25"/>
  <c r="O103" i="25" s="1"/>
  <c r="P103" i="25" s="1"/>
  <c r="Q103" i="25" s="1"/>
  <c r="F105" i="26" s="1"/>
  <c r="G105" i="26" s="1"/>
  <c r="M103" i="25"/>
  <c r="G103" i="25"/>
  <c r="O102" i="25"/>
  <c r="P102" i="25" s="1"/>
  <c r="Q102" i="25" s="1"/>
  <c r="F104" i="26" s="1"/>
  <c r="G104" i="26" s="1"/>
  <c r="N102" i="25"/>
  <c r="M102" i="25"/>
  <c r="G102" i="25"/>
  <c r="M101" i="25"/>
  <c r="N101" i="25" s="1"/>
  <c r="O101" i="25" s="1"/>
  <c r="P101" i="25" s="1"/>
  <c r="Q101" i="25" s="1"/>
  <c r="F103" i="26" s="1"/>
  <c r="G103" i="26" s="1"/>
  <c r="G101" i="25"/>
  <c r="N100" i="25"/>
  <c r="O100" i="25" s="1"/>
  <c r="P100" i="25" s="1"/>
  <c r="Q100" i="25" s="1"/>
  <c r="F102" i="26" s="1"/>
  <c r="G102" i="26" s="1"/>
  <c r="M100" i="25"/>
  <c r="G100" i="25"/>
  <c r="P99" i="25"/>
  <c r="Q99" i="25" s="1"/>
  <c r="F101" i="26" s="1"/>
  <c r="G101" i="26" s="1"/>
  <c r="N99" i="25"/>
  <c r="O99" i="25" s="1"/>
  <c r="M99" i="25"/>
  <c r="G99" i="25"/>
  <c r="P98" i="25"/>
  <c r="Q98" i="25" s="1"/>
  <c r="F100" i="26" s="1"/>
  <c r="G100" i="26" s="1"/>
  <c r="O98" i="25"/>
  <c r="N98" i="25"/>
  <c r="M98" i="25"/>
  <c r="G98" i="25"/>
  <c r="Q97" i="25"/>
  <c r="F99" i="26" s="1"/>
  <c r="G99" i="26" s="1"/>
  <c r="M97" i="25"/>
  <c r="N97" i="25" s="1"/>
  <c r="O97" i="25" s="1"/>
  <c r="P97" i="25" s="1"/>
  <c r="G97" i="25"/>
  <c r="N96" i="25"/>
  <c r="O96" i="25" s="1"/>
  <c r="P96" i="25" s="1"/>
  <c r="Q96" i="25" s="1"/>
  <c r="F98" i="26" s="1"/>
  <c r="G98" i="26" s="1"/>
  <c r="M96" i="25"/>
  <c r="G96" i="25"/>
  <c r="N95" i="25"/>
  <c r="O95" i="25" s="1"/>
  <c r="P95" i="25" s="1"/>
  <c r="Q95" i="25" s="1"/>
  <c r="F97" i="26" s="1"/>
  <c r="G97" i="26" s="1"/>
  <c r="M95" i="25"/>
  <c r="G95" i="25"/>
  <c r="O94" i="25"/>
  <c r="P94" i="25" s="1"/>
  <c r="Q94" i="25" s="1"/>
  <c r="F96" i="26" s="1"/>
  <c r="G96" i="26" s="1"/>
  <c r="N94" i="25"/>
  <c r="M94" i="25"/>
  <c r="G94" i="25"/>
  <c r="Q93" i="25"/>
  <c r="F95" i="26" s="1"/>
  <c r="G95" i="26" s="1"/>
  <c r="M93" i="25"/>
  <c r="N93" i="25" s="1"/>
  <c r="O93" i="25" s="1"/>
  <c r="P93" i="25" s="1"/>
  <c r="G93" i="25"/>
  <c r="N92" i="25"/>
  <c r="O92" i="25" s="1"/>
  <c r="P92" i="25" s="1"/>
  <c r="Q92" i="25" s="1"/>
  <c r="F94" i="26" s="1"/>
  <c r="G94" i="26" s="1"/>
  <c r="M92" i="25"/>
  <c r="G92" i="25"/>
  <c r="N91" i="25"/>
  <c r="O91" i="25" s="1"/>
  <c r="P91" i="25" s="1"/>
  <c r="Q91" i="25" s="1"/>
  <c r="F93" i="26" s="1"/>
  <c r="G93" i="26" s="1"/>
  <c r="M91" i="25"/>
  <c r="G91" i="25"/>
  <c r="O90" i="25"/>
  <c r="P90" i="25" s="1"/>
  <c r="Q90" i="25" s="1"/>
  <c r="F92" i="26" s="1"/>
  <c r="G92" i="26" s="1"/>
  <c r="N90" i="25"/>
  <c r="M90" i="25"/>
  <c r="G90" i="25"/>
  <c r="Q89" i="25"/>
  <c r="F91" i="26" s="1"/>
  <c r="G91" i="26" s="1"/>
  <c r="M89" i="25"/>
  <c r="N89" i="25" s="1"/>
  <c r="O89" i="25" s="1"/>
  <c r="P89" i="25" s="1"/>
  <c r="G89" i="25"/>
  <c r="N88" i="25"/>
  <c r="O88" i="25" s="1"/>
  <c r="P88" i="25" s="1"/>
  <c r="Q88" i="25" s="1"/>
  <c r="F90" i="26" s="1"/>
  <c r="G90" i="26" s="1"/>
  <c r="M88" i="25"/>
  <c r="G88" i="25"/>
  <c r="N87" i="25"/>
  <c r="O87" i="25" s="1"/>
  <c r="P87" i="25" s="1"/>
  <c r="Q87" i="25" s="1"/>
  <c r="F89" i="26" s="1"/>
  <c r="G89" i="26" s="1"/>
  <c r="M87" i="25"/>
  <c r="G87" i="25"/>
  <c r="O86" i="25"/>
  <c r="P86" i="25" s="1"/>
  <c r="Q86" i="25" s="1"/>
  <c r="F88" i="26" s="1"/>
  <c r="G88" i="26" s="1"/>
  <c r="N86" i="25"/>
  <c r="M86" i="25"/>
  <c r="G86" i="25"/>
  <c r="M85" i="25"/>
  <c r="N85" i="25" s="1"/>
  <c r="O85" i="25" s="1"/>
  <c r="P85" i="25" s="1"/>
  <c r="Q85" i="25" s="1"/>
  <c r="F87" i="26" s="1"/>
  <c r="G87" i="26" s="1"/>
  <c r="G85" i="25"/>
  <c r="O84" i="25"/>
  <c r="P84" i="25" s="1"/>
  <c r="Q84" i="25" s="1"/>
  <c r="F86" i="26" s="1"/>
  <c r="G86" i="26" s="1"/>
  <c r="N84" i="25"/>
  <c r="M84" i="25"/>
  <c r="G84" i="25"/>
  <c r="Q83" i="25"/>
  <c r="F85" i="26" s="1"/>
  <c r="G85" i="26" s="1"/>
  <c r="N83" i="25"/>
  <c r="O83" i="25" s="1"/>
  <c r="P83" i="25" s="1"/>
  <c r="M83" i="25"/>
  <c r="G83" i="25"/>
  <c r="P82" i="25"/>
  <c r="Q82" i="25" s="1"/>
  <c r="F84" i="26" s="1"/>
  <c r="G84" i="26" s="1"/>
  <c r="O82" i="25"/>
  <c r="N82" i="25"/>
  <c r="M82" i="25"/>
  <c r="G82" i="25"/>
  <c r="M81" i="25"/>
  <c r="N81" i="25" s="1"/>
  <c r="O81" i="25" s="1"/>
  <c r="P81" i="25" s="1"/>
  <c r="Q81" i="25" s="1"/>
  <c r="F83" i="26" s="1"/>
  <c r="G83" i="26" s="1"/>
  <c r="G81" i="25"/>
  <c r="P80" i="25"/>
  <c r="Q80" i="25" s="1"/>
  <c r="F82" i="26" s="1"/>
  <c r="G82" i="26" s="1"/>
  <c r="O80" i="25"/>
  <c r="N80" i="25"/>
  <c r="M80" i="25"/>
  <c r="G80" i="25"/>
  <c r="M79" i="25"/>
  <c r="N79" i="25" s="1"/>
  <c r="O79" i="25" s="1"/>
  <c r="P79" i="25" s="1"/>
  <c r="Q79" i="25" s="1"/>
  <c r="F81" i="26" s="1"/>
  <c r="G81" i="26" s="1"/>
  <c r="G79" i="25"/>
  <c r="O78" i="25"/>
  <c r="P78" i="25" s="1"/>
  <c r="Q78" i="25" s="1"/>
  <c r="F80" i="26" s="1"/>
  <c r="G80" i="26" s="1"/>
  <c r="N78" i="25"/>
  <c r="M78" i="25"/>
  <c r="G78" i="25"/>
  <c r="M77" i="25"/>
  <c r="N77" i="25" s="1"/>
  <c r="O77" i="25" s="1"/>
  <c r="P77" i="25" s="1"/>
  <c r="Q77" i="25" s="1"/>
  <c r="F79" i="26" s="1"/>
  <c r="G79" i="26" s="1"/>
  <c r="G77" i="25"/>
  <c r="O76" i="25"/>
  <c r="P76" i="25" s="1"/>
  <c r="Q76" i="25" s="1"/>
  <c r="F78" i="26" s="1"/>
  <c r="G78" i="26" s="1"/>
  <c r="N76" i="25"/>
  <c r="M76" i="25"/>
  <c r="G76" i="25"/>
  <c r="N75" i="25"/>
  <c r="O75" i="25" s="1"/>
  <c r="P75" i="25" s="1"/>
  <c r="Q75" i="25" s="1"/>
  <c r="F77" i="26" s="1"/>
  <c r="G77" i="26" s="1"/>
  <c r="M75" i="25"/>
  <c r="G75" i="25"/>
  <c r="O74" i="25"/>
  <c r="P74" i="25" s="1"/>
  <c r="Q74" i="25" s="1"/>
  <c r="F76" i="26" s="1"/>
  <c r="G76" i="26" s="1"/>
  <c r="N74" i="25"/>
  <c r="M74" i="25"/>
  <c r="G74" i="25"/>
  <c r="M73" i="25"/>
  <c r="N73" i="25" s="1"/>
  <c r="O73" i="25" s="1"/>
  <c r="P73" i="25" s="1"/>
  <c r="Q73" i="25" s="1"/>
  <c r="F75" i="26" s="1"/>
  <c r="G75" i="26" s="1"/>
  <c r="G73" i="25"/>
  <c r="P72" i="25"/>
  <c r="Q72" i="25" s="1"/>
  <c r="F74" i="26" s="1"/>
  <c r="G74" i="26" s="1"/>
  <c r="O72" i="25"/>
  <c r="N72" i="25"/>
  <c r="M72" i="25"/>
  <c r="G72" i="25"/>
  <c r="M71" i="25"/>
  <c r="N71" i="25" s="1"/>
  <c r="O71" i="25" s="1"/>
  <c r="P71" i="25" s="1"/>
  <c r="Q71" i="25" s="1"/>
  <c r="F73" i="26" s="1"/>
  <c r="G73" i="26" s="1"/>
  <c r="G71" i="25"/>
  <c r="O70" i="25"/>
  <c r="P70" i="25" s="1"/>
  <c r="Q70" i="25" s="1"/>
  <c r="F72" i="26" s="1"/>
  <c r="G72" i="26" s="1"/>
  <c r="N70" i="25"/>
  <c r="M70" i="25"/>
  <c r="G70" i="25"/>
  <c r="M69" i="25"/>
  <c r="N69" i="25" s="1"/>
  <c r="O69" i="25" s="1"/>
  <c r="P69" i="25" s="1"/>
  <c r="Q69" i="25" s="1"/>
  <c r="F71" i="26" s="1"/>
  <c r="G71" i="26" s="1"/>
  <c r="G69" i="25"/>
  <c r="O68" i="25"/>
  <c r="P68" i="25" s="1"/>
  <c r="Q68" i="25" s="1"/>
  <c r="F70" i="26" s="1"/>
  <c r="G70" i="26" s="1"/>
  <c r="N68" i="25"/>
  <c r="M68" i="25"/>
  <c r="G68" i="25"/>
  <c r="Q67" i="25"/>
  <c r="F69" i="26" s="1"/>
  <c r="G69" i="26" s="1"/>
  <c r="N67" i="25"/>
  <c r="O67" i="25" s="1"/>
  <c r="P67" i="25" s="1"/>
  <c r="M67" i="25"/>
  <c r="G67" i="25"/>
  <c r="P66" i="25"/>
  <c r="Q66" i="25" s="1"/>
  <c r="F68" i="26" s="1"/>
  <c r="G68" i="26" s="1"/>
  <c r="O66" i="25"/>
  <c r="N66" i="25"/>
  <c r="M66" i="25"/>
  <c r="G66" i="25"/>
  <c r="M65" i="25"/>
  <c r="N65" i="25" s="1"/>
  <c r="O65" i="25" s="1"/>
  <c r="P65" i="25" s="1"/>
  <c r="Q65" i="25" s="1"/>
  <c r="F67" i="26" s="1"/>
  <c r="G67" i="26" s="1"/>
  <c r="G65" i="25"/>
  <c r="P64" i="25"/>
  <c r="Q64" i="25" s="1"/>
  <c r="F66" i="26" s="1"/>
  <c r="G66" i="26" s="1"/>
  <c r="O64" i="25"/>
  <c r="N64" i="25"/>
  <c r="M64" i="25"/>
  <c r="G64" i="25"/>
  <c r="M63" i="25"/>
  <c r="N63" i="25" s="1"/>
  <c r="O63" i="25" s="1"/>
  <c r="P63" i="25" s="1"/>
  <c r="Q63" i="25" s="1"/>
  <c r="F65" i="26" s="1"/>
  <c r="G65" i="26" s="1"/>
  <c r="G63" i="25"/>
  <c r="O62" i="25"/>
  <c r="P62" i="25" s="1"/>
  <c r="Q62" i="25" s="1"/>
  <c r="F64" i="26" s="1"/>
  <c r="G64" i="26" s="1"/>
  <c r="N62" i="25"/>
  <c r="M62" i="25"/>
  <c r="G62" i="25"/>
  <c r="N61" i="25"/>
  <c r="O61" i="25" s="1"/>
  <c r="P61" i="25" s="1"/>
  <c r="Q61" i="25" s="1"/>
  <c r="F63" i="26" s="1"/>
  <c r="G63" i="26" s="1"/>
  <c r="M61" i="25"/>
  <c r="G61" i="25"/>
  <c r="O60" i="25"/>
  <c r="P60" i="25" s="1"/>
  <c r="Q60" i="25" s="1"/>
  <c r="F62" i="26" s="1"/>
  <c r="G62" i="26" s="1"/>
  <c r="N60" i="25"/>
  <c r="M60" i="25"/>
  <c r="G60" i="25"/>
  <c r="N59" i="25"/>
  <c r="O59" i="25" s="1"/>
  <c r="P59" i="25" s="1"/>
  <c r="Q59" i="25" s="1"/>
  <c r="F61" i="26" s="1"/>
  <c r="G61" i="26" s="1"/>
  <c r="M59" i="25"/>
  <c r="G59" i="25"/>
  <c r="O58" i="25"/>
  <c r="P58" i="25" s="1"/>
  <c r="Q58" i="25" s="1"/>
  <c r="F60" i="26" s="1"/>
  <c r="G60" i="26" s="1"/>
  <c r="N58" i="25"/>
  <c r="M58" i="25"/>
  <c r="G58" i="25"/>
  <c r="Q57" i="25"/>
  <c r="F59" i="26" s="1"/>
  <c r="G59" i="26" s="1"/>
  <c r="M57" i="25"/>
  <c r="N57" i="25" s="1"/>
  <c r="O57" i="25" s="1"/>
  <c r="P57" i="25" s="1"/>
  <c r="G57" i="25"/>
  <c r="P56" i="25"/>
  <c r="Q56" i="25" s="1"/>
  <c r="F58" i="26" s="1"/>
  <c r="G58" i="26" s="1"/>
  <c r="O56" i="25"/>
  <c r="N56" i="25"/>
  <c r="M56" i="25"/>
  <c r="G56" i="25"/>
  <c r="M55" i="25"/>
  <c r="N55" i="25" s="1"/>
  <c r="O55" i="25" s="1"/>
  <c r="P55" i="25" s="1"/>
  <c r="Q55" i="25" s="1"/>
  <c r="F57" i="26" s="1"/>
  <c r="G57" i="26" s="1"/>
  <c r="G55" i="25"/>
  <c r="O54" i="25"/>
  <c r="P54" i="25" s="1"/>
  <c r="Q54" i="25" s="1"/>
  <c r="F56" i="26" s="1"/>
  <c r="G56" i="26" s="1"/>
  <c r="N54" i="25"/>
  <c r="M54" i="25"/>
  <c r="G54" i="25"/>
  <c r="M53" i="25"/>
  <c r="N53" i="25" s="1"/>
  <c r="O53" i="25" s="1"/>
  <c r="P53" i="25" s="1"/>
  <c r="Q53" i="25" s="1"/>
  <c r="F55" i="26" s="1"/>
  <c r="G55" i="26" s="1"/>
  <c r="G53" i="25"/>
  <c r="O52" i="25"/>
  <c r="P52" i="25" s="1"/>
  <c r="Q52" i="25" s="1"/>
  <c r="F54" i="26" s="1"/>
  <c r="G54" i="26" s="1"/>
  <c r="N52" i="25"/>
  <c r="M52" i="25"/>
  <c r="G52" i="25"/>
  <c r="Q51" i="25"/>
  <c r="F53" i="26" s="1"/>
  <c r="G53" i="26" s="1"/>
  <c r="N51" i="25"/>
  <c r="O51" i="25" s="1"/>
  <c r="P51" i="25" s="1"/>
  <c r="M51" i="25"/>
  <c r="G51" i="25"/>
  <c r="P50" i="25"/>
  <c r="Q50" i="25" s="1"/>
  <c r="F52" i="26" s="1"/>
  <c r="G52" i="26" s="1"/>
  <c r="O50" i="25"/>
  <c r="N50" i="25"/>
  <c r="M50" i="25"/>
  <c r="G50" i="25"/>
  <c r="M49" i="25"/>
  <c r="N49" i="25" s="1"/>
  <c r="O49" i="25" s="1"/>
  <c r="P49" i="25" s="1"/>
  <c r="Q49" i="25" s="1"/>
  <c r="F51" i="26" s="1"/>
  <c r="G51" i="26" s="1"/>
  <c r="G49" i="25"/>
  <c r="P48" i="25"/>
  <c r="Q48" i="25" s="1"/>
  <c r="F50" i="26" s="1"/>
  <c r="G50" i="26" s="1"/>
  <c r="O48" i="25"/>
  <c r="N48" i="25"/>
  <c r="M48" i="25"/>
  <c r="G48" i="25"/>
  <c r="M47" i="25"/>
  <c r="N47" i="25" s="1"/>
  <c r="O47" i="25" s="1"/>
  <c r="P47" i="25" s="1"/>
  <c r="Q47" i="25" s="1"/>
  <c r="F49" i="26" s="1"/>
  <c r="G49" i="26" s="1"/>
  <c r="G47" i="25"/>
  <c r="O46" i="25"/>
  <c r="P46" i="25" s="1"/>
  <c r="Q46" i="25" s="1"/>
  <c r="F48" i="26" s="1"/>
  <c r="G48" i="26" s="1"/>
  <c r="N46" i="25"/>
  <c r="M46" i="25"/>
  <c r="G46" i="25"/>
  <c r="M45" i="25"/>
  <c r="N45" i="25" s="1"/>
  <c r="O45" i="25" s="1"/>
  <c r="P45" i="25" s="1"/>
  <c r="Q45" i="25" s="1"/>
  <c r="F47" i="26" s="1"/>
  <c r="G47" i="26" s="1"/>
  <c r="G45" i="25"/>
  <c r="O44" i="25"/>
  <c r="P44" i="25" s="1"/>
  <c r="Q44" i="25" s="1"/>
  <c r="F46" i="26" s="1"/>
  <c r="G46" i="26" s="1"/>
  <c r="N44" i="25"/>
  <c r="M44" i="25"/>
  <c r="G44" i="25"/>
  <c r="N43" i="25"/>
  <c r="O43" i="25" s="1"/>
  <c r="P43" i="25" s="1"/>
  <c r="Q43" i="25" s="1"/>
  <c r="F45" i="26" s="1"/>
  <c r="G45" i="26" s="1"/>
  <c r="M43" i="25"/>
  <c r="G43" i="25"/>
  <c r="O42" i="25"/>
  <c r="P42" i="25" s="1"/>
  <c r="Q42" i="25" s="1"/>
  <c r="F44" i="26" s="1"/>
  <c r="G44" i="26" s="1"/>
  <c r="N42" i="25"/>
  <c r="M42" i="25"/>
  <c r="G42" i="25"/>
  <c r="M41" i="25"/>
  <c r="N41" i="25" s="1"/>
  <c r="O41" i="25" s="1"/>
  <c r="P41" i="25" s="1"/>
  <c r="Q41" i="25" s="1"/>
  <c r="F43" i="26" s="1"/>
  <c r="G43" i="26" s="1"/>
  <c r="G41" i="25"/>
  <c r="P40" i="25"/>
  <c r="Q40" i="25" s="1"/>
  <c r="F42" i="26" s="1"/>
  <c r="G42" i="26" s="1"/>
  <c r="O40" i="25"/>
  <c r="N40" i="25"/>
  <c r="M40" i="25"/>
  <c r="G40" i="25"/>
  <c r="M39" i="25"/>
  <c r="N39" i="25" s="1"/>
  <c r="O39" i="25" s="1"/>
  <c r="P39" i="25" s="1"/>
  <c r="Q39" i="25" s="1"/>
  <c r="F41" i="26" s="1"/>
  <c r="G41" i="26" s="1"/>
  <c r="G39" i="25"/>
  <c r="O38" i="25"/>
  <c r="P38" i="25" s="1"/>
  <c r="Q38" i="25" s="1"/>
  <c r="F40" i="26" s="1"/>
  <c r="G40" i="26" s="1"/>
  <c r="N38" i="25"/>
  <c r="M38" i="25"/>
  <c r="G38" i="25"/>
  <c r="M37" i="25"/>
  <c r="N37" i="25" s="1"/>
  <c r="O37" i="25" s="1"/>
  <c r="P37" i="25" s="1"/>
  <c r="Q37" i="25" s="1"/>
  <c r="F39" i="26" s="1"/>
  <c r="G39" i="26" s="1"/>
  <c r="G37" i="25"/>
  <c r="O36" i="25"/>
  <c r="P36" i="25" s="1"/>
  <c r="Q36" i="25" s="1"/>
  <c r="F38" i="26" s="1"/>
  <c r="G38" i="26" s="1"/>
  <c r="N36" i="25"/>
  <c r="M36" i="25"/>
  <c r="G36" i="25"/>
  <c r="Q35" i="25"/>
  <c r="F37" i="26" s="1"/>
  <c r="G37" i="26" s="1"/>
  <c r="N35" i="25"/>
  <c r="O35" i="25" s="1"/>
  <c r="P35" i="25" s="1"/>
  <c r="M35" i="25"/>
  <c r="G35" i="25"/>
  <c r="P34" i="25"/>
  <c r="Q34" i="25" s="1"/>
  <c r="F36" i="26" s="1"/>
  <c r="G36" i="26" s="1"/>
  <c r="O34" i="25"/>
  <c r="N34" i="25"/>
  <c r="M34" i="25"/>
  <c r="G34" i="25"/>
  <c r="M33" i="25"/>
  <c r="N33" i="25" s="1"/>
  <c r="O33" i="25" s="1"/>
  <c r="P33" i="25" s="1"/>
  <c r="Q33" i="25" s="1"/>
  <c r="F35" i="26" s="1"/>
  <c r="G35" i="26" s="1"/>
  <c r="G33" i="25"/>
  <c r="P32" i="25"/>
  <c r="Q32" i="25" s="1"/>
  <c r="F34" i="26" s="1"/>
  <c r="G34" i="26" s="1"/>
  <c r="O32" i="25"/>
  <c r="N32" i="25"/>
  <c r="M32" i="25"/>
  <c r="G32" i="25"/>
  <c r="M31" i="25"/>
  <c r="N31" i="25" s="1"/>
  <c r="O31" i="25" s="1"/>
  <c r="P31" i="25" s="1"/>
  <c r="Q31" i="25" s="1"/>
  <c r="F33" i="26" s="1"/>
  <c r="G33" i="26" s="1"/>
  <c r="G31" i="25"/>
  <c r="O30" i="25"/>
  <c r="P30" i="25" s="1"/>
  <c r="Q30" i="25" s="1"/>
  <c r="F32" i="26" s="1"/>
  <c r="G32" i="26" s="1"/>
  <c r="N30" i="25"/>
  <c r="M30" i="25"/>
  <c r="G30" i="25"/>
  <c r="N29" i="25"/>
  <c r="O29" i="25" s="1"/>
  <c r="P29" i="25" s="1"/>
  <c r="Q29" i="25" s="1"/>
  <c r="F31" i="26" s="1"/>
  <c r="G31" i="26" s="1"/>
  <c r="M29" i="25"/>
  <c r="G29" i="25"/>
  <c r="O28" i="25"/>
  <c r="P28" i="25" s="1"/>
  <c r="Q28" i="25" s="1"/>
  <c r="F30" i="26" s="1"/>
  <c r="G30" i="26" s="1"/>
  <c r="N28" i="25"/>
  <c r="M28" i="25"/>
  <c r="G28" i="25"/>
  <c r="N27" i="25"/>
  <c r="O27" i="25" s="1"/>
  <c r="P27" i="25" s="1"/>
  <c r="Q27" i="25" s="1"/>
  <c r="F29" i="26" s="1"/>
  <c r="G29" i="26" s="1"/>
  <c r="M27" i="25"/>
  <c r="G27" i="25"/>
  <c r="O26" i="25"/>
  <c r="P26" i="25" s="1"/>
  <c r="Q26" i="25" s="1"/>
  <c r="F28" i="26" s="1"/>
  <c r="G28" i="26" s="1"/>
  <c r="N26" i="25"/>
  <c r="M26" i="25"/>
  <c r="G26" i="25"/>
  <c r="Q25" i="25"/>
  <c r="F27" i="26" s="1"/>
  <c r="G27" i="26" s="1"/>
  <c r="M25" i="25"/>
  <c r="N25" i="25" s="1"/>
  <c r="O25" i="25" s="1"/>
  <c r="P25" i="25" s="1"/>
  <c r="G25" i="25"/>
  <c r="P24" i="25"/>
  <c r="Q24" i="25" s="1"/>
  <c r="F26" i="26" s="1"/>
  <c r="G26" i="26" s="1"/>
  <c r="O24" i="25"/>
  <c r="N24" i="25"/>
  <c r="M24" i="25"/>
  <c r="G24" i="25"/>
  <c r="M23" i="25"/>
  <c r="N23" i="25" s="1"/>
  <c r="O23" i="25" s="1"/>
  <c r="P23" i="25" s="1"/>
  <c r="Q23" i="25" s="1"/>
  <c r="F25" i="26" s="1"/>
  <c r="G25" i="26" s="1"/>
  <c r="G23" i="25"/>
  <c r="O22" i="25"/>
  <c r="P22" i="25" s="1"/>
  <c r="Q22" i="25" s="1"/>
  <c r="F24" i="26" s="1"/>
  <c r="G24" i="26" s="1"/>
  <c r="N22" i="25"/>
  <c r="M22" i="25"/>
  <c r="G22" i="25"/>
  <c r="M21" i="25"/>
  <c r="N21" i="25" s="1"/>
  <c r="O21" i="25" s="1"/>
  <c r="P21" i="25" s="1"/>
  <c r="Q21" i="25" s="1"/>
  <c r="F23" i="26" s="1"/>
  <c r="G23" i="26" s="1"/>
  <c r="G21" i="25"/>
  <c r="O20" i="25"/>
  <c r="P20" i="25" s="1"/>
  <c r="Q20" i="25" s="1"/>
  <c r="F22" i="26" s="1"/>
  <c r="G22" i="26" s="1"/>
  <c r="N20" i="25"/>
  <c r="M20" i="25"/>
  <c r="G20" i="25"/>
  <c r="Q19" i="25"/>
  <c r="F21" i="26" s="1"/>
  <c r="G21" i="26" s="1"/>
  <c r="N19" i="25"/>
  <c r="O19" i="25" s="1"/>
  <c r="P19" i="25" s="1"/>
  <c r="M19" i="25"/>
  <c r="G19" i="25"/>
  <c r="P18" i="25"/>
  <c r="Q18" i="25" s="1"/>
  <c r="F20" i="26" s="1"/>
  <c r="G20" i="26" s="1"/>
  <c r="O18" i="25"/>
  <c r="N18" i="25"/>
  <c r="M18" i="25"/>
  <c r="G18" i="25"/>
  <c r="M17" i="25"/>
  <c r="N17" i="25" s="1"/>
  <c r="O17" i="25" s="1"/>
  <c r="P17" i="25" s="1"/>
  <c r="Q17" i="25" s="1"/>
  <c r="F19" i="26" s="1"/>
  <c r="G19" i="26" s="1"/>
  <c r="G17" i="25"/>
  <c r="P16" i="25"/>
  <c r="Q16" i="25" s="1"/>
  <c r="F18" i="26" s="1"/>
  <c r="G18" i="26" s="1"/>
  <c r="N16" i="25"/>
  <c r="O16" i="25" s="1"/>
  <c r="M16" i="25"/>
  <c r="G16" i="25"/>
  <c r="N15" i="25"/>
  <c r="O15" i="25" s="1"/>
  <c r="P15" i="25" s="1"/>
  <c r="Q15" i="25" s="1"/>
  <c r="F17" i="26" s="1"/>
  <c r="G17" i="26" s="1"/>
  <c r="M15" i="25"/>
  <c r="G15" i="25"/>
  <c r="O14" i="25"/>
  <c r="P14" i="25" s="1"/>
  <c r="Q14" i="25" s="1"/>
  <c r="F16" i="26" s="1"/>
  <c r="G16" i="26" s="1"/>
  <c r="N14" i="25"/>
  <c r="M14" i="25"/>
  <c r="G14" i="25"/>
  <c r="Q13" i="25"/>
  <c r="F15" i="26" s="1"/>
  <c r="G15" i="26" s="1"/>
  <c r="P13" i="25"/>
  <c r="M13" i="25"/>
  <c r="N13" i="25" s="1"/>
  <c r="O13" i="25" s="1"/>
  <c r="G13" i="25"/>
  <c r="P12" i="25"/>
  <c r="Q12" i="25" s="1"/>
  <c r="F14" i="26" s="1"/>
  <c r="G14" i="26" s="1"/>
  <c r="N12" i="25"/>
  <c r="O12" i="25" s="1"/>
  <c r="M12" i="25"/>
  <c r="G12" i="25"/>
  <c r="N11" i="25"/>
  <c r="O11" i="25" s="1"/>
  <c r="P11" i="25" s="1"/>
  <c r="Q11" i="25" s="1"/>
  <c r="F13" i="26" s="1"/>
  <c r="G13" i="26" s="1"/>
  <c r="M11" i="25"/>
  <c r="G11" i="25"/>
  <c r="N10" i="25"/>
  <c r="O10" i="25" s="1"/>
  <c r="P10" i="25" s="1"/>
  <c r="Q10" i="25" s="1"/>
  <c r="F12" i="26" s="1"/>
  <c r="G12" i="26" s="1"/>
  <c r="M10" i="25"/>
  <c r="G10" i="25"/>
  <c r="M9" i="25"/>
  <c r="N9" i="25" s="1"/>
  <c r="O9" i="25" s="1"/>
  <c r="P9" i="25" s="1"/>
  <c r="Q9" i="25" s="1"/>
  <c r="F11" i="26" s="1"/>
  <c r="G11" i="26" s="1"/>
  <c r="G9" i="25"/>
  <c r="N8" i="25"/>
  <c r="O8" i="25" s="1"/>
  <c r="P8" i="25" s="1"/>
  <c r="Q8" i="25" s="1"/>
  <c r="F10" i="26" s="1"/>
  <c r="G10" i="26" s="1"/>
  <c r="M8" i="25"/>
  <c r="G8" i="25"/>
  <c r="M7" i="25"/>
  <c r="N7" i="25" s="1"/>
  <c r="O7" i="25" s="1"/>
  <c r="P7" i="25" s="1"/>
  <c r="Q7" i="25" s="1"/>
  <c r="F9" i="26" s="1"/>
  <c r="G9" i="26" s="1"/>
  <c r="G7" i="25"/>
  <c r="N6" i="25"/>
  <c r="O6" i="25" s="1"/>
  <c r="P6" i="25" s="1"/>
  <c r="Q6" i="25" s="1"/>
  <c r="F8" i="26" s="1"/>
  <c r="G8" i="26" s="1"/>
  <c r="M6" i="25"/>
  <c r="G6" i="25"/>
  <c r="M5" i="25"/>
  <c r="N5" i="25" s="1"/>
  <c r="O5" i="25" s="1"/>
  <c r="P5" i="25" s="1"/>
  <c r="Q5" i="25" s="1"/>
  <c r="F7" i="26" s="1"/>
  <c r="G5" i="25"/>
  <c r="G141" i="24"/>
  <c r="F71" i="24"/>
  <c r="G71" i="24" s="1"/>
  <c r="Q55" i="24"/>
  <c r="P55" i="24"/>
  <c r="Q54" i="24"/>
  <c r="P54" i="24"/>
  <c r="Q53" i="24"/>
  <c r="P53" i="24"/>
  <c r="Q52" i="24"/>
  <c r="P52" i="24"/>
  <c r="F52" i="24"/>
  <c r="G52" i="24" s="1"/>
  <c r="Q51" i="24"/>
  <c r="P51" i="24"/>
  <c r="Q50" i="24"/>
  <c r="P50" i="24"/>
  <c r="Q49" i="24"/>
  <c r="P49" i="24"/>
  <c r="Q48" i="24"/>
  <c r="P48" i="24"/>
  <c r="Q47" i="24"/>
  <c r="P47" i="24"/>
  <c r="Q46" i="24"/>
  <c r="P46" i="24"/>
  <c r="Q45" i="24"/>
  <c r="P45" i="24"/>
  <c r="Q44" i="24"/>
  <c r="P44" i="24"/>
  <c r="Q43" i="24"/>
  <c r="P43" i="24"/>
  <c r="Q42" i="24"/>
  <c r="P42" i="24"/>
  <c r="Q41" i="24"/>
  <c r="P41" i="24"/>
  <c r="Q40" i="24"/>
  <c r="P40" i="24"/>
  <c r="F40" i="24"/>
  <c r="G40" i="24" s="1"/>
  <c r="Q39" i="24"/>
  <c r="P39" i="24"/>
  <c r="Q38" i="24"/>
  <c r="P38" i="24"/>
  <c r="Q37" i="24"/>
  <c r="P37" i="24"/>
  <c r="Q36" i="24"/>
  <c r="P36" i="24"/>
  <c r="Q35" i="24"/>
  <c r="P35" i="24"/>
  <c r="Q34" i="24"/>
  <c r="P34" i="24"/>
  <c r="Q33" i="24"/>
  <c r="P33" i="24"/>
  <c r="Q32" i="24"/>
  <c r="P32" i="24"/>
  <c r="Q31" i="24"/>
  <c r="P31" i="24"/>
  <c r="Q30" i="24"/>
  <c r="P30" i="24"/>
  <c r="Q29" i="24"/>
  <c r="P29" i="24"/>
  <c r="Q28" i="24"/>
  <c r="P28" i="24"/>
  <c r="Q27" i="24"/>
  <c r="P27" i="24"/>
  <c r="Q26" i="24"/>
  <c r="P26" i="24"/>
  <c r="Q25" i="24"/>
  <c r="P25" i="24"/>
  <c r="Q24" i="24"/>
  <c r="P24" i="24"/>
  <c r="Q23" i="24"/>
  <c r="P23" i="24"/>
  <c r="Q22" i="24"/>
  <c r="P22" i="24"/>
  <c r="Q21" i="24"/>
  <c r="P21" i="24"/>
  <c r="Q20" i="24"/>
  <c r="P20" i="24"/>
  <c r="Q19" i="24"/>
  <c r="P19" i="24"/>
  <c r="Q18" i="24"/>
  <c r="P18" i="24"/>
  <c r="Q17" i="24"/>
  <c r="P17" i="24"/>
  <c r="Q16" i="24"/>
  <c r="P16" i="24"/>
  <c r="Q15" i="24"/>
  <c r="P15" i="24"/>
  <c r="Q14" i="24"/>
  <c r="P14" i="24"/>
  <c r="Q13" i="24"/>
  <c r="P13" i="24"/>
  <c r="Q12" i="24"/>
  <c r="P12" i="24"/>
  <c r="Q11" i="24"/>
  <c r="P11" i="24"/>
  <c r="Q10" i="24"/>
  <c r="P10" i="24"/>
  <c r="Q9" i="24"/>
  <c r="P9" i="24"/>
  <c r="E8" i="24"/>
  <c r="G7" i="24"/>
  <c r="I7" i="24" s="1"/>
  <c r="J7" i="24" s="1"/>
  <c r="E7" i="24"/>
  <c r="P6" i="24"/>
  <c r="D6" i="24"/>
  <c r="D7" i="24" s="1"/>
  <c r="D8" i="24" s="1"/>
  <c r="D9" i="24" s="1"/>
  <c r="N5" i="24"/>
  <c r="O148" i="23"/>
  <c r="P148" i="23" s="1"/>
  <c r="Q148" i="23" s="1"/>
  <c r="N148" i="23"/>
  <c r="M148" i="23"/>
  <c r="G148" i="23"/>
  <c r="Q147" i="23"/>
  <c r="F149" i="24" s="1"/>
  <c r="G149" i="24" s="1"/>
  <c r="P147" i="23"/>
  <c r="N147" i="23"/>
  <c r="O147" i="23" s="1"/>
  <c r="M147" i="23"/>
  <c r="G147" i="23"/>
  <c r="P146" i="23"/>
  <c r="Q146" i="23" s="1"/>
  <c r="F148" i="24" s="1"/>
  <c r="G148" i="24" s="1"/>
  <c r="O146" i="23"/>
  <c r="N146" i="23"/>
  <c r="M146" i="23"/>
  <c r="G146" i="23"/>
  <c r="M145" i="23"/>
  <c r="N145" i="23" s="1"/>
  <c r="O145" i="23" s="1"/>
  <c r="P145" i="23" s="1"/>
  <c r="Q145" i="23" s="1"/>
  <c r="F147" i="24" s="1"/>
  <c r="G147" i="24" s="1"/>
  <c r="G145" i="23"/>
  <c r="N144" i="23"/>
  <c r="O144" i="23" s="1"/>
  <c r="P144" i="23" s="1"/>
  <c r="Q144" i="23" s="1"/>
  <c r="F146" i="24" s="1"/>
  <c r="G146" i="24" s="1"/>
  <c r="M144" i="23"/>
  <c r="G144" i="23"/>
  <c r="P143" i="23"/>
  <c r="Q143" i="23" s="1"/>
  <c r="F145" i="24" s="1"/>
  <c r="G145" i="24" s="1"/>
  <c r="N143" i="23"/>
  <c r="O143" i="23" s="1"/>
  <c r="M143" i="23"/>
  <c r="G143" i="23"/>
  <c r="P142" i="23"/>
  <c r="Q142" i="23" s="1"/>
  <c r="F144" i="24" s="1"/>
  <c r="G144" i="24" s="1"/>
  <c r="O142" i="23"/>
  <c r="N142" i="23"/>
  <c r="M142" i="23"/>
  <c r="G142" i="23"/>
  <c r="M141" i="23"/>
  <c r="N141" i="23" s="1"/>
  <c r="O141" i="23" s="1"/>
  <c r="P141" i="23" s="1"/>
  <c r="Q141" i="23" s="1"/>
  <c r="F143" i="24" s="1"/>
  <c r="G143" i="24" s="1"/>
  <c r="G141" i="23"/>
  <c r="N140" i="23"/>
  <c r="O140" i="23" s="1"/>
  <c r="P140" i="23" s="1"/>
  <c r="Q140" i="23" s="1"/>
  <c r="F142" i="24" s="1"/>
  <c r="G142" i="24" s="1"/>
  <c r="M140" i="23"/>
  <c r="G140" i="23"/>
  <c r="P139" i="23"/>
  <c r="Q139" i="23" s="1"/>
  <c r="F141" i="24" s="1"/>
  <c r="N139" i="23"/>
  <c r="O139" i="23" s="1"/>
  <c r="M139" i="23"/>
  <c r="G139" i="23"/>
  <c r="P138" i="23"/>
  <c r="Q138" i="23" s="1"/>
  <c r="F140" i="24" s="1"/>
  <c r="G140" i="24" s="1"/>
  <c r="O138" i="23"/>
  <c r="N138" i="23"/>
  <c r="M138" i="23"/>
  <c r="G138" i="23"/>
  <c r="N137" i="23"/>
  <c r="O137" i="23" s="1"/>
  <c r="P137" i="23" s="1"/>
  <c r="Q137" i="23" s="1"/>
  <c r="F139" i="24" s="1"/>
  <c r="G139" i="24" s="1"/>
  <c r="M137" i="23"/>
  <c r="G137" i="23"/>
  <c r="N136" i="23"/>
  <c r="O136" i="23" s="1"/>
  <c r="P136" i="23" s="1"/>
  <c r="Q136" i="23" s="1"/>
  <c r="F138" i="24" s="1"/>
  <c r="G138" i="24" s="1"/>
  <c r="M136" i="23"/>
  <c r="G136" i="23"/>
  <c r="P135" i="23"/>
  <c r="Q135" i="23" s="1"/>
  <c r="F137" i="24" s="1"/>
  <c r="G137" i="24" s="1"/>
  <c r="N135" i="23"/>
  <c r="O135" i="23" s="1"/>
  <c r="M135" i="23"/>
  <c r="G135" i="23"/>
  <c r="P134" i="23"/>
  <c r="Q134" i="23" s="1"/>
  <c r="F136" i="24" s="1"/>
  <c r="G136" i="24" s="1"/>
  <c r="O134" i="23"/>
  <c r="N134" i="23"/>
  <c r="M134" i="23"/>
  <c r="G134" i="23"/>
  <c r="M133" i="23"/>
  <c r="N133" i="23" s="1"/>
  <c r="O133" i="23" s="1"/>
  <c r="P133" i="23" s="1"/>
  <c r="Q133" i="23" s="1"/>
  <c r="F135" i="24" s="1"/>
  <c r="G135" i="24" s="1"/>
  <c r="G133" i="23"/>
  <c r="O132" i="23"/>
  <c r="P132" i="23" s="1"/>
  <c r="Q132" i="23" s="1"/>
  <c r="F134" i="24" s="1"/>
  <c r="G134" i="24" s="1"/>
  <c r="N132" i="23"/>
  <c r="M132" i="23"/>
  <c r="G132" i="23"/>
  <c r="Q131" i="23"/>
  <c r="F133" i="24" s="1"/>
  <c r="G133" i="24" s="1"/>
  <c r="P131" i="23"/>
  <c r="N131" i="23"/>
  <c r="O131" i="23" s="1"/>
  <c r="M131" i="23"/>
  <c r="G131" i="23"/>
  <c r="P130" i="23"/>
  <c r="Q130" i="23" s="1"/>
  <c r="F132" i="24" s="1"/>
  <c r="G132" i="24" s="1"/>
  <c r="O130" i="23"/>
  <c r="N130" i="23"/>
  <c r="M130" i="23"/>
  <c r="G130" i="23"/>
  <c r="M129" i="23"/>
  <c r="N129" i="23" s="1"/>
  <c r="O129" i="23" s="1"/>
  <c r="P129" i="23" s="1"/>
  <c r="Q129" i="23" s="1"/>
  <c r="F131" i="24" s="1"/>
  <c r="G131" i="24" s="1"/>
  <c r="G129" i="23"/>
  <c r="N128" i="23"/>
  <c r="O128" i="23" s="1"/>
  <c r="P128" i="23" s="1"/>
  <c r="Q128" i="23" s="1"/>
  <c r="F130" i="24" s="1"/>
  <c r="G130" i="24" s="1"/>
  <c r="M128" i="23"/>
  <c r="G128" i="23"/>
  <c r="P127" i="23"/>
  <c r="Q127" i="23" s="1"/>
  <c r="F129" i="24" s="1"/>
  <c r="G129" i="24" s="1"/>
  <c r="N127" i="23"/>
  <c r="O127" i="23" s="1"/>
  <c r="M127" i="23"/>
  <c r="G127" i="23"/>
  <c r="P126" i="23"/>
  <c r="Q126" i="23" s="1"/>
  <c r="F128" i="24" s="1"/>
  <c r="G128" i="24" s="1"/>
  <c r="O126" i="23"/>
  <c r="N126" i="23"/>
  <c r="M126" i="23"/>
  <c r="G126" i="23"/>
  <c r="M125" i="23"/>
  <c r="N125" i="23" s="1"/>
  <c r="O125" i="23" s="1"/>
  <c r="P125" i="23" s="1"/>
  <c r="Q125" i="23" s="1"/>
  <c r="F127" i="24" s="1"/>
  <c r="G127" i="24" s="1"/>
  <c r="G125" i="23"/>
  <c r="N124" i="23"/>
  <c r="O124" i="23" s="1"/>
  <c r="P124" i="23" s="1"/>
  <c r="Q124" i="23" s="1"/>
  <c r="F126" i="24" s="1"/>
  <c r="G126" i="24" s="1"/>
  <c r="M124" i="23"/>
  <c r="G124" i="23"/>
  <c r="P123" i="23"/>
  <c r="Q123" i="23" s="1"/>
  <c r="F125" i="24" s="1"/>
  <c r="G125" i="24" s="1"/>
  <c r="N123" i="23"/>
  <c r="O123" i="23" s="1"/>
  <c r="M123" i="23"/>
  <c r="G123" i="23"/>
  <c r="P122" i="23"/>
  <c r="Q122" i="23" s="1"/>
  <c r="F124" i="24" s="1"/>
  <c r="G124" i="24" s="1"/>
  <c r="O122" i="23"/>
  <c r="N122" i="23"/>
  <c r="M122" i="23"/>
  <c r="G122" i="23"/>
  <c r="N121" i="23"/>
  <c r="O121" i="23" s="1"/>
  <c r="P121" i="23" s="1"/>
  <c r="Q121" i="23" s="1"/>
  <c r="F123" i="24" s="1"/>
  <c r="G123" i="24" s="1"/>
  <c r="M121" i="23"/>
  <c r="G121" i="23"/>
  <c r="N120" i="23"/>
  <c r="O120" i="23" s="1"/>
  <c r="P120" i="23" s="1"/>
  <c r="Q120" i="23" s="1"/>
  <c r="F122" i="24" s="1"/>
  <c r="G122" i="24" s="1"/>
  <c r="M120" i="23"/>
  <c r="G120" i="23"/>
  <c r="P119" i="23"/>
  <c r="Q119" i="23" s="1"/>
  <c r="F121" i="24" s="1"/>
  <c r="G121" i="24" s="1"/>
  <c r="N119" i="23"/>
  <c r="O119" i="23" s="1"/>
  <c r="M119" i="23"/>
  <c r="G119" i="23"/>
  <c r="P118" i="23"/>
  <c r="Q118" i="23" s="1"/>
  <c r="F120" i="24" s="1"/>
  <c r="G120" i="24" s="1"/>
  <c r="O118" i="23"/>
  <c r="N118" i="23"/>
  <c r="M118" i="23"/>
  <c r="G118" i="23"/>
  <c r="M117" i="23"/>
  <c r="N117" i="23" s="1"/>
  <c r="O117" i="23" s="1"/>
  <c r="P117" i="23" s="1"/>
  <c r="Q117" i="23" s="1"/>
  <c r="F119" i="24" s="1"/>
  <c r="G119" i="24" s="1"/>
  <c r="G117" i="23"/>
  <c r="O116" i="23"/>
  <c r="P116" i="23" s="1"/>
  <c r="Q116" i="23" s="1"/>
  <c r="F118" i="24" s="1"/>
  <c r="G118" i="24" s="1"/>
  <c r="N116" i="23"/>
  <c r="M116" i="23"/>
  <c r="G116" i="23"/>
  <c r="Q115" i="23"/>
  <c r="F117" i="24" s="1"/>
  <c r="G117" i="24" s="1"/>
  <c r="P115" i="23"/>
  <c r="N115" i="23"/>
  <c r="O115" i="23" s="1"/>
  <c r="M115" i="23"/>
  <c r="G115" i="23"/>
  <c r="P114" i="23"/>
  <c r="Q114" i="23" s="1"/>
  <c r="F116" i="24" s="1"/>
  <c r="G116" i="24" s="1"/>
  <c r="O114" i="23"/>
  <c r="N114" i="23"/>
  <c r="M114" i="23"/>
  <c r="G114" i="23"/>
  <c r="M113" i="23"/>
  <c r="N113" i="23" s="1"/>
  <c r="O113" i="23" s="1"/>
  <c r="P113" i="23" s="1"/>
  <c r="Q113" i="23" s="1"/>
  <c r="F115" i="24" s="1"/>
  <c r="G115" i="24" s="1"/>
  <c r="G113" i="23"/>
  <c r="N112" i="23"/>
  <c r="O112" i="23" s="1"/>
  <c r="P112" i="23" s="1"/>
  <c r="Q112" i="23" s="1"/>
  <c r="F114" i="24" s="1"/>
  <c r="G114" i="24" s="1"/>
  <c r="M112" i="23"/>
  <c r="G112" i="23"/>
  <c r="P111" i="23"/>
  <c r="Q111" i="23" s="1"/>
  <c r="F113" i="24" s="1"/>
  <c r="G113" i="24" s="1"/>
  <c r="N111" i="23"/>
  <c r="O111" i="23" s="1"/>
  <c r="M111" i="23"/>
  <c r="G111" i="23"/>
  <c r="P110" i="23"/>
  <c r="Q110" i="23" s="1"/>
  <c r="F112" i="24" s="1"/>
  <c r="G112" i="24" s="1"/>
  <c r="O110" i="23"/>
  <c r="N110" i="23"/>
  <c r="M110" i="23"/>
  <c r="G110" i="23"/>
  <c r="M109" i="23"/>
  <c r="N109" i="23" s="1"/>
  <c r="O109" i="23" s="1"/>
  <c r="P109" i="23" s="1"/>
  <c r="Q109" i="23" s="1"/>
  <c r="F111" i="24" s="1"/>
  <c r="G111" i="24" s="1"/>
  <c r="G109" i="23"/>
  <c r="N108" i="23"/>
  <c r="O108" i="23" s="1"/>
  <c r="P108" i="23" s="1"/>
  <c r="Q108" i="23" s="1"/>
  <c r="F110" i="24" s="1"/>
  <c r="G110" i="24" s="1"/>
  <c r="M108" i="23"/>
  <c r="G108" i="23"/>
  <c r="P107" i="23"/>
  <c r="Q107" i="23" s="1"/>
  <c r="F109" i="24" s="1"/>
  <c r="G109" i="24" s="1"/>
  <c r="N107" i="23"/>
  <c r="O107" i="23" s="1"/>
  <c r="M107" i="23"/>
  <c r="G107" i="23"/>
  <c r="P106" i="23"/>
  <c r="Q106" i="23" s="1"/>
  <c r="F108" i="24" s="1"/>
  <c r="G108" i="24" s="1"/>
  <c r="O106" i="23"/>
  <c r="N106" i="23"/>
  <c r="M106" i="23"/>
  <c r="G106" i="23"/>
  <c r="N105" i="23"/>
  <c r="O105" i="23" s="1"/>
  <c r="P105" i="23" s="1"/>
  <c r="Q105" i="23" s="1"/>
  <c r="F107" i="24" s="1"/>
  <c r="G107" i="24" s="1"/>
  <c r="M105" i="23"/>
  <c r="G105" i="23"/>
  <c r="N104" i="23"/>
  <c r="O104" i="23" s="1"/>
  <c r="P104" i="23" s="1"/>
  <c r="Q104" i="23" s="1"/>
  <c r="F106" i="24" s="1"/>
  <c r="G106" i="24" s="1"/>
  <c r="M104" i="23"/>
  <c r="G104" i="23"/>
  <c r="P103" i="23"/>
  <c r="Q103" i="23" s="1"/>
  <c r="F105" i="24" s="1"/>
  <c r="G105" i="24" s="1"/>
  <c r="N103" i="23"/>
  <c r="O103" i="23" s="1"/>
  <c r="M103" i="23"/>
  <c r="G103" i="23"/>
  <c r="P102" i="23"/>
  <c r="Q102" i="23" s="1"/>
  <c r="F104" i="24" s="1"/>
  <c r="G104" i="24" s="1"/>
  <c r="O102" i="23"/>
  <c r="N102" i="23"/>
  <c r="M102" i="23"/>
  <c r="G102" i="23"/>
  <c r="M101" i="23"/>
  <c r="N101" i="23" s="1"/>
  <c r="O101" i="23" s="1"/>
  <c r="P101" i="23" s="1"/>
  <c r="Q101" i="23" s="1"/>
  <c r="F103" i="24" s="1"/>
  <c r="G103" i="24" s="1"/>
  <c r="G101" i="23"/>
  <c r="O100" i="23"/>
  <c r="P100" i="23" s="1"/>
  <c r="Q100" i="23" s="1"/>
  <c r="F102" i="24" s="1"/>
  <c r="G102" i="24" s="1"/>
  <c r="N100" i="23"/>
  <c r="M100" i="23"/>
  <c r="G100" i="23"/>
  <c r="Q99" i="23"/>
  <c r="F101" i="24" s="1"/>
  <c r="G101" i="24" s="1"/>
  <c r="P99" i="23"/>
  <c r="N99" i="23"/>
  <c r="O99" i="23" s="1"/>
  <c r="M99" i="23"/>
  <c r="G99" i="23"/>
  <c r="P98" i="23"/>
  <c r="Q98" i="23" s="1"/>
  <c r="F100" i="24" s="1"/>
  <c r="G100" i="24" s="1"/>
  <c r="O98" i="23"/>
  <c r="N98" i="23"/>
  <c r="M98" i="23"/>
  <c r="G98" i="23"/>
  <c r="M97" i="23"/>
  <c r="N97" i="23" s="1"/>
  <c r="O97" i="23" s="1"/>
  <c r="P97" i="23" s="1"/>
  <c r="Q97" i="23" s="1"/>
  <c r="F99" i="24" s="1"/>
  <c r="G99" i="24" s="1"/>
  <c r="G97" i="23"/>
  <c r="N96" i="23"/>
  <c r="O96" i="23" s="1"/>
  <c r="P96" i="23" s="1"/>
  <c r="Q96" i="23" s="1"/>
  <c r="F98" i="24" s="1"/>
  <c r="G98" i="24" s="1"/>
  <c r="M96" i="23"/>
  <c r="G96" i="23"/>
  <c r="P95" i="23"/>
  <c r="Q95" i="23" s="1"/>
  <c r="F97" i="24" s="1"/>
  <c r="G97" i="24" s="1"/>
  <c r="N95" i="23"/>
  <c r="O95" i="23" s="1"/>
  <c r="M95" i="23"/>
  <c r="G95" i="23"/>
  <c r="P94" i="23"/>
  <c r="Q94" i="23" s="1"/>
  <c r="F96" i="24" s="1"/>
  <c r="G96" i="24" s="1"/>
  <c r="O94" i="23"/>
  <c r="N94" i="23"/>
  <c r="M94" i="23"/>
  <c r="G94" i="23"/>
  <c r="M93" i="23"/>
  <c r="N93" i="23" s="1"/>
  <c r="O93" i="23" s="1"/>
  <c r="P93" i="23" s="1"/>
  <c r="Q93" i="23" s="1"/>
  <c r="F95" i="24" s="1"/>
  <c r="G95" i="24" s="1"/>
  <c r="G93" i="23"/>
  <c r="N92" i="23"/>
  <c r="O92" i="23" s="1"/>
  <c r="P92" i="23" s="1"/>
  <c r="Q92" i="23" s="1"/>
  <c r="F94" i="24" s="1"/>
  <c r="G94" i="24" s="1"/>
  <c r="M92" i="23"/>
  <c r="G92" i="23"/>
  <c r="P91" i="23"/>
  <c r="Q91" i="23" s="1"/>
  <c r="F93" i="24" s="1"/>
  <c r="G93" i="24" s="1"/>
  <c r="N91" i="23"/>
  <c r="O91" i="23" s="1"/>
  <c r="M91" i="23"/>
  <c r="G91" i="23"/>
  <c r="P90" i="23"/>
  <c r="Q90" i="23" s="1"/>
  <c r="F92" i="24" s="1"/>
  <c r="G92" i="24" s="1"/>
  <c r="O90" i="23"/>
  <c r="N90" i="23"/>
  <c r="M90" i="23"/>
  <c r="G90" i="23"/>
  <c r="N89" i="23"/>
  <c r="O89" i="23" s="1"/>
  <c r="P89" i="23" s="1"/>
  <c r="Q89" i="23" s="1"/>
  <c r="F91" i="24" s="1"/>
  <c r="G91" i="24" s="1"/>
  <c r="M89" i="23"/>
  <c r="G89" i="23"/>
  <c r="N88" i="23"/>
  <c r="O88" i="23" s="1"/>
  <c r="P88" i="23" s="1"/>
  <c r="Q88" i="23" s="1"/>
  <c r="F90" i="24" s="1"/>
  <c r="G90" i="24" s="1"/>
  <c r="M88" i="23"/>
  <c r="G88" i="23"/>
  <c r="P87" i="23"/>
  <c r="Q87" i="23" s="1"/>
  <c r="F89" i="24" s="1"/>
  <c r="G89" i="24" s="1"/>
  <c r="N87" i="23"/>
  <c r="O87" i="23" s="1"/>
  <c r="M87" i="23"/>
  <c r="G87" i="23"/>
  <c r="P86" i="23"/>
  <c r="Q86" i="23" s="1"/>
  <c r="F88" i="24" s="1"/>
  <c r="G88" i="24" s="1"/>
  <c r="O86" i="23"/>
  <c r="N86" i="23"/>
  <c r="M86" i="23"/>
  <c r="G86" i="23"/>
  <c r="M85" i="23"/>
  <c r="N85" i="23" s="1"/>
  <c r="O85" i="23" s="1"/>
  <c r="P85" i="23" s="1"/>
  <c r="Q85" i="23" s="1"/>
  <c r="F87" i="24" s="1"/>
  <c r="G87" i="24" s="1"/>
  <c r="G85" i="23"/>
  <c r="O84" i="23"/>
  <c r="P84" i="23" s="1"/>
  <c r="Q84" i="23" s="1"/>
  <c r="F86" i="24" s="1"/>
  <c r="G86" i="24" s="1"/>
  <c r="N84" i="23"/>
  <c r="M84" i="23"/>
  <c r="G84" i="23"/>
  <c r="Q83" i="23"/>
  <c r="F85" i="24" s="1"/>
  <c r="G85" i="24" s="1"/>
  <c r="P83" i="23"/>
  <c r="N83" i="23"/>
  <c r="O83" i="23" s="1"/>
  <c r="M83" i="23"/>
  <c r="G83" i="23"/>
  <c r="P82" i="23"/>
  <c r="Q82" i="23" s="1"/>
  <c r="F84" i="24" s="1"/>
  <c r="G84" i="24" s="1"/>
  <c r="O82" i="23"/>
  <c r="N82" i="23"/>
  <c r="M82" i="23"/>
  <c r="G82" i="23"/>
  <c r="M81" i="23"/>
  <c r="N81" i="23" s="1"/>
  <c r="O81" i="23" s="1"/>
  <c r="P81" i="23" s="1"/>
  <c r="Q81" i="23" s="1"/>
  <c r="F83" i="24" s="1"/>
  <c r="G83" i="24" s="1"/>
  <c r="G81" i="23"/>
  <c r="N80" i="23"/>
  <c r="O80" i="23" s="1"/>
  <c r="P80" i="23" s="1"/>
  <c r="Q80" i="23" s="1"/>
  <c r="F82" i="24" s="1"/>
  <c r="G82" i="24" s="1"/>
  <c r="M80" i="23"/>
  <c r="G80" i="23"/>
  <c r="P79" i="23"/>
  <c r="Q79" i="23" s="1"/>
  <c r="F81" i="24" s="1"/>
  <c r="G81" i="24" s="1"/>
  <c r="N79" i="23"/>
  <c r="O79" i="23" s="1"/>
  <c r="M79" i="23"/>
  <c r="G79" i="23"/>
  <c r="P78" i="23"/>
  <c r="Q78" i="23" s="1"/>
  <c r="F80" i="24" s="1"/>
  <c r="G80" i="24" s="1"/>
  <c r="O78" i="23"/>
  <c r="N78" i="23"/>
  <c r="M78" i="23"/>
  <c r="G78" i="23"/>
  <c r="M77" i="23"/>
  <c r="N77" i="23" s="1"/>
  <c r="O77" i="23" s="1"/>
  <c r="P77" i="23" s="1"/>
  <c r="Q77" i="23" s="1"/>
  <c r="F79" i="24" s="1"/>
  <c r="G79" i="24" s="1"/>
  <c r="G77" i="23"/>
  <c r="N76" i="23"/>
  <c r="O76" i="23" s="1"/>
  <c r="P76" i="23" s="1"/>
  <c r="Q76" i="23" s="1"/>
  <c r="F78" i="24" s="1"/>
  <c r="G78" i="24" s="1"/>
  <c r="M76" i="23"/>
  <c r="G76" i="23"/>
  <c r="P75" i="23"/>
  <c r="Q75" i="23" s="1"/>
  <c r="F77" i="24" s="1"/>
  <c r="G77" i="24" s="1"/>
  <c r="N75" i="23"/>
  <c r="O75" i="23" s="1"/>
  <c r="M75" i="23"/>
  <c r="G75" i="23"/>
  <c r="P74" i="23"/>
  <c r="Q74" i="23" s="1"/>
  <c r="F76" i="24" s="1"/>
  <c r="G76" i="24" s="1"/>
  <c r="O74" i="23"/>
  <c r="N74" i="23"/>
  <c r="M74" i="23"/>
  <c r="G74" i="23"/>
  <c r="N73" i="23"/>
  <c r="O73" i="23" s="1"/>
  <c r="P73" i="23" s="1"/>
  <c r="Q73" i="23" s="1"/>
  <c r="F75" i="24" s="1"/>
  <c r="G75" i="24" s="1"/>
  <c r="M73" i="23"/>
  <c r="G73" i="23"/>
  <c r="N72" i="23"/>
  <c r="O72" i="23" s="1"/>
  <c r="P72" i="23" s="1"/>
  <c r="Q72" i="23" s="1"/>
  <c r="F74" i="24" s="1"/>
  <c r="G74" i="24" s="1"/>
  <c r="M72" i="23"/>
  <c r="G72" i="23"/>
  <c r="P71" i="23"/>
  <c r="Q71" i="23" s="1"/>
  <c r="F73" i="24" s="1"/>
  <c r="G73" i="24" s="1"/>
  <c r="N71" i="23"/>
  <c r="O71" i="23" s="1"/>
  <c r="M71" i="23"/>
  <c r="G71" i="23"/>
  <c r="P70" i="23"/>
  <c r="Q70" i="23" s="1"/>
  <c r="F72" i="24" s="1"/>
  <c r="G72" i="24" s="1"/>
  <c r="O70" i="23"/>
  <c r="N70" i="23"/>
  <c r="M70" i="23"/>
  <c r="G70" i="23"/>
  <c r="M69" i="23"/>
  <c r="N69" i="23" s="1"/>
  <c r="O69" i="23" s="1"/>
  <c r="P69" i="23" s="1"/>
  <c r="Q69" i="23" s="1"/>
  <c r="G69" i="23"/>
  <c r="O68" i="23"/>
  <c r="P68" i="23" s="1"/>
  <c r="Q68" i="23" s="1"/>
  <c r="F70" i="24" s="1"/>
  <c r="G70" i="24" s="1"/>
  <c r="N68" i="23"/>
  <c r="M68" i="23"/>
  <c r="G68" i="23"/>
  <c r="Q67" i="23"/>
  <c r="F69" i="24" s="1"/>
  <c r="G69" i="24" s="1"/>
  <c r="P67" i="23"/>
  <c r="N67" i="23"/>
  <c r="O67" i="23" s="1"/>
  <c r="M67" i="23"/>
  <c r="G67" i="23"/>
  <c r="P66" i="23"/>
  <c r="Q66" i="23" s="1"/>
  <c r="F68" i="24" s="1"/>
  <c r="G68" i="24" s="1"/>
  <c r="O66" i="23"/>
  <c r="N66" i="23"/>
  <c r="M66" i="23"/>
  <c r="G66" i="23"/>
  <c r="M65" i="23"/>
  <c r="N65" i="23" s="1"/>
  <c r="O65" i="23" s="1"/>
  <c r="P65" i="23" s="1"/>
  <c r="Q65" i="23" s="1"/>
  <c r="F67" i="24" s="1"/>
  <c r="G67" i="24" s="1"/>
  <c r="G65" i="23"/>
  <c r="N64" i="23"/>
  <c r="O64" i="23" s="1"/>
  <c r="P64" i="23" s="1"/>
  <c r="Q64" i="23" s="1"/>
  <c r="F66" i="24" s="1"/>
  <c r="G66" i="24" s="1"/>
  <c r="M64" i="23"/>
  <c r="G64" i="23"/>
  <c r="P63" i="23"/>
  <c r="Q63" i="23" s="1"/>
  <c r="F65" i="24" s="1"/>
  <c r="G65" i="24" s="1"/>
  <c r="N63" i="23"/>
  <c r="O63" i="23" s="1"/>
  <c r="M63" i="23"/>
  <c r="G63" i="23"/>
  <c r="P62" i="23"/>
  <c r="Q62" i="23" s="1"/>
  <c r="F64" i="24" s="1"/>
  <c r="G64" i="24" s="1"/>
  <c r="O62" i="23"/>
  <c r="N62" i="23"/>
  <c r="M62" i="23"/>
  <c r="G62" i="23"/>
  <c r="M61" i="23"/>
  <c r="N61" i="23" s="1"/>
  <c r="O61" i="23" s="1"/>
  <c r="P61" i="23" s="1"/>
  <c r="Q61" i="23" s="1"/>
  <c r="F63" i="24" s="1"/>
  <c r="G63" i="24" s="1"/>
  <c r="G61" i="23"/>
  <c r="N60" i="23"/>
  <c r="O60" i="23" s="1"/>
  <c r="P60" i="23" s="1"/>
  <c r="Q60" i="23" s="1"/>
  <c r="F62" i="24" s="1"/>
  <c r="G62" i="24" s="1"/>
  <c r="M60" i="23"/>
  <c r="G60" i="23"/>
  <c r="P59" i="23"/>
  <c r="Q59" i="23" s="1"/>
  <c r="F61" i="24" s="1"/>
  <c r="G61" i="24" s="1"/>
  <c r="N59" i="23"/>
  <c r="O59" i="23" s="1"/>
  <c r="M59" i="23"/>
  <c r="G59" i="23"/>
  <c r="P58" i="23"/>
  <c r="Q58" i="23" s="1"/>
  <c r="F60" i="24" s="1"/>
  <c r="G60" i="24" s="1"/>
  <c r="O58" i="23"/>
  <c r="N58" i="23"/>
  <c r="M58" i="23"/>
  <c r="G58" i="23"/>
  <c r="N57" i="23"/>
  <c r="O57" i="23" s="1"/>
  <c r="P57" i="23" s="1"/>
  <c r="Q57" i="23" s="1"/>
  <c r="F59" i="24" s="1"/>
  <c r="G59" i="24" s="1"/>
  <c r="M57" i="23"/>
  <c r="G57" i="23"/>
  <c r="N56" i="23"/>
  <c r="O56" i="23" s="1"/>
  <c r="P56" i="23" s="1"/>
  <c r="Q56" i="23" s="1"/>
  <c r="F58" i="24" s="1"/>
  <c r="G58" i="24" s="1"/>
  <c r="M56" i="23"/>
  <c r="G56" i="23"/>
  <c r="P55" i="23"/>
  <c r="Q55" i="23" s="1"/>
  <c r="F57" i="24" s="1"/>
  <c r="G57" i="24" s="1"/>
  <c r="N55" i="23"/>
  <c r="O55" i="23" s="1"/>
  <c r="M55" i="23"/>
  <c r="G55" i="23"/>
  <c r="P54" i="23"/>
  <c r="Q54" i="23" s="1"/>
  <c r="F56" i="24" s="1"/>
  <c r="G56" i="24" s="1"/>
  <c r="O54" i="23"/>
  <c r="N54" i="23"/>
  <c r="M54" i="23"/>
  <c r="G54" i="23"/>
  <c r="M53" i="23"/>
  <c r="N53" i="23" s="1"/>
  <c r="O53" i="23" s="1"/>
  <c r="P53" i="23" s="1"/>
  <c r="Q53" i="23" s="1"/>
  <c r="F55" i="24" s="1"/>
  <c r="G55" i="24" s="1"/>
  <c r="G53" i="23"/>
  <c r="O52" i="23"/>
  <c r="P52" i="23" s="1"/>
  <c r="Q52" i="23" s="1"/>
  <c r="F54" i="24" s="1"/>
  <c r="G54" i="24" s="1"/>
  <c r="N52" i="23"/>
  <c r="M52" i="23"/>
  <c r="G52" i="23"/>
  <c r="Q51" i="23"/>
  <c r="F53" i="24" s="1"/>
  <c r="G53" i="24" s="1"/>
  <c r="P51" i="23"/>
  <c r="N51" i="23"/>
  <c r="O51" i="23" s="1"/>
  <c r="M51" i="23"/>
  <c r="G51" i="23"/>
  <c r="P50" i="23"/>
  <c r="Q50" i="23" s="1"/>
  <c r="O50" i="23"/>
  <c r="N50" i="23"/>
  <c r="M50" i="23"/>
  <c r="G50" i="23"/>
  <c r="M49" i="23"/>
  <c r="N49" i="23" s="1"/>
  <c r="O49" i="23" s="1"/>
  <c r="P49" i="23" s="1"/>
  <c r="Q49" i="23" s="1"/>
  <c r="F51" i="24" s="1"/>
  <c r="G51" i="24" s="1"/>
  <c r="G49" i="23"/>
  <c r="N48" i="23"/>
  <c r="O48" i="23" s="1"/>
  <c r="P48" i="23" s="1"/>
  <c r="Q48" i="23" s="1"/>
  <c r="F50" i="24" s="1"/>
  <c r="G50" i="24" s="1"/>
  <c r="M48" i="23"/>
  <c r="G48" i="23"/>
  <c r="P47" i="23"/>
  <c r="Q47" i="23" s="1"/>
  <c r="F49" i="24" s="1"/>
  <c r="G49" i="24" s="1"/>
  <c r="N47" i="23"/>
  <c r="O47" i="23" s="1"/>
  <c r="M47" i="23"/>
  <c r="G47" i="23"/>
  <c r="P46" i="23"/>
  <c r="Q46" i="23" s="1"/>
  <c r="F48" i="24" s="1"/>
  <c r="G48" i="24" s="1"/>
  <c r="O46" i="23"/>
  <c r="N46" i="23"/>
  <c r="M46" i="23"/>
  <c r="G46" i="23"/>
  <c r="M45" i="23"/>
  <c r="N45" i="23" s="1"/>
  <c r="O45" i="23" s="1"/>
  <c r="P45" i="23" s="1"/>
  <c r="Q45" i="23" s="1"/>
  <c r="F47" i="24" s="1"/>
  <c r="G47" i="24" s="1"/>
  <c r="G45" i="23"/>
  <c r="N44" i="23"/>
  <c r="O44" i="23" s="1"/>
  <c r="P44" i="23" s="1"/>
  <c r="Q44" i="23" s="1"/>
  <c r="F46" i="24" s="1"/>
  <c r="G46" i="24" s="1"/>
  <c r="M44" i="23"/>
  <c r="G44" i="23"/>
  <c r="P43" i="23"/>
  <c r="Q43" i="23" s="1"/>
  <c r="F45" i="24" s="1"/>
  <c r="G45" i="24" s="1"/>
  <c r="N43" i="23"/>
  <c r="O43" i="23" s="1"/>
  <c r="M43" i="23"/>
  <c r="G43" i="23"/>
  <c r="P42" i="23"/>
  <c r="Q42" i="23" s="1"/>
  <c r="F44" i="24" s="1"/>
  <c r="G44" i="24" s="1"/>
  <c r="O42" i="23"/>
  <c r="N42" i="23"/>
  <c r="M42" i="23"/>
  <c r="G42" i="23"/>
  <c r="N41" i="23"/>
  <c r="O41" i="23" s="1"/>
  <c r="P41" i="23" s="1"/>
  <c r="Q41" i="23" s="1"/>
  <c r="F43" i="24" s="1"/>
  <c r="G43" i="24" s="1"/>
  <c r="M41" i="23"/>
  <c r="G41" i="23"/>
  <c r="N40" i="23"/>
  <c r="O40" i="23" s="1"/>
  <c r="P40" i="23" s="1"/>
  <c r="Q40" i="23" s="1"/>
  <c r="F42" i="24" s="1"/>
  <c r="G42" i="24" s="1"/>
  <c r="M40" i="23"/>
  <c r="G40" i="23"/>
  <c r="P39" i="23"/>
  <c r="Q39" i="23" s="1"/>
  <c r="F41" i="24" s="1"/>
  <c r="G41" i="24" s="1"/>
  <c r="N39" i="23"/>
  <c r="O39" i="23" s="1"/>
  <c r="M39" i="23"/>
  <c r="G39" i="23"/>
  <c r="P38" i="23"/>
  <c r="Q38" i="23" s="1"/>
  <c r="O38" i="23"/>
  <c r="N38" i="23"/>
  <c r="M38" i="23"/>
  <c r="G38" i="23"/>
  <c r="M37" i="23"/>
  <c r="N37" i="23" s="1"/>
  <c r="O37" i="23" s="1"/>
  <c r="P37" i="23" s="1"/>
  <c r="Q37" i="23" s="1"/>
  <c r="F39" i="24" s="1"/>
  <c r="G39" i="24" s="1"/>
  <c r="G37" i="23"/>
  <c r="O36" i="23"/>
  <c r="P36" i="23" s="1"/>
  <c r="Q36" i="23" s="1"/>
  <c r="F38" i="24" s="1"/>
  <c r="G38" i="24" s="1"/>
  <c r="N36" i="23"/>
  <c r="M36" i="23"/>
  <c r="G36" i="23"/>
  <c r="Q35" i="23"/>
  <c r="F37" i="24" s="1"/>
  <c r="G37" i="24" s="1"/>
  <c r="P35" i="23"/>
  <c r="N35" i="23"/>
  <c r="O35" i="23" s="1"/>
  <c r="M35" i="23"/>
  <c r="G35" i="23"/>
  <c r="P34" i="23"/>
  <c r="Q34" i="23" s="1"/>
  <c r="F36" i="24" s="1"/>
  <c r="G36" i="24" s="1"/>
  <c r="O34" i="23"/>
  <c r="N34" i="23"/>
  <c r="M34" i="23"/>
  <c r="G34" i="23"/>
  <c r="M33" i="23"/>
  <c r="N33" i="23" s="1"/>
  <c r="O33" i="23" s="1"/>
  <c r="P33" i="23" s="1"/>
  <c r="Q33" i="23" s="1"/>
  <c r="F35" i="24" s="1"/>
  <c r="G35" i="24" s="1"/>
  <c r="G33" i="23"/>
  <c r="N32" i="23"/>
  <c r="O32" i="23" s="1"/>
  <c r="P32" i="23" s="1"/>
  <c r="Q32" i="23" s="1"/>
  <c r="F34" i="24" s="1"/>
  <c r="G34" i="24" s="1"/>
  <c r="M32" i="23"/>
  <c r="G32" i="23"/>
  <c r="P31" i="23"/>
  <c r="Q31" i="23" s="1"/>
  <c r="F33" i="24" s="1"/>
  <c r="G33" i="24" s="1"/>
  <c r="N31" i="23"/>
  <c r="O31" i="23" s="1"/>
  <c r="M31" i="23"/>
  <c r="G31" i="23"/>
  <c r="P30" i="23"/>
  <c r="Q30" i="23" s="1"/>
  <c r="F32" i="24" s="1"/>
  <c r="G32" i="24" s="1"/>
  <c r="O30" i="23"/>
  <c r="N30" i="23"/>
  <c r="M30" i="23"/>
  <c r="G30" i="23"/>
  <c r="M29" i="23"/>
  <c r="N29" i="23" s="1"/>
  <c r="O29" i="23" s="1"/>
  <c r="P29" i="23" s="1"/>
  <c r="Q29" i="23" s="1"/>
  <c r="F31" i="24" s="1"/>
  <c r="G31" i="24" s="1"/>
  <c r="G29" i="23"/>
  <c r="N28" i="23"/>
  <c r="O28" i="23" s="1"/>
  <c r="P28" i="23" s="1"/>
  <c r="Q28" i="23" s="1"/>
  <c r="F30" i="24" s="1"/>
  <c r="G30" i="24" s="1"/>
  <c r="M28" i="23"/>
  <c r="G28" i="23"/>
  <c r="P27" i="23"/>
  <c r="Q27" i="23" s="1"/>
  <c r="F29" i="24" s="1"/>
  <c r="G29" i="24" s="1"/>
  <c r="N27" i="23"/>
  <c r="O27" i="23" s="1"/>
  <c r="M27" i="23"/>
  <c r="G27" i="23"/>
  <c r="P26" i="23"/>
  <c r="Q26" i="23" s="1"/>
  <c r="F28" i="24" s="1"/>
  <c r="G28" i="24" s="1"/>
  <c r="O26" i="23"/>
  <c r="N26" i="23"/>
  <c r="M26" i="23"/>
  <c r="G26" i="23"/>
  <c r="N25" i="23"/>
  <c r="O25" i="23" s="1"/>
  <c r="P25" i="23" s="1"/>
  <c r="Q25" i="23" s="1"/>
  <c r="F27" i="24" s="1"/>
  <c r="G27" i="24" s="1"/>
  <c r="M25" i="23"/>
  <c r="G25" i="23"/>
  <c r="N24" i="23"/>
  <c r="O24" i="23" s="1"/>
  <c r="P24" i="23" s="1"/>
  <c r="Q24" i="23" s="1"/>
  <c r="F26" i="24" s="1"/>
  <c r="G26" i="24" s="1"/>
  <c r="M24" i="23"/>
  <c r="G24" i="23"/>
  <c r="P23" i="23"/>
  <c r="Q23" i="23" s="1"/>
  <c r="F25" i="24" s="1"/>
  <c r="G25" i="24" s="1"/>
  <c r="N23" i="23"/>
  <c r="O23" i="23" s="1"/>
  <c r="M23" i="23"/>
  <c r="G23" i="23"/>
  <c r="P22" i="23"/>
  <c r="Q22" i="23" s="1"/>
  <c r="F24" i="24" s="1"/>
  <c r="G24" i="24" s="1"/>
  <c r="O22" i="23"/>
  <c r="N22" i="23"/>
  <c r="M22" i="23"/>
  <c r="G22" i="23"/>
  <c r="M21" i="23"/>
  <c r="N21" i="23" s="1"/>
  <c r="O21" i="23" s="1"/>
  <c r="P21" i="23" s="1"/>
  <c r="Q21" i="23" s="1"/>
  <c r="F23" i="24" s="1"/>
  <c r="G23" i="24" s="1"/>
  <c r="G21" i="23"/>
  <c r="O20" i="23"/>
  <c r="P20" i="23" s="1"/>
  <c r="Q20" i="23" s="1"/>
  <c r="F22" i="24" s="1"/>
  <c r="G22" i="24" s="1"/>
  <c r="N20" i="23"/>
  <c r="M20" i="23"/>
  <c r="G20" i="23"/>
  <c r="Q19" i="23"/>
  <c r="F21" i="24" s="1"/>
  <c r="G21" i="24" s="1"/>
  <c r="P19" i="23"/>
  <c r="N19" i="23"/>
  <c r="O19" i="23" s="1"/>
  <c r="M19" i="23"/>
  <c r="G19" i="23"/>
  <c r="P18" i="23"/>
  <c r="Q18" i="23" s="1"/>
  <c r="F20" i="24" s="1"/>
  <c r="G20" i="24" s="1"/>
  <c r="O18" i="23"/>
  <c r="N18" i="23"/>
  <c r="M18" i="23"/>
  <c r="G18" i="23"/>
  <c r="M17" i="23"/>
  <c r="N17" i="23" s="1"/>
  <c r="O17" i="23" s="1"/>
  <c r="P17" i="23" s="1"/>
  <c r="Q17" i="23" s="1"/>
  <c r="F19" i="24" s="1"/>
  <c r="G19" i="24" s="1"/>
  <c r="G17" i="23"/>
  <c r="N16" i="23"/>
  <c r="O16" i="23" s="1"/>
  <c r="P16" i="23" s="1"/>
  <c r="Q16" i="23" s="1"/>
  <c r="F18" i="24" s="1"/>
  <c r="G18" i="24" s="1"/>
  <c r="M16" i="23"/>
  <c r="G16" i="23"/>
  <c r="P15" i="23"/>
  <c r="Q15" i="23" s="1"/>
  <c r="F17" i="24" s="1"/>
  <c r="G17" i="24" s="1"/>
  <c r="N15" i="23"/>
  <c r="O15" i="23" s="1"/>
  <c r="M15" i="23"/>
  <c r="G15" i="23"/>
  <c r="P14" i="23"/>
  <c r="Q14" i="23" s="1"/>
  <c r="F16" i="24" s="1"/>
  <c r="G16" i="24" s="1"/>
  <c r="O14" i="23"/>
  <c r="N14" i="23"/>
  <c r="M14" i="23"/>
  <c r="G14" i="23"/>
  <c r="M13" i="23"/>
  <c r="N13" i="23" s="1"/>
  <c r="O13" i="23" s="1"/>
  <c r="P13" i="23" s="1"/>
  <c r="Q13" i="23" s="1"/>
  <c r="F15" i="24" s="1"/>
  <c r="G15" i="24" s="1"/>
  <c r="G13" i="23"/>
  <c r="N12" i="23"/>
  <c r="O12" i="23" s="1"/>
  <c r="P12" i="23" s="1"/>
  <c r="Q12" i="23" s="1"/>
  <c r="F14" i="24" s="1"/>
  <c r="G14" i="24" s="1"/>
  <c r="M12" i="23"/>
  <c r="G12" i="23"/>
  <c r="P11" i="23"/>
  <c r="Q11" i="23" s="1"/>
  <c r="F13" i="24" s="1"/>
  <c r="G13" i="24" s="1"/>
  <c r="N11" i="23"/>
  <c r="O11" i="23" s="1"/>
  <c r="M11" i="23"/>
  <c r="G11" i="23"/>
  <c r="P10" i="23"/>
  <c r="Q10" i="23" s="1"/>
  <c r="F12" i="24" s="1"/>
  <c r="G12" i="24" s="1"/>
  <c r="O10" i="23"/>
  <c r="N10" i="23"/>
  <c r="M10" i="23"/>
  <c r="G10" i="23"/>
  <c r="N9" i="23"/>
  <c r="O9" i="23" s="1"/>
  <c r="P9" i="23" s="1"/>
  <c r="Q9" i="23" s="1"/>
  <c r="F11" i="24" s="1"/>
  <c r="G11" i="24" s="1"/>
  <c r="M9" i="23"/>
  <c r="G9" i="23"/>
  <c r="N8" i="23"/>
  <c r="O8" i="23" s="1"/>
  <c r="P8" i="23" s="1"/>
  <c r="Q8" i="23" s="1"/>
  <c r="F10" i="24" s="1"/>
  <c r="G10" i="24" s="1"/>
  <c r="M8" i="23"/>
  <c r="G8" i="23"/>
  <c r="P7" i="23"/>
  <c r="Q7" i="23" s="1"/>
  <c r="F9" i="24" s="1"/>
  <c r="G9" i="24" s="1"/>
  <c r="N7" i="23"/>
  <c r="O7" i="23" s="1"/>
  <c r="M7" i="23"/>
  <c r="G7" i="23"/>
  <c r="P6" i="23"/>
  <c r="Q6" i="23" s="1"/>
  <c r="F8" i="24" s="1"/>
  <c r="G8" i="24" s="1"/>
  <c r="O6" i="23"/>
  <c r="N6" i="23"/>
  <c r="M6" i="23"/>
  <c r="G6" i="23"/>
  <c r="M5" i="23"/>
  <c r="N5" i="23" s="1"/>
  <c r="O5" i="23" s="1"/>
  <c r="P5" i="23" s="1"/>
  <c r="Q5" i="23" s="1"/>
  <c r="F7" i="24" s="1"/>
  <c r="H7" i="24" s="1"/>
  <c r="G5" i="23"/>
  <c r="G143" i="22"/>
  <c r="F131" i="22"/>
  <c r="G131" i="22" s="1"/>
  <c r="G119" i="22"/>
  <c r="G111" i="22"/>
  <c r="F102" i="22"/>
  <c r="G102" i="22" s="1"/>
  <c r="G87" i="22"/>
  <c r="G79" i="22"/>
  <c r="Q55" i="22"/>
  <c r="P55" i="22"/>
  <c r="Q54" i="22"/>
  <c r="P54" i="22"/>
  <c r="Q53" i="22"/>
  <c r="P53" i="22"/>
  <c r="F53" i="22"/>
  <c r="G53" i="22" s="1"/>
  <c r="Q52" i="22"/>
  <c r="P52" i="22"/>
  <c r="Q51" i="22"/>
  <c r="P51" i="22"/>
  <c r="Q50" i="22"/>
  <c r="P50" i="22"/>
  <c r="Q49" i="22"/>
  <c r="P49" i="22"/>
  <c r="Q48" i="22"/>
  <c r="P48" i="22"/>
  <c r="Q47" i="22"/>
  <c r="P47" i="22"/>
  <c r="Q46" i="22"/>
  <c r="P46" i="22"/>
  <c r="Q45" i="22"/>
  <c r="P45" i="22"/>
  <c r="F45" i="22"/>
  <c r="G45" i="22" s="1"/>
  <c r="Q44" i="22"/>
  <c r="P44" i="22"/>
  <c r="Q43" i="22"/>
  <c r="P43" i="22"/>
  <c r="Q42" i="22"/>
  <c r="P42" i="22"/>
  <c r="Q41" i="22"/>
  <c r="P41" i="22"/>
  <c r="Q40" i="22"/>
  <c r="P40" i="22"/>
  <c r="Q39" i="22"/>
  <c r="P39" i="22"/>
  <c r="Q38" i="22"/>
  <c r="P38" i="22"/>
  <c r="Q37" i="22"/>
  <c r="P37" i="22"/>
  <c r="F37" i="22"/>
  <c r="G37" i="22" s="1"/>
  <c r="Q36" i="22"/>
  <c r="P36" i="22"/>
  <c r="Q35" i="22"/>
  <c r="P35" i="22"/>
  <c r="Q34" i="22"/>
  <c r="P34" i="22"/>
  <c r="Q33" i="22"/>
  <c r="P33" i="22"/>
  <c r="Q32" i="22"/>
  <c r="P32" i="22"/>
  <c r="Q31" i="22"/>
  <c r="P31" i="22"/>
  <c r="Q30" i="22"/>
  <c r="P30" i="22"/>
  <c r="Q29" i="22"/>
  <c r="P29" i="22"/>
  <c r="F29" i="22"/>
  <c r="G29" i="22" s="1"/>
  <c r="Q28" i="22"/>
  <c r="P28" i="22"/>
  <c r="Q27" i="22"/>
  <c r="P27" i="22"/>
  <c r="Q26" i="22"/>
  <c r="P26" i="22"/>
  <c r="Q25" i="22"/>
  <c r="P25" i="22"/>
  <c r="Q24" i="22"/>
  <c r="P24" i="22"/>
  <c r="Q23" i="22"/>
  <c r="P23" i="22"/>
  <c r="Q22" i="22"/>
  <c r="P22" i="22"/>
  <c r="Q21" i="22"/>
  <c r="P21" i="22"/>
  <c r="F21" i="22"/>
  <c r="G21" i="22" s="1"/>
  <c r="Q20" i="22"/>
  <c r="P20" i="22"/>
  <c r="Q19" i="22"/>
  <c r="P19" i="22"/>
  <c r="Q18" i="22"/>
  <c r="P18" i="22"/>
  <c r="Q17" i="22"/>
  <c r="P17" i="22"/>
  <c r="Q16" i="22"/>
  <c r="P16" i="22"/>
  <c r="Q15" i="22"/>
  <c r="P15" i="22"/>
  <c r="Q14" i="22"/>
  <c r="P14" i="22"/>
  <c r="Q13" i="22"/>
  <c r="P13" i="22"/>
  <c r="F13" i="22"/>
  <c r="G13" i="22" s="1"/>
  <c r="Q12" i="22"/>
  <c r="P12" i="22"/>
  <c r="Q11" i="22"/>
  <c r="P11" i="22"/>
  <c r="Q10" i="22"/>
  <c r="Q7" i="22" s="1"/>
  <c r="P10" i="22"/>
  <c r="P7" i="22" s="1"/>
  <c r="Q9" i="22"/>
  <c r="A2" i="22" s="1"/>
  <c r="P9" i="22"/>
  <c r="E7" i="22"/>
  <c r="Q6" i="22"/>
  <c r="Q8" i="22" s="1"/>
  <c r="D6" i="22"/>
  <c r="D7" i="22" s="1"/>
  <c r="D8" i="22" s="1"/>
  <c r="N5" i="22"/>
  <c r="M148" i="21"/>
  <c r="N148" i="21" s="1"/>
  <c r="O148" i="21" s="1"/>
  <c r="P148" i="21" s="1"/>
  <c r="Q148" i="21" s="1"/>
  <c r="G148" i="21"/>
  <c r="N147" i="21"/>
  <c r="O147" i="21" s="1"/>
  <c r="P147" i="21" s="1"/>
  <c r="Q147" i="21" s="1"/>
  <c r="F149" i="22" s="1"/>
  <c r="G149" i="22" s="1"/>
  <c r="M147" i="21"/>
  <c r="G147" i="21"/>
  <c r="M146" i="21"/>
  <c r="N146" i="21" s="1"/>
  <c r="O146" i="21" s="1"/>
  <c r="P146" i="21" s="1"/>
  <c r="Q146" i="21" s="1"/>
  <c r="F148" i="22" s="1"/>
  <c r="G148" i="22" s="1"/>
  <c r="G146" i="21"/>
  <c r="N145" i="21"/>
  <c r="O145" i="21" s="1"/>
  <c r="P145" i="21" s="1"/>
  <c r="Q145" i="21" s="1"/>
  <c r="F147" i="22" s="1"/>
  <c r="G147" i="22" s="1"/>
  <c r="M145" i="21"/>
  <c r="G145" i="21"/>
  <c r="M144" i="21"/>
  <c r="N144" i="21" s="1"/>
  <c r="O144" i="21" s="1"/>
  <c r="P144" i="21" s="1"/>
  <c r="Q144" i="21" s="1"/>
  <c r="F146" i="22" s="1"/>
  <c r="G146" i="22" s="1"/>
  <c r="G144" i="21"/>
  <c r="N143" i="21"/>
  <c r="O143" i="21" s="1"/>
  <c r="P143" i="21" s="1"/>
  <c r="Q143" i="21" s="1"/>
  <c r="F145" i="22" s="1"/>
  <c r="G145" i="22" s="1"/>
  <c r="M143" i="21"/>
  <c r="G143" i="21"/>
  <c r="M142" i="21"/>
  <c r="N142" i="21" s="1"/>
  <c r="O142" i="21" s="1"/>
  <c r="P142" i="21" s="1"/>
  <c r="Q142" i="21" s="1"/>
  <c r="F144" i="22" s="1"/>
  <c r="G144" i="22" s="1"/>
  <c r="G142" i="21"/>
  <c r="N141" i="21"/>
  <c r="O141" i="21" s="1"/>
  <c r="P141" i="21" s="1"/>
  <c r="Q141" i="21" s="1"/>
  <c r="F143" i="22" s="1"/>
  <c r="M141" i="21"/>
  <c r="G141" i="21"/>
  <c r="M140" i="21"/>
  <c r="N140" i="21" s="1"/>
  <c r="O140" i="21" s="1"/>
  <c r="P140" i="21" s="1"/>
  <c r="Q140" i="21" s="1"/>
  <c r="F142" i="22" s="1"/>
  <c r="G142" i="22" s="1"/>
  <c r="G140" i="21"/>
  <c r="N139" i="21"/>
  <c r="O139" i="21" s="1"/>
  <c r="P139" i="21" s="1"/>
  <c r="Q139" i="21" s="1"/>
  <c r="F141" i="22" s="1"/>
  <c r="G141" i="22" s="1"/>
  <c r="M139" i="21"/>
  <c r="G139" i="21"/>
  <c r="M138" i="21"/>
  <c r="N138" i="21" s="1"/>
  <c r="O138" i="21" s="1"/>
  <c r="P138" i="21" s="1"/>
  <c r="Q138" i="21" s="1"/>
  <c r="F140" i="22" s="1"/>
  <c r="G140" i="22" s="1"/>
  <c r="G138" i="21"/>
  <c r="N137" i="21"/>
  <c r="O137" i="21" s="1"/>
  <c r="P137" i="21" s="1"/>
  <c r="Q137" i="21" s="1"/>
  <c r="F139" i="22" s="1"/>
  <c r="G139" i="22" s="1"/>
  <c r="M137" i="21"/>
  <c r="G137" i="21"/>
  <c r="M136" i="21"/>
  <c r="N136" i="21" s="1"/>
  <c r="O136" i="21" s="1"/>
  <c r="P136" i="21" s="1"/>
  <c r="Q136" i="21" s="1"/>
  <c r="F138" i="22" s="1"/>
  <c r="G138" i="22" s="1"/>
  <c r="G136" i="21"/>
  <c r="N135" i="21"/>
  <c r="O135" i="21" s="1"/>
  <c r="P135" i="21" s="1"/>
  <c r="Q135" i="21" s="1"/>
  <c r="F137" i="22" s="1"/>
  <c r="G137" i="22" s="1"/>
  <c r="M135" i="21"/>
  <c r="G135" i="21"/>
  <c r="M134" i="21"/>
  <c r="N134" i="21" s="1"/>
  <c r="O134" i="21" s="1"/>
  <c r="P134" i="21" s="1"/>
  <c r="Q134" i="21" s="1"/>
  <c r="F136" i="22" s="1"/>
  <c r="G136" i="22" s="1"/>
  <c r="G134" i="21"/>
  <c r="N133" i="21"/>
  <c r="O133" i="21" s="1"/>
  <c r="P133" i="21" s="1"/>
  <c r="Q133" i="21" s="1"/>
  <c r="F135" i="22" s="1"/>
  <c r="G135" i="22" s="1"/>
  <c r="M133" i="21"/>
  <c r="G133" i="21"/>
  <c r="M132" i="21"/>
  <c r="N132" i="21" s="1"/>
  <c r="O132" i="21" s="1"/>
  <c r="P132" i="21" s="1"/>
  <c r="Q132" i="21" s="1"/>
  <c r="F134" i="22" s="1"/>
  <c r="G134" i="22" s="1"/>
  <c r="G132" i="21"/>
  <c r="N131" i="21"/>
  <c r="O131" i="21" s="1"/>
  <c r="P131" i="21" s="1"/>
  <c r="Q131" i="21" s="1"/>
  <c r="F133" i="22" s="1"/>
  <c r="G133" i="22" s="1"/>
  <c r="M131" i="21"/>
  <c r="G131" i="21"/>
  <c r="M130" i="21"/>
  <c r="N130" i="21" s="1"/>
  <c r="O130" i="21" s="1"/>
  <c r="P130" i="21" s="1"/>
  <c r="Q130" i="21" s="1"/>
  <c r="F132" i="22" s="1"/>
  <c r="G132" i="22" s="1"/>
  <c r="G130" i="21"/>
  <c r="N129" i="21"/>
  <c r="O129" i="21" s="1"/>
  <c r="P129" i="21" s="1"/>
  <c r="Q129" i="21" s="1"/>
  <c r="M129" i="21"/>
  <c r="G129" i="21"/>
  <c r="M128" i="21"/>
  <c r="N128" i="21" s="1"/>
  <c r="O128" i="21" s="1"/>
  <c r="P128" i="21" s="1"/>
  <c r="Q128" i="21" s="1"/>
  <c r="F130" i="22" s="1"/>
  <c r="G130" i="22" s="1"/>
  <c r="G128" i="21"/>
  <c r="N127" i="21"/>
  <c r="O127" i="21" s="1"/>
  <c r="P127" i="21" s="1"/>
  <c r="Q127" i="21" s="1"/>
  <c r="F129" i="22" s="1"/>
  <c r="G129" i="22" s="1"/>
  <c r="M127" i="21"/>
  <c r="G127" i="21"/>
  <c r="M126" i="21"/>
  <c r="N126" i="21" s="1"/>
  <c r="O126" i="21" s="1"/>
  <c r="P126" i="21" s="1"/>
  <c r="Q126" i="21" s="1"/>
  <c r="F128" i="22" s="1"/>
  <c r="G128" i="22" s="1"/>
  <c r="G126" i="21"/>
  <c r="N125" i="21"/>
  <c r="O125" i="21" s="1"/>
  <c r="P125" i="21" s="1"/>
  <c r="Q125" i="21" s="1"/>
  <c r="F127" i="22" s="1"/>
  <c r="G127" i="22" s="1"/>
  <c r="M125" i="21"/>
  <c r="G125" i="21"/>
  <c r="M124" i="21"/>
  <c r="N124" i="21" s="1"/>
  <c r="O124" i="21" s="1"/>
  <c r="P124" i="21" s="1"/>
  <c r="Q124" i="21" s="1"/>
  <c r="F126" i="22" s="1"/>
  <c r="G126" i="22" s="1"/>
  <c r="G124" i="21"/>
  <c r="N123" i="21"/>
  <c r="O123" i="21" s="1"/>
  <c r="P123" i="21" s="1"/>
  <c r="Q123" i="21" s="1"/>
  <c r="F125" i="22" s="1"/>
  <c r="G125" i="22" s="1"/>
  <c r="M123" i="21"/>
  <c r="G123" i="21"/>
  <c r="M122" i="21"/>
  <c r="N122" i="21" s="1"/>
  <c r="O122" i="21" s="1"/>
  <c r="P122" i="21" s="1"/>
  <c r="Q122" i="21" s="1"/>
  <c r="F124" i="22" s="1"/>
  <c r="G124" i="22" s="1"/>
  <c r="G122" i="21"/>
  <c r="N121" i="21"/>
  <c r="O121" i="21" s="1"/>
  <c r="P121" i="21" s="1"/>
  <c r="Q121" i="21" s="1"/>
  <c r="F123" i="22" s="1"/>
  <c r="G123" i="22" s="1"/>
  <c r="M121" i="21"/>
  <c r="G121" i="21"/>
  <c r="M120" i="21"/>
  <c r="N120" i="21" s="1"/>
  <c r="O120" i="21" s="1"/>
  <c r="P120" i="21" s="1"/>
  <c r="Q120" i="21" s="1"/>
  <c r="F122" i="22" s="1"/>
  <c r="G122" i="22" s="1"/>
  <c r="G120" i="21"/>
  <c r="N119" i="21"/>
  <c r="O119" i="21" s="1"/>
  <c r="P119" i="21" s="1"/>
  <c r="Q119" i="21" s="1"/>
  <c r="F121" i="22" s="1"/>
  <c r="G121" i="22" s="1"/>
  <c r="M119" i="21"/>
  <c r="G119" i="21"/>
  <c r="M118" i="21"/>
  <c r="N118" i="21" s="1"/>
  <c r="O118" i="21" s="1"/>
  <c r="P118" i="21" s="1"/>
  <c r="Q118" i="21" s="1"/>
  <c r="F120" i="22" s="1"/>
  <c r="G120" i="22" s="1"/>
  <c r="G118" i="21"/>
  <c r="N117" i="21"/>
  <c r="O117" i="21" s="1"/>
  <c r="P117" i="21" s="1"/>
  <c r="Q117" i="21" s="1"/>
  <c r="F119" i="22" s="1"/>
  <c r="M117" i="21"/>
  <c r="G117" i="21"/>
  <c r="M116" i="21"/>
  <c r="N116" i="21" s="1"/>
  <c r="O116" i="21" s="1"/>
  <c r="P116" i="21" s="1"/>
  <c r="Q116" i="21" s="1"/>
  <c r="F118" i="22" s="1"/>
  <c r="G118" i="22" s="1"/>
  <c r="G116" i="21"/>
  <c r="N115" i="21"/>
  <c r="O115" i="21" s="1"/>
  <c r="P115" i="21" s="1"/>
  <c r="Q115" i="21" s="1"/>
  <c r="F117" i="22" s="1"/>
  <c r="G117" i="22" s="1"/>
  <c r="M115" i="21"/>
  <c r="G115" i="21"/>
  <c r="M114" i="21"/>
  <c r="N114" i="21" s="1"/>
  <c r="O114" i="21" s="1"/>
  <c r="P114" i="21" s="1"/>
  <c r="Q114" i="21" s="1"/>
  <c r="F116" i="22" s="1"/>
  <c r="G116" i="22" s="1"/>
  <c r="G114" i="21"/>
  <c r="N113" i="21"/>
  <c r="O113" i="21" s="1"/>
  <c r="P113" i="21" s="1"/>
  <c r="Q113" i="21" s="1"/>
  <c r="F115" i="22" s="1"/>
  <c r="G115" i="22" s="1"/>
  <c r="M113" i="21"/>
  <c r="G113" i="21"/>
  <c r="M112" i="21"/>
  <c r="N112" i="21" s="1"/>
  <c r="O112" i="21" s="1"/>
  <c r="P112" i="21" s="1"/>
  <c r="Q112" i="21" s="1"/>
  <c r="F114" i="22" s="1"/>
  <c r="G114" i="22" s="1"/>
  <c r="G112" i="21"/>
  <c r="N111" i="21"/>
  <c r="O111" i="21" s="1"/>
  <c r="P111" i="21" s="1"/>
  <c r="Q111" i="21" s="1"/>
  <c r="F113" i="22" s="1"/>
  <c r="G113" i="22" s="1"/>
  <c r="M111" i="21"/>
  <c r="G111" i="21"/>
  <c r="M110" i="21"/>
  <c r="N110" i="21" s="1"/>
  <c r="O110" i="21" s="1"/>
  <c r="P110" i="21" s="1"/>
  <c r="Q110" i="21" s="1"/>
  <c r="F112" i="22" s="1"/>
  <c r="G112" i="22" s="1"/>
  <c r="G110" i="21"/>
  <c r="N109" i="21"/>
  <c r="O109" i="21" s="1"/>
  <c r="P109" i="21" s="1"/>
  <c r="Q109" i="21" s="1"/>
  <c r="F111" i="22" s="1"/>
  <c r="M109" i="21"/>
  <c r="G109" i="21"/>
  <c r="M108" i="21"/>
  <c r="N108" i="21" s="1"/>
  <c r="O108" i="21" s="1"/>
  <c r="P108" i="21" s="1"/>
  <c r="Q108" i="21" s="1"/>
  <c r="F110" i="22" s="1"/>
  <c r="G110" i="22" s="1"/>
  <c r="G108" i="21"/>
  <c r="N107" i="21"/>
  <c r="O107" i="21" s="1"/>
  <c r="P107" i="21" s="1"/>
  <c r="Q107" i="21" s="1"/>
  <c r="F109" i="22" s="1"/>
  <c r="G109" i="22" s="1"/>
  <c r="M107" i="21"/>
  <c r="G107" i="21"/>
  <c r="M106" i="21"/>
  <c r="N106" i="21" s="1"/>
  <c r="O106" i="21" s="1"/>
  <c r="P106" i="21" s="1"/>
  <c r="Q106" i="21" s="1"/>
  <c r="F108" i="22" s="1"/>
  <c r="G108" i="22" s="1"/>
  <c r="G106" i="21"/>
  <c r="N105" i="21"/>
  <c r="O105" i="21" s="1"/>
  <c r="P105" i="21" s="1"/>
  <c r="Q105" i="21" s="1"/>
  <c r="F107" i="22" s="1"/>
  <c r="G107" i="22" s="1"/>
  <c r="M105" i="21"/>
  <c r="G105" i="21"/>
  <c r="M104" i="21"/>
  <c r="N104" i="21" s="1"/>
  <c r="O104" i="21" s="1"/>
  <c r="P104" i="21" s="1"/>
  <c r="Q104" i="21" s="1"/>
  <c r="F106" i="22" s="1"/>
  <c r="G106" i="22" s="1"/>
  <c r="G104" i="21"/>
  <c r="N103" i="21"/>
  <c r="O103" i="21" s="1"/>
  <c r="P103" i="21" s="1"/>
  <c r="Q103" i="21" s="1"/>
  <c r="F105" i="22" s="1"/>
  <c r="G105" i="22" s="1"/>
  <c r="M103" i="21"/>
  <c r="G103" i="21"/>
  <c r="M102" i="21"/>
  <c r="N102" i="21" s="1"/>
  <c r="O102" i="21" s="1"/>
  <c r="P102" i="21" s="1"/>
  <c r="Q102" i="21" s="1"/>
  <c r="F104" i="22" s="1"/>
  <c r="G104" i="22" s="1"/>
  <c r="G102" i="21"/>
  <c r="N101" i="21"/>
  <c r="O101" i="21" s="1"/>
  <c r="P101" i="21" s="1"/>
  <c r="Q101" i="21" s="1"/>
  <c r="F103" i="22" s="1"/>
  <c r="G103" i="22" s="1"/>
  <c r="M101" i="21"/>
  <c r="G101" i="21"/>
  <c r="M100" i="21"/>
  <c r="N100" i="21" s="1"/>
  <c r="O100" i="21" s="1"/>
  <c r="P100" i="21" s="1"/>
  <c r="Q100" i="21" s="1"/>
  <c r="G100" i="21"/>
  <c r="N99" i="21"/>
  <c r="O99" i="21" s="1"/>
  <c r="P99" i="21" s="1"/>
  <c r="Q99" i="21" s="1"/>
  <c r="F101" i="22" s="1"/>
  <c r="G101" i="22" s="1"/>
  <c r="M99" i="21"/>
  <c r="G99" i="21"/>
  <c r="M98" i="21"/>
  <c r="N98" i="21" s="1"/>
  <c r="O98" i="21" s="1"/>
  <c r="P98" i="21" s="1"/>
  <c r="Q98" i="21" s="1"/>
  <c r="F100" i="22" s="1"/>
  <c r="G100" i="22" s="1"/>
  <c r="G98" i="21"/>
  <c r="N97" i="21"/>
  <c r="O97" i="21" s="1"/>
  <c r="P97" i="21" s="1"/>
  <c r="Q97" i="21" s="1"/>
  <c r="F99" i="22" s="1"/>
  <c r="G99" i="22" s="1"/>
  <c r="M97" i="21"/>
  <c r="G97" i="21"/>
  <c r="M96" i="21"/>
  <c r="N96" i="21" s="1"/>
  <c r="O96" i="21" s="1"/>
  <c r="P96" i="21" s="1"/>
  <c r="Q96" i="21" s="1"/>
  <c r="F98" i="22" s="1"/>
  <c r="G98" i="22" s="1"/>
  <c r="G96" i="21"/>
  <c r="N95" i="21"/>
  <c r="O95" i="21" s="1"/>
  <c r="P95" i="21" s="1"/>
  <c r="Q95" i="21" s="1"/>
  <c r="F97" i="22" s="1"/>
  <c r="G97" i="22" s="1"/>
  <c r="M95" i="21"/>
  <c r="G95" i="21"/>
  <c r="M94" i="21"/>
  <c r="N94" i="21" s="1"/>
  <c r="O94" i="21" s="1"/>
  <c r="P94" i="21" s="1"/>
  <c r="Q94" i="21" s="1"/>
  <c r="F96" i="22" s="1"/>
  <c r="G96" i="22" s="1"/>
  <c r="G94" i="21"/>
  <c r="N93" i="21"/>
  <c r="O93" i="21" s="1"/>
  <c r="P93" i="21" s="1"/>
  <c r="Q93" i="21" s="1"/>
  <c r="F95" i="22" s="1"/>
  <c r="G95" i="22" s="1"/>
  <c r="M93" i="21"/>
  <c r="G93" i="21"/>
  <c r="M92" i="21"/>
  <c r="N92" i="21" s="1"/>
  <c r="O92" i="21" s="1"/>
  <c r="P92" i="21" s="1"/>
  <c r="Q92" i="21" s="1"/>
  <c r="F94" i="22" s="1"/>
  <c r="G94" i="22" s="1"/>
  <c r="G92" i="21"/>
  <c r="N91" i="21"/>
  <c r="O91" i="21" s="1"/>
  <c r="P91" i="21" s="1"/>
  <c r="Q91" i="21" s="1"/>
  <c r="F93" i="22" s="1"/>
  <c r="G93" i="22" s="1"/>
  <c r="M91" i="21"/>
  <c r="G91" i="21"/>
  <c r="M90" i="21"/>
  <c r="N90" i="21" s="1"/>
  <c r="O90" i="21" s="1"/>
  <c r="P90" i="21" s="1"/>
  <c r="Q90" i="21" s="1"/>
  <c r="F92" i="22" s="1"/>
  <c r="G92" i="22" s="1"/>
  <c r="G90" i="21"/>
  <c r="N89" i="21"/>
  <c r="O89" i="21" s="1"/>
  <c r="P89" i="21" s="1"/>
  <c r="Q89" i="21" s="1"/>
  <c r="F91" i="22" s="1"/>
  <c r="G91" i="22" s="1"/>
  <c r="M89" i="21"/>
  <c r="G89" i="21"/>
  <c r="M88" i="21"/>
  <c r="N88" i="21" s="1"/>
  <c r="O88" i="21" s="1"/>
  <c r="P88" i="21" s="1"/>
  <c r="Q88" i="21" s="1"/>
  <c r="F90" i="22" s="1"/>
  <c r="G90" i="22" s="1"/>
  <c r="G88" i="21"/>
  <c r="N87" i="21"/>
  <c r="O87" i="21" s="1"/>
  <c r="P87" i="21" s="1"/>
  <c r="Q87" i="21" s="1"/>
  <c r="F89" i="22" s="1"/>
  <c r="G89" i="22" s="1"/>
  <c r="M87" i="21"/>
  <c r="G87" i="21"/>
  <c r="M86" i="21"/>
  <c r="N86" i="21" s="1"/>
  <c r="O86" i="21" s="1"/>
  <c r="P86" i="21" s="1"/>
  <c r="Q86" i="21" s="1"/>
  <c r="F88" i="22" s="1"/>
  <c r="G88" i="22" s="1"/>
  <c r="G86" i="21"/>
  <c r="N85" i="21"/>
  <c r="O85" i="21" s="1"/>
  <c r="P85" i="21" s="1"/>
  <c r="Q85" i="21" s="1"/>
  <c r="F87" i="22" s="1"/>
  <c r="M85" i="21"/>
  <c r="G85" i="21"/>
  <c r="M84" i="21"/>
  <c r="N84" i="21" s="1"/>
  <c r="O84" i="21" s="1"/>
  <c r="P84" i="21" s="1"/>
  <c r="Q84" i="21" s="1"/>
  <c r="F86" i="22" s="1"/>
  <c r="G86" i="22" s="1"/>
  <c r="G84" i="21"/>
  <c r="N83" i="21"/>
  <c r="O83" i="21" s="1"/>
  <c r="P83" i="21" s="1"/>
  <c r="Q83" i="21" s="1"/>
  <c r="F85" i="22" s="1"/>
  <c r="G85" i="22" s="1"/>
  <c r="M83" i="21"/>
  <c r="G83" i="21"/>
  <c r="M82" i="21"/>
  <c r="N82" i="21" s="1"/>
  <c r="O82" i="21" s="1"/>
  <c r="P82" i="21" s="1"/>
  <c r="Q82" i="21" s="1"/>
  <c r="F84" i="22" s="1"/>
  <c r="G84" i="22" s="1"/>
  <c r="G82" i="21"/>
  <c r="N81" i="21"/>
  <c r="O81" i="21" s="1"/>
  <c r="P81" i="21" s="1"/>
  <c r="Q81" i="21" s="1"/>
  <c r="F83" i="22" s="1"/>
  <c r="G83" i="22" s="1"/>
  <c r="M81" i="21"/>
  <c r="G81" i="21"/>
  <c r="M80" i="21"/>
  <c r="N80" i="21" s="1"/>
  <c r="O80" i="21" s="1"/>
  <c r="P80" i="21" s="1"/>
  <c r="Q80" i="21" s="1"/>
  <c r="F82" i="22" s="1"/>
  <c r="G82" i="22" s="1"/>
  <c r="G80" i="21"/>
  <c r="N79" i="21"/>
  <c r="O79" i="21" s="1"/>
  <c r="P79" i="21" s="1"/>
  <c r="Q79" i="21" s="1"/>
  <c r="F81" i="22" s="1"/>
  <c r="G81" i="22" s="1"/>
  <c r="M79" i="21"/>
  <c r="G79" i="21"/>
  <c r="M78" i="21"/>
  <c r="N78" i="21" s="1"/>
  <c r="O78" i="21" s="1"/>
  <c r="P78" i="21" s="1"/>
  <c r="Q78" i="21" s="1"/>
  <c r="F80" i="22" s="1"/>
  <c r="G80" i="22" s="1"/>
  <c r="G78" i="21"/>
  <c r="N77" i="21"/>
  <c r="O77" i="21" s="1"/>
  <c r="P77" i="21" s="1"/>
  <c r="Q77" i="21" s="1"/>
  <c r="F79" i="22" s="1"/>
  <c r="M77" i="21"/>
  <c r="G77" i="21"/>
  <c r="M76" i="21"/>
  <c r="N76" i="21" s="1"/>
  <c r="O76" i="21" s="1"/>
  <c r="P76" i="21" s="1"/>
  <c r="Q76" i="21" s="1"/>
  <c r="F78" i="22" s="1"/>
  <c r="G78" i="22" s="1"/>
  <c r="G76" i="21"/>
  <c r="N75" i="21"/>
  <c r="O75" i="21" s="1"/>
  <c r="P75" i="21" s="1"/>
  <c r="Q75" i="21" s="1"/>
  <c r="F77" i="22" s="1"/>
  <c r="G77" i="22" s="1"/>
  <c r="M75" i="21"/>
  <c r="G75" i="21"/>
  <c r="M74" i="21"/>
  <c r="N74" i="21" s="1"/>
  <c r="O74" i="21" s="1"/>
  <c r="P74" i="21" s="1"/>
  <c r="Q74" i="21" s="1"/>
  <c r="F76" i="22" s="1"/>
  <c r="G76" i="22" s="1"/>
  <c r="G74" i="21"/>
  <c r="N73" i="21"/>
  <c r="O73" i="21" s="1"/>
  <c r="P73" i="21" s="1"/>
  <c r="Q73" i="21" s="1"/>
  <c r="F75" i="22" s="1"/>
  <c r="G75" i="22" s="1"/>
  <c r="M73" i="21"/>
  <c r="G73" i="21"/>
  <c r="M72" i="21"/>
  <c r="N72" i="21" s="1"/>
  <c r="O72" i="21" s="1"/>
  <c r="P72" i="21" s="1"/>
  <c r="Q72" i="21" s="1"/>
  <c r="F74" i="22" s="1"/>
  <c r="G74" i="22" s="1"/>
  <c r="G72" i="21"/>
  <c r="N71" i="21"/>
  <c r="O71" i="21" s="1"/>
  <c r="P71" i="21" s="1"/>
  <c r="Q71" i="21" s="1"/>
  <c r="F73" i="22" s="1"/>
  <c r="G73" i="22" s="1"/>
  <c r="M71" i="21"/>
  <c r="G71" i="21"/>
  <c r="M70" i="21"/>
  <c r="N70" i="21" s="1"/>
  <c r="O70" i="21" s="1"/>
  <c r="P70" i="21" s="1"/>
  <c r="Q70" i="21" s="1"/>
  <c r="F72" i="22" s="1"/>
  <c r="G72" i="22" s="1"/>
  <c r="G70" i="21"/>
  <c r="N69" i="21"/>
  <c r="O69" i="21" s="1"/>
  <c r="P69" i="21" s="1"/>
  <c r="Q69" i="21" s="1"/>
  <c r="F71" i="22" s="1"/>
  <c r="G71" i="22" s="1"/>
  <c r="M69" i="21"/>
  <c r="G69" i="21"/>
  <c r="M68" i="21"/>
  <c r="N68" i="21" s="1"/>
  <c r="O68" i="21" s="1"/>
  <c r="P68" i="21" s="1"/>
  <c r="Q68" i="21" s="1"/>
  <c r="F70" i="22" s="1"/>
  <c r="G70" i="22" s="1"/>
  <c r="G68" i="21"/>
  <c r="N67" i="21"/>
  <c r="O67" i="21" s="1"/>
  <c r="P67" i="21" s="1"/>
  <c r="Q67" i="21" s="1"/>
  <c r="F69" i="22" s="1"/>
  <c r="G69" i="22" s="1"/>
  <c r="M67" i="21"/>
  <c r="G67" i="21"/>
  <c r="M66" i="21"/>
  <c r="N66" i="21" s="1"/>
  <c r="O66" i="21" s="1"/>
  <c r="P66" i="21" s="1"/>
  <c r="Q66" i="21" s="1"/>
  <c r="F68" i="22" s="1"/>
  <c r="G68" i="22" s="1"/>
  <c r="G66" i="21"/>
  <c r="N65" i="21"/>
  <c r="O65" i="21" s="1"/>
  <c r="P65" i="21" s="1"/>
  <c r="Q65" i="21" s="1"/>
  <c r="F67" i="22" s="1"/>
  <c r="G67" i="22" s="1"/>
  <c r="M65" i="21"/>
  <c r="G65" i="21"/>
  <c r="M64" i="21"/>
  <c r="N64" i="21" s="1"/>
  <c r="O64" i="21" s="1"/>
  <c r="P64" i="21" s="1"/>
  <c r="Q64" i="21" s="1"/>
  <c r="F66" i="22" s="1"/>
  <c r="G66" i="22" s="1"/>
  <c r="G64" i="21"/>
  <c r="N63" i="21"/>
  <c r="O63" i="21" s="1"/>
  <c r="P63" i="21" s="1"/>
  <c r="Q63" i="21" s="1"/>
  <c r="F65" i="22" s="1"/>
  <c r="G65" i="22" s="1"/>
  <c r="M63" i="21"/>
  <c r="G63" i="21"/>
  <c r="M62" i="21"/>
  <c r="N62" i="21" s="1"/>
  <c r="O62" i="21" s="1"/>
  <c r="P62" i="21" s="1"/>
  <c r="Q62" i="21" s="1"/>
  <c r="F64" i="22" s="1"/>
  <c r="G64" i="22" s="1"/>
  <c r="G62" i="21"/>
  <c r="N61" i="21"/>
  <c r="O61" i="21" s="1"/>
  <c r="P61" i="21" s="1"/>
  <c r="Q61" i="21" s="1"/>
  <c r="F63" i="22" s="1"/>
  <c r="G63" i="22" s="1"/>
  <c r="M61" i="21"/>
  <c r="G61" i="21"/>
  <c r="M60" i="21"/>
  <c r="N60" i="21" s="1"/>
  <c r="O60" i="21" s="1"/>
  <c r="P60" i="21" s="1"/>
  <c r="Q60" i="21" s="1"/>
  <c r="F62" i="22" s="1"/>
  <c r="G62" i="22" s="1"/>
  <c r="G60" i="21"/>
  <c r="N59" i="21"/>
  <c r="O59" i="21" s="1"/>
  <c r="P59" i="21" s="1"/>
  <c r="Q59" i="21" s="1"/>
  <c r="F61" i="22" s="1"/>
  <c r="G61" i="22" s="1"/>
  <c r="M59" i="21"/>
  <c r="G59" i="21"/>
  <c r="M58" i="21"/>
  <c r="N58" i="21" s="1"/>
  <c r="O58" i="21" s="1"/>
  <c r="P58" i="21" s="1"/>
  <c r="Q58" i="21" s="1"/>
  <c r="F60" i="22" s="1"/>
  <c r="G60" i="22" s="1"/>
  <c r="G58" i="21"/>
  <c r="N57" i="21"/>
  <c r="O57" i="21" s="1"/>
  <c r="P57" i="21" s="1"/>
  <c r="Q57" i="21" s="1"/>
  <c r="F59" i="22" s="1"/>
  <c r="G59" i="22" s="1"/>
  <c r="M57" i="21"/>
  <c r="G57" i="21"/>
  <c r="M56" i="21"/>
  <c r="N56" i="21" s="1"/>
  <c r="O56" i="21" s="1"/>
  <c r="P56" i="21" s="1"/>
  <c r="Q56" i="21" s="1"/>
  <c r="F58" i="22" s="1"/>
  <c r="G58" i="22" s="1"/>
  <c r="G56" i="21"/>
  <c r="N55" i="21"/>
  <c r="O55" i="21" s="1"/>
  <c r="P55" i="21" s="1"/>
  <c r="Q55" i="21" s="1"/>
  <c r="F57" i="22" s="1"/>
  <c r="G57" i="22" s="1"/>
  <c r="M55" i="21"/>
  <c r="G55" i="21"/>
  <c r="M54" i="21"/>
  <c r="N54" i="21" s="1"/>
  <c r="O54" i="21" s="1"/>
  <c r="P54" i="21" s="1"/>
  <c r="Q54" i="21" s="1"/>
  <c r="F56" i="22" s="1"/>
  <c r="G56" i="22" s="1"/>
  <c r="G54" i="21"/>
  <c r="N53" i="21"/>
  <c r="O53" i="21" s="1"/>
  <c r="P53" i="21" s="1"/>
  <c r="Q53" i="21" s="1"/>
  <c r="F55" i="22" s="1"/>
  <c r="G55" i="22" s="1"/>
  <c r="M53" i="21"/>
  <c r="G53" i="21"/>
  <c r="M52" i="21"/>
  <c r="N52" i="21" s="1"/>
  <c r="O52" i="21" s="1"/>
  <c r="P52" i="21" s="1"/>
  <c r="Q52" i="21" s="1"/>
  <c r="F54" i="22" s="1"/>
  <c r="G54" i="22" s="1"/>
  <c r="G52" i="21"/>
  <c r="N51" i="21"/>
  <c r="O51" i="21" s="1"/>
  <c r="P51" i="21" s="1"/>
  <c r="Q51" i="21" s="1"/>
  <c r="M51" i="21"/>
  <c r="G51" i="21"/>
  <c r="M50" i="21"/>
  <c r="N50" i="21" s="1"/>
  <c r="O50" i="21" s="1"/>
  <c r="P50" i="21" s="1"/>
  <c r="Q50" i="21" s="1"/>
  <c r="F52" i="22" s="1"/>
  <c r="G52" i="22" s="1"/>
  <c r="G50" i="21"/>
  <c r="N49" i="21"/>
  <c r="O49" i="21" s="1"/>
  <c r="P49" i="21" s="1"/>
  <c r="Q49" i="21" s="1"/>
  <c r="F51" i="22" s="1"/>
  <c r="G51" i="22" s="1"/>
  <c r="M49" i="21"/>
  <c r="G49" i="21"/>
  <c r="M48" i="21"/>
  <c r="N48" i="21" s="1"/>
  <c r="O48" i="21" s="1"/>
  <c r="P48" i="21" s="1"/>
  <c r="Q48" i="21" s="1"/>
  <c r="F50" i="22" s="1"/>
  <c r="G50" i="22" s="1"/>
  <c r="G48" i="21"/>
  <c r="N47" i="21"/>
  <c r="O47" i="21" s="1"/>
  <c r="P47" i="21" s="1"/>
  <c r="Q47" i="21" s="1"/>
  <c r="F49" i="22" s="1"/>
  <c r="G49" i="22" s="1"/>
  <c r="M47" i="21"/>
  <c r="G47" i="21"/>
  <c r="M46" i="21"/>
  <c r="N46" i="21" s="1"/>
  <c r="O46" i="21" s="1"/>
  <c r="P46" i="21" s="1"/>
  <c r="Q46" i="21" s="1"/>
  <c r="F48" i="22" s="1"/>
  <c r="G48" i="22" s="1"/>
  <c r="G46" i="21"/>
  <c r="N45" i="21"/>
  <c r="O45" i="21" s="1"/>
  <c r="P45" i="21" s="1"/>
  <c r="Q45" i="21" s="1"/>
  <c r="F47" i="22" s="1"/>
  <c r="G47" i="22" s="1"/>
  <c r="M45" i="21"/>
  <c r="G45" i="21"/>
  <c r="M44" i="21"/>
  <c r="N44" i="21" s="1"/>
  <c r="O44" i="21" s="1"/>
  <c r="P44" i="21" s="1"/>
  <c r="Q44" i="21" s="1"/>
  <c r="F46" i="22" s="1"/>
  <c r="G46" i="22" s="1"/>
  <c r="G44" i="21"/>
  <c r="N43" i="21"/>
  <c r="O43" i="21" s="1"/>
  <c r="P43" i="21" s="1"/>
  <c r="Q43" i="21" s="1"/>
  <c r="M43" i="21"/>
  <c r="G43" i="21"/>
  <c r="M42" i="21"/>
  <c r="N42" i="21" s="1"/>
  <c r="O42" i="21" s="1"/>
  <c r="P42" i="21" s="1"/>
  <c r="Q42" i="21" s="1"/>
  <c r="F44" i="22" s="1"/>
  <c r="G44" i="22" s="1"/>
  <c r="G42" i="21"/>
  <c r="N41" i="21"/>
  <c r="O41" i="21" s="1"/>
  <c r="P41" i="21" s="1"/>
  <c r="Q41" i="21" s="1"/>
  <c r="F43" i="22" s="1"/>
  <c r="G43" i="22" s="1"/>
  <c r="M41" i="21"/>
  <c r="G41" i="21"/>
  <c r="M40" i="21"/>
  <c r="N40" i="21" s="1"/>
  <c r="O40" i="21" s="1"/>
  <c r="P40" i="21" s="1"/>
  <c r="Q40" i="21" s="1"/>
  <c r="F42" i="22" s="1"/>
  <c r="G42" i="22" s="1"/>
  <c r="G40" i="21"/>
  <c r="N39" i="21"/>
  <c r="O39" i="21" s="1"/>
  <c r="P39" i="21" s="1"/>
  <c r="Q39" i="21" s="1"/>
  <c r="F41" i="22" s="1"/>
  <c r="G41" i="22" s="1"/>
  <c r="M39" i="21"/>
  <c r="G39" i="21"/>
  <c r="M38" i="21"/>
  <c r="N38" i="21" s="1"/>
  <c r="O38" i="21" s="1"/>
  <c r="P38" i="21" s="1"/>
  <c r="Q38" i="21" s="1"/>
  <c r="F40" i="22" s="1"/>
  <c r="G40" i="22" s="1"/>
  <c r="G38" i="21"/>
  <c r="N37" i="21"/>
  <c r="O37" i="21" s="1"/>
  <c r="P37" i="21" s="1"/>
  <c r="Q37" i="21" s="1"/>
  <c r="F39" i="22" s="1"/>
  <c r="G39" i="22" s="1"/>
  <c r="M37" i="21"/>
  <c r="G37" i="21"/>
  <c r="M36" i="21"/>
  <c r="N36" i="21" s="1"/>
  <c r="O36" i="21" s="1"/>
  <c r="P36" i="21" s="1"/>
  <c r="Q36" i="21" s="1"/>
  <c r="F38" i="22" s="1"/>
  <c r="G38" i="22" s="1"/>
  <c r="G36" i="21"/>
  <c r="N35" i="21"/>
  <c r="O35" i="21" s="1"/>
  <c r="P35" i="21" s="1"/>
  <c r="Q35" i="21" s="1"/>
  <c r="M35" i="21"/>
  <c r="G35" i="21"/>
  <c r="M34" i="21"/>
  <c r="N34" i="21" s="1"/>
  <c r="O34" i="21" s="1"/>
  <c r="P34" i="21" s="1"/>
  <c r="Q34" i="21" s="1"/>
  <c r="F36" i="22" s="1"/>
  <c r="G36" i="22" s="1"/>
  <c r="G34" i="21"/>
  <c r="N33" i="21"/>
  <c r="O33" i="21" s="1"/>
  <c r="P33" i="21" s="1"/>
  <c r="Q33" i="21" s="1"/>
  <c r="F35" i="22" s="1"/>
  <c r="G35" i="22" s="1"/>
  <c r="M33" i="21"/>
  <c r="G33" i="21"/>
  <c r="M32" i="21"/>
  <c r="N32" i="21" s="1"/>
  <c r="O32" i="21" s="1"/>
  <c r="P32" i="21" s="1"/>
  <c r="Q32" i="21" s="1"/>
  <c r="F34" i="22" s="1"/>
  <c r="G34" i="22" s="1"/>
  <c r="G32" i="21"/>
  <c r="N31" i="21"/>
  <c r="O31" i="21" s="1"/>
  <c r="P31" i="21" s="1"/>
  <c r="Q31" i="21" s="1"/>
  <c r="F33" i="22" s="1"/>
  <c r="G33" i="22" s="1"/>
  <c r="M31" i="21"/>
  <c r="G31" i="21"/>
  <c r="M30" i="21"/>
  <c r="N30" i="21" s="1"/>
  <c r="O30" i="21" s="1"/>
  <c r="P30" i="21" s="1"/>
  <c r="Q30" i="21" s="1"/>
  <c r="F32" i="22" s="1"/>
  <c r="G32" i="22" s="1"/>
  <c r="G30" i="21"/>
  <c r="N29" i="21"/>
  <c r="O29" i="21" s="1"/>
  <c r="P29" i="21" s="1"/>
  <c r="Q29" i="21" s="1"/>
  <c r="F31" i="22" s="1"/>
  <c r="G31" i="22" s="1"/>
  <c r="M29" i="21"/>
  <c r="G29" i="21"/>
  <c r="M28" i="21"/>
  <c r="N28" i="21" s="1"/>
  <c r="O28" i="21" s="1"/>
  <c r="P28" i="21" s="1"/>
  <c r="Q28" i="21" s="1"/>
  <c r="F30" i="22" s="1"/>
  <c r="G30" i="22" s="1"/>
  <c r="G28" i="21"/>
  <c r="N27" i="21"/>
  <c r="O27" i="21" s="1"/>
  <c r="P27" i="21" s="1"/>
  <c r="Q27" i="21" s="1"/>
  <c r="M27" i="21"/>
  <c r="G27" i="21"/>
  <c r="M26" i="21"/>
  <c r="N26" i="21" s="1"/>
  <c r="O26" i="21" s="1"/>
  <c r="P26" i="21" s="1"/>
  <c r="Q26" i="21" s="1"/>
  <c r="F28" i="22" s="1"/>
  <c r="G28" i="22" s="1"/>
  <c r="G26" i="21"/>
  <c r="N25" i="21"/>
  <c r="O25" i="21" s="1"/>
  <c r="P25" i="21" s="1"/>
  <c r="Q25" i="21" s="1"/>
  <c r="F27" i="22" s="1"/>
  <c r="G27" i="22" s="1"/>
  <c r="M25" i="21"/>
  <c r="G25" i="21"/>
  <c r="M24" i="21"/>
  <c r="N24" i="21" s="1"/>
  <c r="O24" i="21" s="1"/>
  <c r="P24" i="21" s="1"/>
  <c r="Q24" i="21" s="1"/>
  <c r="F26" i="22" s="1"/>
  <c r="G26" i="22" s="1"/>
  <c r="G24" i="21"/>
  <c r="N23" i="21"/>
  <c r="O23" i="21" s="1"/>
  <c r="P23" i="21" s="1"/>
  <c r="Q23" i="21" s="1"/>
  <c r="F25" i="22" s="1"/>
  <c r="G25" i="22" s="1"/>
  <c r="M23" i="21"/>
  <c r="G23" i="21"/>
  <c r="M22" i="21"/>
  <c r="N22" i="21" s="1"/>
  <c r="O22" i="21" s="1"/>
  <c r="P22" i="21" s="1"/>
  <c r="Q22" i="21" s="1"/>
  <c r="F24" i="22" s="1"/>
  <c r="G24" i="22" s="1"/>
  <c r="G22" i="21"/>
  <c r="N21" i="21"/>
  <c r="O21" i="21" s="1"/>
  <c r="P21" i="21" s="1"/>
  <c r="Q21" i="21" s="1"/>
  <c r="F23" i="22" s="1"/>
  <c r="G23" i="22" s="1"/>
  <c r="M21" i="21"/>
  <c r="G21" i="21"/>
  <c r="M20" i="21"/>
  <c r="N20" i="21" s="1"/>
  <c r="O20" i="21" s="1"/>
  <c r="P20" i="21" s="1"/>
  <c r="Q20" i="21" s="1"/>
  <c r="F22" i="22" s="1"/>
  <c r="G22" i="22" s="1"/>
  <c r="G20" i="21"/>
  <c r="N19" i="21"/>
  <c r="O19" i="21" s="1"/>
  <c r="P19" i="21" s="1"/>
  <c r="Q19" i="21" s="1"/>
  <c r="M19" i="21"/>
  <c r="G19" i="21"/>
  <c r="M18" i="21"/>
  <c r="N18" i="21" s="1"/>
  <c r="O18" i="21" s="1"/>
  <c r="P18" i="21" s="1"/>
  <c r="Q18" i="21" s="1"/>
  <c r="F20" i="22" s="1"/>
  <c r="G20" i="22" s="1"/>
  <c r="G18" i="21"/>
  <c r="N17" i="21"/>
  <c r="O17" i="21" s="1"/>
  <c r="P17" i="21" s="1"/>
  <c r="Q17" i="21" s="1"/>
  <c r="F19" i="22" s="1"/>
  <c r="G19" i="22" s="1"/>
  <c r="M17" i="21"/>
  <c r="G17" i="21"/>
  <c r="M16" i="21"/>
  <c r="N16" i="21" s="1"/>
  <c r="O16" i="21" s="1"/>
  <c r="P16" i="21" s="1"/>
  <c r="Q16" i="21" s="1"/>
  <c r="F18" i="22" s="1"/>
  <c r="G18" i="22" s="1"/>
  <c r="G16" i="21"/>
  <c r="N15" i="21"/>
  <c r="O15" i="21" s="1"/>
  <c r="P15" i="21" s="1"/>
  <c r="Q15" i="21" s="1"/>
  <c r="F17" i="22" s="1"/>
  <c r="G17" i="22" s="1"/>
  <c r="M15" i="21"/>
  <c r="G15" i="21"/>
  <c r="M14" i="21"/>
  <c r="N14" i="21" s="1"/>
  <c r="O14" i="21" s="1"/>
  <c r="P14" i="21" s="1"/>
  <c r="Q14" i="21" s="1"/>
  <c r="F16" i="22" s="1"/>
  <c r="G16" i="22" s="1"/>
  <c r="G14" i="21"/>
  <c r="N13" i="21"/>
  <c r="O13" i="21" s="1"/>
  <c r="P13" i="21" s="1"/>
  <c r="Q13" i="21" s="1"/>
  <c r="F15" i="22" s="1"/>
  <c r="G15" i="22" s="1"/>
  <c r="M13" i="21"/>
  <c r="G13" i="21"/>
  <c r="M12" i="21"/>
  <c r="N12" i="21" s="1"/>
  <c r="O12" i="21" s="1"/>
  <c r="P12" i="21" s="1"/>
  <c r="Q12" i="21" s="1"/>
  <c r="F14" i="22" s="1"/>
  <c r="G14" i="22" s="1"/>
  <c r="G12" i="21"/>
  <c r="N11" i="21"/>
  <c r="O11" i="21" s="1"/>
  <c r="P11" i="21" s="1"/>
  <c r="Q11" i="21" s="1"/>
  <c r="M11" i="21"/>
  <c r="G11" i="21"/>
  <c r="M10" i="21"/>
  <c r="N10" i="21" s="1"/>
  <c r="O10" i="21" s="1"/>
  <c r="P10" i="21" s="1"/>
  <c r="Q10" i="21" s="1"/>
  <c r="F12" i="22" s="1"/>
  <c r="G12" i="22" s="1"/>
  <c r="G10" i="21"/>
  <c r="N9" i="21"/>
  <c r="O9" i="21" s="1"/>
  <c r="P9" i="21" s="1"/>
  <c r="Q9" i="21" s="1"/>
  <c r="F11" i="22" s="1"/>
  <c r="G11" i="22" s="1"/>
  <c r="M9" i="21"/>
  <c r="G9" i="21"/>
  <c r="M8" i="21"/>
  <c r="N8" i="21" s="1"/>
  <c r="O8" i="21" s="1"/>
  <c r="P8" i="21" s="1"/>
  <c r="Q8" i="21" s="1"/>
  <c r="F10" i="22" s="1"/>
  <c r="G10" i="22" s="1"/>
  <c r="G8" i="21"/>
  <c r="N7" i="21"/>
  <c r="O7" i="21" s="1"/>
  <c r="P7" i="21" s="1"/>
  <c r="Q7" i="21" s="1"/>
  <c r="F9" i="22" s="1"/>
  <c r="G9" i="22" s="1"/>
  <c r="M7" i="21"/>
  <c r="G7" i="21"/>
  <c r="M6" i="21"/>
  <c r="N6" i="21" s="1"/>
  <c r="O6" i="21" s="1"/>
  <c r="P6" i="21" s="1"/>
  <c r="Q6" i="21" s="1"/>
  <c r="F8" i="22" s="1"/>
  <c r="G8" i="22" s="1"/>
  <c r="G6" i="21"/>
  <c r="N5" i="21"/>
  <c r="O5" i="21" s="1"/>
  <c r="P5" i="21" s="1"/>
  <c r="Q5" i="21" s="1"/>
  <c r="F7" i="22" s="1"/>
  <c r="M5" i="21"/>
  <c r="G5" i="21"/>
  <c r="F142" i="20"/>
  <c r="G142" i="20" s="1"/>
  <c r="F126" i="20"/>
  <c r="G126" i="20" s="1"/>
  <c r="F106" i="20"/>
  <c r="G106" i="20" s="1"/>
  <c r="G60" i="20"/>
  <c r="F57" i="20"/>
  <c r="G57" i="20" s="1"/>
  <c r="G56" i="20"/>
  <c r="Q55" i="20"/>
  <c r="P55" i="20"/>
  <c r="Q54" i="20"/>
  <c r="P54" i="20"/>
  <c r="Q53" i="20"/>
  <c r="P53" i="20"/>
  <c r="Q52" i="20"/>
  <c r="P52" i="20"/>
  <c r="F52" i="20"/>
  <c r="G52" i="20" s="1"/>
  <c r="Q51" i="20"/>
  <c r="P51" i="20"/>
  <c r="Q50" i="20"/>
  <c r="P50" i="20"/>
  <c r="Q49" i="20"/>
  <c r="P49" i="20"/>
  <c r="Q48" i="20"/>
  <c r="P48" i="20"/>
  <c r="F48" i="20"/>
  <c r="G48" i="20" s="1"/>
  <c r="Q47" i="20"/>
  <c r="P47" i="20"/>
  <c r="Q46" i="20"/>
  <c r="P46" i="20"/>
  <c r="Q45" i="20"/>
  <c r="P45" i="20"/>
  <c r="Q44" i="20"/>
  <c r="P44" i="20"/>
  <c r="F44" i="20"/>
  <c r="G44" i="20" s="1"/>
  <c r="Q43" i="20"/>
  <c r="P43" i="20"/>
  <c r="Q42" i="20"/>
  <c r="P42" i="20"/>
  <c r="Q41" i="20"/>
  <c r="P41" i="20"/>
  <c r="Q40" i="20"/>
  <c r="P40" i="20"/>
  <c r="F40" i="20"/>
  <c r="G40" i="20" s="1"/>
  <c r="Q39" i="20"/>
  <c r="P39" i="20"/>
  <c r="Q38" i="20"/>
  <c r="P38" i="20"/>
  <c r="Q37" i="20"/>
  <c r="P37" i="20"/>
  <c r="Q36" i="20"/>
  <c r="P36" i="20"/>
  <c r="F36" i="20"/>
  <c r="G36" i="20" s="1"/>
  <c r="Q35" i="20"/>
  <c r="P35" i="20"/>
  <c r="Q34" i="20"/>
  <c r="P34" i="20"/>
  <c r="Q33" i="20"/>
  <c r="P33" i="20"/>
  <c r="Q32" i="20"/>
  <c r="P32" i="20"/>
  <c r="F32" i="20"/>
  <c r="G32" i="20" s="1"/>
  <c r="Q31" i="20"/>
  <c r="P31" i="20"/>
  <c r="Q30" i="20"/>
  <c r="P30" i="20"/>
  <c r="Q29" i="20"/>
  <c r="P29" i="20"/>
  <c r="Q28" i="20"/>
  <c r="P28" i="20"/>
  <c r="F28" i="20"/>
  <c r="G28" i="20" s="1"/>
  <c r="Q27" i="20"/>
  <c r="P27" i="20"/>
  <c r="Q26" i="20"/>
  <c r="P26" i="20"/>
  <c r="Q25" i="20"/>
  <c r="P25" i="20"/>
  <c r="Q24" i="20"/>
  <c r="P24" i="20"/>
  <c r="F24" i="20"/>
  <c r="G24" i="20" s="1"/>
  <c r="Q23" i="20"/>
  <c r="P23" i="20"/>
  <c r="Q22" i="20"/>
  <c r="P22" i="20"/>
  <c r="Q21" i="20"/>
  <c r="P21" i="20"/>
  <c r="Q20" i="20"/>
  <c r="P20" i="20"/>
  <c r="F20" i="20"/>
  <c r="G20" i="20" s="1"/>
  <c r="Q19" i="20"/>
  <c r="P19" i="20"/>
  <c r="Q18" i="20"/>
  <c r="P18" i="20"/>
  <c r="Q17" i="20"/>
  <c r="P17" i="20"/>
  <c r="Q16" i="20"/>
  <c r="P16" i="20"/>
  <c r="F16" i="20"/>
  <c r="G16" i="20" s="1"/>
  <c r="Q15" i="20"/>
  <c r="P15" i="20"/>
  <c r="Q14" i="20"/>
  <c r="P14" i="20"/>
  <c r="Q13" i="20"/>
  <c r="P13" i="20"/>
  <c r="Q12" i="20"/>
  <c r="P12" i="20"/>
  <c r="F12" i="20"/>
  <c r="G12" i="20" s="1"/>
  <c r="Q11" i="20"/>
  <c r="P11" i="20"/>
  <c r="Q10" i="20"/>
  <c r="P10" i="20"/>
  <c r="Q9" i="20"/>
  <c r="Q6" i="20" s="1"/>
  <c r="P9" i="20"/>
  <c r="Q7" i="20"/>
  <c r="D7" i="20"/>
  <c r="D6" i="20"/>
  <c r="N5" i="20"/>
  <c r="N148" i="19"/>
  <c r="O148" i="19" s="1"/>
  <c r="P148" i="19" s="1"/>
  <c r="Q148" i="19" s="1"/>
  <c r="M148" i="19"/>
  <c r="G148" i="19"/>
  <c r="M147" i="19"/>
  <c r="N147" i="19" s="1"/>
  <c r="O147" i="19" s="1"/>
  <c r="P147" i="19" s="1"/>
  <c r="Q147" i="19" s="1"/>
  <c r="F149" i="20" s="1"/>
  <c r="G149" i="20" s="1"/>
  <c r="G147" i="19"/>
  <c r="N146" i="19"/>
  <c r="O146" i="19" s="1"/>
  <c r="P146" i="19" s="1"/>
  <c r="Q146" i="19" s="1"/>
  <c r="F148" i="20" s="1"/>
  <c r="G148" i="20" s="1"/>
  <c r="M146" i="19"/>
  <c r="G146" i="19"/>
  <c r="M145" i="19"/>
  <c r="N145" i="19" s="1"/>
  <c r="O145" i="19" s="1"/>
  <c r="P145" i="19" s="1"/>
  <c r="Q145" i="19" s="1"/>
  <c r="F147" i="20" s="1"/>
  <c r="G147" i="20" s="1"/>
  <c r="G145" i="19"/>
  <c r="P144" i="19"/>
  <c r="Q144" i="19" s="1"/>
  <c r="F146" i="20" s="1"/>
  <c r="G146" i="20" s="1"/>
  <c r="N144" i="19"/>
  <c r="O144" i="19" s="1"/>
  <c r="M144" i="19"/>
  <c r="G144" i="19"/>
  <c r="M143" i="19"/>
  <c r="N143" i="19" s="1"/>
  <c r="O143" i="19" s="1"/>
  <c r="P143" i="19" s="1"/>
  <c r="Q143" i="19" s="1"/>
  <c r="F145" i="20" s="1"/>
  <c r="G145" i="20" s="1"/>
  <c r="G143" i="19"/>
  <c r="N142" i="19"/>
  <c r="O142" i="19" s="1"/>
  <c r="P142" i="19" s="1"/>
  <c r="Q142" i="19" s="1"/>
  <c r="F144" i="20" s="1"/>
  <c r="G144" i="20" s="1"/>
  <c r="M142" i="19"/>
  <c r="G142" i="19"/>
  <c r="M141" i="19"/>
  <c r="N141" i="19" s="1"/>
  <c r="O141" i="19" s="1"/>
  <c r="P141" i="19" s="1"/>
  <c r="Q141" i="19" s="1"/>
  <c r="F143" i="20" s="1"/>
  <c r="G143" i="20" s="1"/>
  <c r="G141" i="19"/>
  <c r="P140" i="19"/>
  <c r="Q140" i="19" s="1"/>
  <c r="N140" i="19"/>
  <c r="O140" i="19" s="1"/>
  <c r="M140" i="19"/>
  <c r="G140" i="19"/>
  <c r="M139" i="19"/>
  <c r="N139" i="19" s="1"/>
  <c r="O139" i="19" s="1"/>
  <c r="P139" i="19" s="1"/>
  <c r="Q139" i="19" s="1"/>
  <c r="F141" i="20" s="1"/>
  <c r="G141" i="20" s="1"/>
  <c r="G139" i="19"/>
  <c r="N138" i="19"/>
  <c r="O138" i="19" s="1"/>
  <c r="P138" i="19" s="1"/>
  <c r="Q138" i="19" s="1"/>
  <c r="F140" i="20" s="1"/>
  <c r="G140" i="20" s="1"/>
  <c r="M138" i="19"/>
  <c r="G138" i="19"/>
  <c r="M137" i="19"/>
  <c r="N137" i="19" s="1"/>
  <c r="O137" i="19" s="1"/>
  <c r="P137" i="19" s="1"/>
  <c r="Q137" i="19" s="1"/>
  <c r="F139" i="20" s="1"/>
  <c r="G139" i="20" s="1"/>
  <c r="G137" i="19"/>
  <c r="P136" i="19"/>
  <c r="Q136" i="19" s="1"/>
  <c r="F138" i="20" s="1"/>
  <c r="G138" i="20" s="1"/>
  <c r="N136" i="19"/>
  <c r="O136" i="19" s="1"/>
  <c r="M136" i="19"/>
  <c r="G136" i="19"/>
  <c r="M135" i="19"/>
  <c r="N135" i="19" s="1"/>
  <c r="O135" i="19" s="1"/>
  <c r="P135" i="19" s="1"/>
  <c r="Q135" i="19" s="1"/>
  <c r="F137" i="20" s="1"/>
  <c r="G137" i="20" s="1"/>
  <c r="G135" i="19"/>
  <c r="N134" i="19"/>
  <c r="O134" i="19" s="1"/>
  <c r="P134" i="19" s="1"/>
  <c r="Q134" i="19" s="1"/>
  <c r="F136" i="20" s="1"/>
  <c r="G136" i="20" s="1"/>
  <c r="M134" i="19"/>
  <c r="G134" i="19"/>
  <c r="M133" i="19"/>
  <c r="N133" i="19" s="1"/>
  <c r="O133" i="19" s="1"/>
  <c r="P133" i="19" s="1"/>
  <c r="Q133" i="19" s="1"/>
  <c r="F135" i="20" s="1"/>
  <c r="G135" i="20" s="1"/>
  <c r="G133" i="19"/>
  <c r="P132" i="19"/>
  <c r="Q132" i="19" s="1"/>
  <c r="F134" i="20" s="1"/>
  <c r="G134" i="20" s="1"/>
  <c r="N132" i="19"/>
  <c r="O132" i="19" s="1"/>
  <c r="M132" i="19"/>
  <c r="G132" i="19"/>
  <c r="M131" i="19"/>
  <c r="N131" i="19" s="1"/>
  <c r="O131" i="19" s="1"/>
  <c r="P131" i="19" s="1"/>
  <c r="Q131" i="19" s="1"/>
  <c r="F133" i="20" s="1"/>
  <c r="G133" i="20" s="1"/>
  <c r="G131" i="19"/>
  <c r="N130" i="19"/>
  <c r="O130" i="19" s="1"/>
  <c r="P130" i="19" s="1"/>
  <c r="Q130" i="19" s="1"/>
  <c r="F132" i="20" s="1"/>
  <c r="G132" i="20" s="1"/>
  <c r="M130" i="19"/>
  <c r="G130" i="19"/>
  <c r="M129" i="19"/>
  <c r="N129" i="19" s="1"/>
  <c r="O129" i="19" s="1"/>
  <c r="P129" i="19" s="1"/>
  <c r="Q129" i="19" s="1"/>
  <c r="F131" i="20" s="1"/>
  <c r="G131" i="20" s="1"/>
  <c r="G129" i="19"/>
  <c r="P128" i="19"/>
  <c r="Q128" i="19" s="1"/>
  <c r="F130" i="20" s="1"/>
  <c r="G130" i="20" s="1"/>
  <c r="N128" i="19"/>
  <c r="O128" i="19" s="1"/>
  <c r="M128" i="19"/>
  <c r="G128" i="19"/>
  <c r="M127" i="19"/>
  <c r="N127" i="19" s="1"/>
  <c r="O127" i="19" s="1"/>
  <c r="P127" i="19" s="1"/>
  <c r="Q127" i="19" s="1"/>
  <c r="F129" i="20" s="1"/>
  <c r="G129" i="20" s="1"/>
  <c r="G127" i="19"/>
  <c r="N126" i="19"/>
  <c r="O126" i="19" s="1"/>
  <c r="P126" i="19" s="1"/>
  <c r="Q126" i="19" s="1"/>
  <c r="F128" i="20" s="1"/>
  <c r="G128" i="20" s="1"/>
  <c r="M126" i="19"/>
  <c r="G126" i="19"/>
  <c r="M125" i="19"/>
  <c r="N125" i="19" s="1"/>
  <c r="O125" i="19" s="1"/>
  <c r="P125" i="19" s="1"/>
  <c r="Q125" i="19" s="1"/>
  <c r="F127" i="20" s="1"/>
  <c r="G127" i="20" s="1"/>
  <c r="G125" i="19"/>
  <c r="P124" i="19"/>
  <c r="Q124" i="19" s="1"/>
  <c r="N124" i="19"/>
  <c r="O124" i="19" s="1"/>
  <c r="M124" i="19"/>
  <c r="G124" i="19"/>
  <c r="M123" i="19"/>
  <c r="N123" i="19" s="1"/>
  <c r="O123" i="19" s="1"/>
  <c r="P123" i="19" s="1"/>
  <c r="Q123" i="19" s="1"/>
  <c r="F125" i="20" s="1"/>
  <c r="G125" i="20" s="1"/>
  <c r="G123" i="19"/>
  <c r="N122" i="19"/>
  <c r="O122" i="19" s="1"/>
  <c r="P122" i="19" s="1"/>
  <c r="Q122" i="19" s="1"/>
  <c r="F124" i="20" s="1"/>
  <c r="G124" i="20" s="1"/>
  <c r="M122" i="19"/>
  <c r="G122" i="19"/>
  <c r="M121" i="19"/>
  <c r="N121" i="19" s="1"/>
  <c r="O121" i="19" s="1"/>
  <c r="P121" i="19" s="1"/>
  <c r="Q121" i="19" s="1"/>
  <c r="F123" i="20" s="1"/>
  <c r="G123" i="20" s="1"/>
  <c r="G121" i="19"/>
  <c r="P120" i="19"/>
  <c r="Q120" i="19" s="1"/>
  <c r="F122" i="20" s="1"/>
  <c r="G122" i="20" s="1"/>
  <c r="N120" i="19"/>
  <c r="O120" i="19" s="1"/>
  <c r="M120" i="19"/>
  <c r="G120" i="19"/>
  <c r="M119" i="19"/>
  <c r="N119" i="19" s="1"/>
  <c r="O119" i="19" s="1"/>
  <c r="P119" i="19" s="1"/>
  <c r="Q119" i="19" s="1"/>
  <c r="F121" i="20" s="1"/>
  <c r="G121" i="20" s="1"/>
  <c r="G119" i="19"/>
  <c r="N118" i="19"/>
  <c r="O118" i="19" s="1"/>
  <c r="P118" i="19" s="1"/>
  <c r="Q118" i="19" s="1"/>
  <c r="F120" i="20" s="1"/>
  <c r="G120" i="20" s="1"/>
  <c r="M118" i="19"/>
  <c r="G118" i="19"/>
  <c r="M117" i="19"/>
  <c r="N117" i="19" s="1"/>
  <c r="O117" i="19" s="1"/>
  <c r="P117" i="19" s="1"/>
  <c r="Q117" i="19" s="1"/>
  <c r="F119" i="20" s="1"/>
  <c r="G119" i="20" s="1"/>
  <c r="G117" i="19"/>
  <c r="P116" i="19"/>
  <c r="Q116" i="19" s="1"/>
  <c r="F118" i="20" s="1"/>
  <c r="G118" i="20" s="1"/>
  <c r="N116" i="19"/>
  <c r="O116" i="19" s="1"/>
  <c r="M116" i="19"/>
  <c r="G116" i="19"/>
  <c r="M115" i="19"/>
  <c r="N115" i="19" s="1"/>
  <c r="O115" i="19" s="1"/>
  <c r="P115" i="19" s="1"/>
  <c r="Q115" i="19" s="1"/>
  <c r="F117" i="20" s="1"/>
  <c r="G117" i="20" s="1"/>
  <c r="G115" i="19"/>
  <c r="N114" i="19"/>
  <c r="O114" i="19" s="1"/>
  <c r="P114" i="19" s="1"/>
  <c r="Q114" i="19" s="1"/>
  <c r="F116" i="20" s="1"/>
  <c r="G116" i="20" s="1"/>
  <c r="M114" i="19"/>
  <c r="G114" i="19"/>
  <c r="M113" i="19"/>
  <c r="N113" i="19" s="1"/>
  <c r="O113" i="19" s="1"/>
  <c r="P113" i="19" s="1"/>
  <c r="Q113" i="19" s="1"/>
  <c r="F115" i="20" s="1"/>
  <c r="G115" i="20" s="1"/>
  <c r="G113" i="19"/>
  <c r="P112" i="19"/>
  <c r="Q112" i="19" s="1"/>
  <c r="F114" i="20" s="1"/>
  <c r="G114" i="20" s="1"/>
  <c r="N112" i="19"/>
  <c r="O112" i="19" s="1"/>
  <c r="M112" i="19"/>
  <c r="G112" i="19"/>
  <c r="M111" i="19"/>
  <c r="N111" i="19" s="1"/>
  <c r="O111" i="19" s="1"/>
  <c r="P111" i="19" s="1"/>
  <c r="Q111" i="19" s="1"/>
  <c r="F113" i="20" s="1"/>
  <c r="G113" i="20" s="1"/>
  <c r="G111" i="19"/>
  <c r="N110" i="19"/>
  <c r="O110" i="19" s="1"/>
  <c r="P110" i="19" s="1"/>
  <c r="Q110" i="19" s="1"/>
  <c r="F112" i="20" s="1"/>
  <c r="G112" i="20" s="1"/>
  <c r="M110" i="19"/>
  <c r="G110" i="19"/>
  <c r="M109" i="19"/>
  <c r="N109" i="19" s="1"/>
  <c r="O109" i="19" s="1"/>
  <c r="P109" i="19" s="1"/>
  <c r="Q109" i="19" s="1"/>
  <c r="F111" i="20" s="1"/>
  <c r="G111" i="20" s="1"/>
  <c r="G109" i="19"/>
  <c r="P108" i="19"/>
  <c r="Q108" i="19" s="1"/>
  <c r="F110" i="20" s="1"/>
  <c r="G110" i="20" s="1"/>
  <c r="N108" i="19"/>
  <c r="O108" i="19" s="1"/>
  <c r="M108" i="19"/>
  <c r="G108" i="19"/>
  <c r="M107" i="19"/>
  <c r="N107" i="19" s="1"/>
  <c r="O107" i="19" s="1"/>
  <c r="P107" i="19" s="1"/>
  <c r="Q107" i="19" s="1"/>
  <c r="F109" i="20" s="1"/>
  <c r="G109" i="20" s="1"/>
  <c r="G107" i="19"/>
  <c r="N106" i="19"/>
  <c r="O106" i="19" s="1"/>
  <c r="P106" i="19" s="1"/>
  <c r="Q106" i="19" s="1"/>
  <c r="F108" i="20" s="1"/>
  <c r="G108" i="20" s="1"/>
  <c r="M106" i="19"/>
  <c r="G106" i="19"/>
  <c r="M105" i="19"/>
  <c r="N105" i="19" s="1"/>
  <c r="O105" i="19" s="1"/>
  <c r="P105" i="19" s="1"/>
  <c r="Q105" i="19" s="1"/>
  <c r="F107" i="20" s="1"/>
  <c r="G107" i="20" s="1"/>
  <c r="G105" i="19"/>
  <c r="P104" i="19"/>
  <c r="Q104" i="19" s="1"/>
  <c r="N104" i="19"/>
  <c r="O104" i="19" s="1"/>
  <c r="M104" i="19"/>
  <c r="G104" i="19"/>
  <c r="M103" i="19"/>
  <c r="N103" i="19" s="1"/>
  <c r="O103" i="19" s="1"/>
  <c r="P103" i="19" s="1"/>
  <c r="Q103" i="19" s="1"/>
  <c r="F105" i="20" s="1"/>
  <c r="G105" i="20" s="1"/>
  <c r="G103" i="19"/>
  <c r="N102" i="19"/>
  <c r="O102" i="19" s="1"/>
  <c r="P102" i="19" s="1"/>
  <c r="Q102" i="19" s="1"/>
  <c r="F104" i="20" s="1"/>
  <c r="G104" i="20" s="1"/>
  <c r="M102" i="19"/>
  <c r="G102" i="19"/>
  <c r="M101" i="19"/>
  <c r="N101" i="19" s="1"/>
  <c r="O101" i="19" s="1"/>
  <c r="P101" i="19" s="1"/>
  <c r="Q101" i="19" s="1"/>
  <c r="F103" i="20" s="1"/>
  <c r="G103" i="20" s="1"/>
  <c r="G101" i="19"/>
  <c r="P100" i="19"/>
  <c r="Q100" i="19" s="1"/>
  <c r="F102" i="20" s="1"/>
  <c r="G102" i="20" s="1"/>
  <c r="N100" i="19"/>
  <c r="O100" i="19" s="1"/>
  <c r="M100" i="19"/>
  <c r="G100" i="19"/>
  <c r="M99" i="19"/>
  <c r="N99" i="19" s="1"/>
  <c r="O99" i="19" s="1"/>
  <c r="P99" i="19" s="1"/>
  <c r="Q99" i="19" s="1"/>
  <c r="F101" i="20" s="1"/>
  <c r="G101" i="20" s="1"/>
  <c r="G99" i="19"/>
  <c r="N98" i="19"/>
  <c r="O98" i="19" s="1"/>
  <c r="P98" i="19" s="1"/>
  <c r="Q98" i="19" s="1"/>
  <c r="F100" i="20" s="1"/>
  <c r="G100" i="20" s="1"/>
  <c r="M98" i="19"/>
  <c r="G98" i="19"/>
  <c r="M97" i="19"/>
  <c r="N97" i="19" s="1"/>
  <c r="O97" i="19" s="1"/>
  <c r="P97" i="19" s="1"/>
  <c r="Q97" i="19" s="1"/>
  <c r="F99" i="20" s="1"/>
  <c r="G99" i="20" s="1"/>
  <c r="G97" i="19"/>
  <c r="P96" i="19"/>
  <c r="Q96" i="19" s="1"/>
  <c r="F98" i="20" s="1"/>
  <c r="G98" i="20" s="1"/>
  <c r="N96" i="19"/>
  <c r="O96" i="19" s="1"/>
  <c r="M96" i="19"/>
  <c r="G96" i="19"/>
  <c r="M95" i="19"/>
  <c r="N95" i="19" s="1"/>
  <c r="O95" i="19" s="1"/>
  <c r="P95" i="19" s="1"/>
  <c r="Q95" i="19" s="1"/>
  <c r="F97" i="20" s="1"/>
  <c r="G97" i="20" s="1"/>
  <c r="G95" i="19"/>
  <c r="N94" i="19"/>
  <c r="O94" i="19" s="1"/>
  <c r="P94" i="19" s="1"/>
  <c r="Q94" i="19" s="1"/>
  <c r="F96" i="20" s="1"/>
  <c r="G96" i="20" s="1"/>
  <c r="M94" i="19"/>
  <c r="G94" i="19"/>
  <c r="M93" i="19"/>
  <c r="N93" i="19" s="1"/>
  <c r="O93" i="19" s="1"/>
  <c r="P93" i="19" s="1"/>
  <c r="Q93" i="19" s="1"/>
  <c r="F95" i="20" s="1"/>
  <c r="G95" i="20" s="1"/>
  <c r="G93" i="19"/>
  <c r="P92" i="19"/>
  <c r="Q92" i="19" s="1"/>
  <c r="F94" i="20" s="1"/>
  <c r="G94" i="20" s="1"/>
  <c r="N92" i="19"/>
  <c r="O92" i="19" s="1"/>
  <c r="M92" i="19"/>
  <c r="G92" i="19"/>
  <c r="M91" i="19"/>
  <c r="N91" i="19" s="1"/>
  <c r="O91" i="19" s="1"/>
  <c r="P91" i="19" s="1"/>
  <c r="Q91" i="19" s="1"/>
  <c r="F93" i="20" s="1"/>
  <c r="G93" i="20" s="1"/>
  <c r="G91" i="19"/>
  <c r="N90" i="19"/>
  <c r="O90" i="19" s="1"/>
  <c r="P90" i="19" s="1"/>
  <c r="Q90" i="19" s="1"/>
  <c r="F92" i="20" s="1"/>
  <c r="G92" i="20" s="1"/>
  <c r="R37" i="20" s="1"/>
  <c r="M90" i="19"/>
  <c r="G90" i="19"/>
  <c r="M89" i="19"/>
  <c r="N89" i="19" s="1"/>
  <c r="O89" i="19" s="1"/>
  <c r="P89" i="19" s="1"/>
  <c r="Q89" i="19" s="1"/>
  <c r="F91" i="20" s="1"/>
  <c r="G91" i="20" s="1"/>
  <c r="G89" i="19"/>
  <c r="P88" i="19"/>
  <c r="Q88" i="19" s="1"/>
  <c r="F90" i="20" s="1"/>
  <c r="G90" i="20" s="1"/>
  <c r="N88" i="19"/>
  <c r="O88" i="19" s="1"/>
  <c r="M88" i="19"/>
  <c r="G88" i="19"/>
  <c r="M87" i="19"/>
  <c r="N87" i="19" s="1"/>
  <c r="O87" i="19" s="1"/>
  <c r="P87" i="19" s="1"/>
  <c r="Q87" i="19" s="1"/>
  <c r="F89" i="20" s="1"/>
  <c r="G89" i="20" s="1"/>
  <c r="G87" i="19"/>
  <c r="N86" i="19"/>
  <c r="O86" i="19" s="1"/>
  <c r="P86" i="19" s="1"/>
  <c r="Q86" i="19" s="1"/>
  <c r="F88" i="20" s="1"/>
  <c r="G88" i="20" s="1"/>
  <c r="M86" i="19"/>
  <c r="G86" i="19"/>
  <c r="M85" i="19"/>
  <c r="N85" i="19" s="1"/>
  <c r="O85" i="19" s="1"/>
  <c r="P85" i="19" s="1"/>
  <c r="Q85" i="19" s="1"/>
  <c r="F87" i="20" s="1"/>
  <c r="G87" i="20" s="1"/>
  <c r="G85" i="19"/>
  <c r="P84" i="19"/>
  <c r="Q84" i="19" s="1"/>
  <c r="F86" i="20" s="1"/>
  <c r="G86" i="20" s="1"/>
  <c r="N84" i="19"/>
  <c r="O84" i="19" s="1"/>
  <c r="M84" i="19"/>
  <c r="G84" i="19"/>
  <c r="M83" i="19"/>
  <c r="N83" i="19" s="1"/>
  <c r="O83" i="19" s="1"/>
  <c r="P83" i="19" s="1"/>
  <c r="Q83" i="19" s="1"/>
  <c r="F85" i="20" s="1"/>
  <c r="G85" i="20" s="1"/>
  <c r="G83" i="19"/>
  <c r="N82" i="19"/>
  <c r="O82" i="19" s="1"/>
  <c r="P82" i="19" s="1"/>
  <c r="Q82" i="19" s="1"/>
  <c r="F84" i="20" s="1"/>
  <c r="G84" i="20" s="1"/>
  <c r="M82" i="19"/>
  <c r="G82" i="19"/>
  <c r="M81" i="19"/>
  <c r="N81" i="19" s="1"/>
  <c r="O81" i="19" s="1"/>
  <c r="P81" i="19" s="1"/>
  <c r="Q81" i="19" s="1"/>
  <c r="F83" i="20" s="1"/>
  <c r="G83" i="20" s="1"/>
  <c r="G81" i="19"/>
  <c r="P80" i="19"/>
  <c r="Q80" i="19" s="1"/>
  <c r="F82" i="20" s="1"/>
  <c r="G82" i="20" s="1"/>
  <c r="N80" i="19"/>
  <c r="O80" i="19" s="1"/>
  <c r="M80" i="19"/>
  <c r="G80" i="19"/>
  <c r="M79" i="19"/>
  <c r="N79" i="19" s="1"/>
  <c r="O79" i="19" s="1"/>
  <c r="P79" i="19" s="1"/>
  <c r="Q79" i="19" s="1"/>
  <c r="F81" i="20" s="1"/>
  <c r="G81" i="20" s="1"/>
  <c r="G79" i="19"/>
  <c r="N78" i="19"/>
  <c r="O78" i="19" s="1"/>
  <c r="P78" i="19" s="1"/>
  <c r="Q78" i="19" s="1"/>
  <c r="F80" i="20" s="1"/>
  <c r="G80" i="20" s="1"/>
  <c r="M78" i="19"/>
  <c r="G78" i="19"/>
  <c r="M77" i="19"/>
  <c r="N77" i="19" s="1"/>
  <c r="O77" i="19" s="1"/>
  <c r="P77" i="19" s="1"/>
  <c r="Q77" i="19" s="1"/>
  <c r="F79" i="20" s="1"/>
  <c r="G79" i="20" s="1"/>
  <c r="G77" i="19"/>
  <c r="P76" i="19"/>
  <c r="Q76" i="19" s="1"/>
  <c r="F78" i="20" s="1"/>
  <c r="G78" i="20" s="1"/>
  <c r="N76" i="19"/>
  <c r="O76" i="19" s="1"/>
  <c r="M76" i="19"/>
  <c r="G76" i="19"/>
  <c r="M75" i="19"/>
  <c r="N75" i="19" s="1"/>
  <c r="O75" i="19" s="1"/>
  <c r="P75" i="19" s="1"/>
  <c r="Q75" i="19" s="1"/>
  <c r="F77" i="20" s="1"/>
  <c r="G77" i="20" s="1"/>
  <c r="G75" i="19"/>
  <c r="N74" i="19"/>
  <c r="O74" i="19" s="1"/>
  <c r="P74" i="19" s="1"/>
  <c r="Q74" i="19" s="1"/>
  <c r="F76" i="20" s="1"/>
  <c r="G76" i="20" s="1"/>
  <c r="M74" i="19"/>
  <c r="G74" i="19"/>
  <c r="M73" i="19"/>
  <c r="N73" i="19" s="1"/>
  <c r="O73" i="19" s="1"/>
  <c r="P73" i="19" s="1"/>
  <c r="Q73" i="19" s="1"/>
  <c r="F75" i="20" s="1"/>
  <c r="G75" i="20" s="1"/>
  <c r="G73" i="19"/>
  <c r="P72" i="19"/>
  <c r="Q72" i="19" s="1"/>
  <c r="F74" i="20" s="1"/>
  <c r="G74" i="20" s="1"/>
  <c r="N72" i="19"/>
  <c r="O72" i="19" s="1"/>
  <c r="M72" i="19"/>
  <c r="G72" i="19"/>
  <c r="M71" i="19"/>
  <c r="N71" i="19" s="1"/>
  <c r="O71" i="19" s="1"/>
  <c r="P71" i="19" s="1"/>
  <c r="Q71" i="19" s="1"/>
  <c r="F73" i="20" s="1"/>
  <c r="G73" i="20" s="1"/>
  <c r="G71" i="19"/>
  <c r="N70" i="19"/>
  <c r="O70" i="19" s="1"/>
  <c r="P70" i="19" s="1"/>
  <c r="Q70" i="19" s="1"/>
  <c r="F72" i="20" s="1"/>
  <c r="G72" i="20" s="1"/>
  <c r="M70" i="19"/>
  <c r="G70" i="19"/>
  <c r="M69" i="19"/>
  <c r="N69" i="19" s="1"/>
  <c r="O69" i="19" s="1"/>
  <c r="P69" i="19" s="1"/>
  <c r="Q69" i="19" s="1"/>
  <c r="F71" i="20" s="1"/>
  <c r="G71" i="20" s="1"/>
  <c r="G69" i="19"/>
  <c r="P68" i="19"/>
  <c r="Q68" i="19" s="1"/>
  <c r="F70" i="20" s="1"/>
  <c r="G70" i="20" s="1"/>
  <c r="N68" i="19"/>
  <c r="O68" i="19" s="1"/>
  <c r="M68" i="19"/>
  <c r="G68" i="19"/>
  <c r="M67" i="19"/>
  <c r="N67" i="19" s="1"/>
  <c r="O67" i="19" s="1"/>
  <c r="P67" i="19" s="1"/>
  <c r="Q67" i="19" s="1"/>
  <c r="F69" i="20" s="1"/>
  <c r="G69" i="20" s="1"/>
  <c r="G67" i="19"/>
  <c r="N66" i="19"/>
  <c r="O66" i="19" s="1"/>
  <c r="P66" i="19" s="1"/>
  <c r="Q66" i="19" s="1"/>
  <c r="F68" i="20" s="1"/>
  <c r="G68" i="20" s="1"/>
  <c r="M66" i="19"/>
  <c r="G66" i="19"/>
  <c r="M65" i="19"/>
  <c r="N65" i="19" s="1"/>
  <c r="O65" i="19" s="1"/>
  <c r="P65" i="19" s="1"/>
  <c r="Q65" i="19" s="1"/>
  <c r="F67" i="20" s="1"/>
  <c r="G67" i="20" s="1"/>
  <c r="G65" i="19"/>
  <c r="P64" i="19"/>
  <c r="Q64" i="19" s="1"/>
  <c r="F66" i="20" s="1"/>
  <c r="G66" i="20" s="1"/>
  <c r="N64" i="19"/>
  <c r="O64" i="19" s="1"/>
  <c r="M64" i="19"/>
  <c r="G64" i="19"/>
  <c r="M63" i="19"/>
  <c r="N63" i="19" s="1"/>
  <c r="O63" i="19" s="1"/>
  <c r="P63" i="19" s="1"/>
  <c r="Q63" i="19" s="1"/>
  <c r="F65" i="20" s="1"/>
  <c r="G65" i="20" s="1"/>
  <c r="G63" i="19"/>
  <c r="N62" i="19"/>
  <c r="O62" i="19" s="1"/>
  <c r="P62" i="19" s="1"/>
  <c r="Q62" i="19" s="1"/>
  <c r="F64" i="20" s="1"/>
  <c r="G64" i="20" s="1"/>
  <c r="M62" i="19"/>
  <c r="G62" i="19"/>
  <c r="M61" i="19"/>
  <c r="N61" i="19" s="1"/>
  <c r="O61" i="19" s="1"/>
  <c r="P61" i="19" s="1"/>
  <c r="Q61" i="19" s="1"/>
  <c r="F63" i="20" s="1"/>
  <c r="G63" i="20" s="1"/>
  <c r="G61" i="19"/>
  <c r="P60" i="19"/>
  <c r="Q60" i="19" s="1"/>
  <c r="F62" i="20" s="1"/>
  <c r="G62" i="20" s="1"/>
  <c r="N60" i="19"/>
  <c r="O60" i="19" s="1"/>
  <c r="M60" i="19"/>
  <c r="G60" i="19"/>
  <c r="M59" i="19"/>
  <c r="N59" i="19" s="1"/>
  <c r="O59" i="19" s="1"/>
  <c r="P59" i="19" s="1"/>
  <c r="Q59" i="19" s="1"/>
  <c r="F61" i="20" s="1"/>
  <c r="G61" i="20" s="1"/>
  <c r="G59" i="19"/>
  <c r="N58" i="19"/>
  <c r="O58" i="19" s="1"/>
  <c r="P58" i="19" s="1"/>
  <c r="Q58" i="19" s="1"/>
  <c r="F60" i="20" s="1"/>
  <c r="M58" i="19"/>
  <c r="G58" i="19"/>
  <c r="M57" i="19"/>
  <c r="N57" i="19" s="1"/>
  <c r="O57" i="19" s="1"/>
  <c r="P57" i="19" s="1"/>
  <c r="Q57" i="19" s="1"/>
  <c r="F59" i="20" s="1"/>
  <c r="G59" i="20" s="1"/>
  <c r="G57" i="19"/>
  <c r="P56" i="19"/>
  <c r="Q56" i="19" s="1"/>
  <c r="F58" i="20" s="1"/>
  <c r="G58" i="20" s="1"/>
  <c r="N56" i="19"/>
  <c r="O56" i="19" s="1"/>
  <c r="M56" i="19"/>
  <c r="G56" i="19"/>
  <c r="M55" i="19"/>
  <c r="N55" i="19" s="1"/>
  <c r="O55" i="19" s="1"/>
  <c r="P55" i="19" s="1"/>
  <c r="Q55" i="19" s="1"/>
  <c r="G55" i="19"/>
  <c r="N54" i="19"/>
  <c r="O54" i="19" s="1"/>
  <c r="P54" i="19" s="1"/>
  <c r="Q54" i="19" s="1"/>
  <c r="F56" i="20" s="1"/>
  <c r="M54" i="19"/>
  <c r="G54" i="19"/>
  <c r="M53" i="19"/>
  <c r="N53" i="19" s="1"/>
  <c r="O53" i="19" s="1"/>
  <c r="P53" i="19" s="1"/>
  <c r="Q53" i="19" s="1"/>
  <c r="F55" i="20" s="1"/>
  <c r="G55" i="20" s="1"/>
  <c r="G53" i="19"/>
  <c r="P52" i="19"/>
  <c r="Q52" i="19" s="1"/>
  <c r="F54" i="20" s="1"/>
  <c r="G54" i="20" s="1"/>
  <c r="N52" i="19"/>
  <c r="O52" i="19" s="1"/>
  <c r="M52" i="19"/>
  <c r="G52" i="19"/>
  <c r="M51" i="19"/>
  <c r="N51" i="19" s="1"/>
  <c r="O51" i="19" s="1"/>
  <c r="P51" i="19" s="1"/>
  <c r="Q51" i="19" s="1"/>
  <c r="F53" i="20" s="1"/>
  <c r="G53" i="20" s="1"/>
  <c r="G51" i="19"/>
  <c r="N50" i="19"/>
  <c r="O50" i="19" s="1"/>
  <c r="P50" i="19" s="1"/>
  <c r="Q50" i="19" s="1"/>
  <c r="M50" i="19"/>
  <c r="G50" i="19"/>
  <c r="M49" i="19"/>
  <c r="N49" i="19" s="1"/>
  <c r="O49" i="19" s="1"/>
  <c r="P49" i="19" s="1"/>
  <c r="Q49" i="19" s="1"/>
  <c r="F51" i="20" s="1"/>
  <c r="G51" i="20" s="1"/>
  <c r="G49" i="19"/>
  <c r="P48" i="19"/>
  <c r="Q48" i="19" s="1"/>
  <c r="F50" i="20" s="1"/>
  <c r="G50" i="20" s="1"/>
  <c r="N48" i="19"/>
  <c r="O48" i="19" s="1"/>
  <c r="M48" i="19"/>
  <c r="G48" i="19"/>
  <c r="M47" i="19"/>
  <c r="N47" i="19" s="1"/>
  <c r="O47" i="19" s="1"/>
  <c r="P47" i="19" s="1"/>
  <c r="Q47" i="19" s="1"/>
  <c r="F49" i="20" s="1"/>
  <c r="G49" i="20" s="1"/>
  <c r="G47" i="19"/>
  <c r="N46" i="19"/>
  <c r="O46" i="19" s="1"/>
  <c r="P46" i="19" s="1"/>
  <c r="Q46" i="19" s="1"/>
  <c r="M46" i="19"/>
  <c r="G46" i="19"/>
  <c r="M45" i="19"/>
  <c r="N45" i="19" s="1"/>
  <c r="O45" i="19" s="1"/>
  <c r="P45" i="19" s="1"/>
  <c r="Q45" i="19" s="1"/>
  <c r="F47" i="20" s="1"/>
  <c r="G47" i="20" s="1"/>
  <c r="G45" i="19"/>
  <c r="P44" i="19"/>
  <c r="Q44" i="19" s="1"/>
  <c r="F46" i="20" s="1"/>
  <c r="G46" i="20" s="1"/>
  <c r="N44" i="19"/>
  <c r="O44" i="19" s="1"/>
  <c r="M44" i="19"/>
  <c r="G44" i="19"/>
  <c r="M43" i="19"/>
  <c r="N43" i="19" s="1"/>
  <c r="O43" i="19" s="1"/>
  <c r="P43" i="19" s="1"/>
  <c r="Q43" i="19" s="1"/>
  <c r="F45" i="20" s="1"/>
  <c r="G45" i="20" s="1"/>
  <c r="G43" i="19"/>
  <c r="N42" i="19"/>
  <c r="O42" i="19" s="1"/>
  <c r="P42" i="19" s="1"/>
  <c r="Q42" i="19" s="1"/>
  <c r="M42" i="19"/>
  <c r="G42" i="19"/>
  <c r="M41" i="19"/>
  <c r="N41" i="19" s="1"/>
  <c r="O41" i="19" s="1"/>
  <c r="P41" i="19" s="1"/>
  <c r="Q41" i="19" s="1"/>
  <c r="F43" i="20" s="1"/>
  <c r="G43" i="20" s="1"/>
  <c r="G41" i="19"/>
  <c r="P40" i="19"/>
  <c r="Q40" i="19" s="1"/>
  <c r="F42" i="20" s="1"/>
  <c r="G42" i="20" s="1"/>
  <c r="N40" i="19"/>
  <c r="O40" i="19" s="1"/>
  <c r="M40" i="19"/>
  <c r="G40" i="19"/>
  <c r="M39" i="19"/>
  <c r="N39" i="19" s="1"/>
  <c r="O39" i="19" s="1"/>
  <c r="P39" i="19" s="1"/>
  <c r="Q39" i="19" s="1"/>
  <c r="F41" i="20" s="1"/>
  <c r="G41" i="20" s="1"/>
  <c r="G39" i="19"/>
  <c r="N38" i="19"/>
  <c r="O38" i="19" s="1"/>
  <c r="P38" i="19" s="1"/>
  <c r="Q38" i="19" s="1"/>
  <c r="M38" i="19"/>
  <c r="G38" i="19"/>
  <c r="M37" i="19"/>
  <c r="N37" i="19" s="1"/>
  <c r="O37" i="19" s="1"/>
  <c r="P37" i="19" s="1"/>
  <c r="Q37" i="19" s="1"/>
  <c r="F39" i="20" s="1"/>
  <c r="G39" i="20" s="1"/>
  <c r="G37" i="19"/>
  <c r="P36" i="19"/>
  <c r="Q36" i="19" s="1"/>
  <c r="F38" i="20" s="1"/>
  <c r="G38" i="20" s="1"/>
  <c r="N36" i="19"/>
  <c r="O36" i="19" s="1"/>
  <c r="M36" i="19"/>
  <c r="G36" i="19"/>
  <c r="M35" i="19"/>
  <c r="N35" i="19" s="1"/>
  <c r="O35" i="19" s="1"/>
  <c r="P35" i="19" s="1"/>
  <c r="Q35" i="19" s="1"/>
  <c r="F37" i="20" s="1"/>
  <c r="G37" i="20" s="1"/>
  <c r="G35" i="19"/>
  <c r="N34" i="19"/>
  <c r="O34" i="19" s="1"/>
  <c r="P34" i="19" s="1"/>
  <c r="Q34" i="19" s="1"/>
  <c r="M34" i="19"/>
  <c r="G34" i="19"/>
  <c r="M33" i="19"/>
  <c r="N33" i="19" s="1"/>
  <c r="O33" i="19" s="1"/>
  <c r="P33" i="19" s="1"/>
  <c r="Q33" i="19" s="1"/>
  <c r="F35" i="20" s="1"/>
  <c r="G35" i="20" s="1"/>
  <c r="G33" i="19"/>
  <c r="P32" i="19"/>
  <c r="Q32" i="19" s="1"/>
  <c r="F34" i="20" s="1"/>
  <c r="G34" i="20" s="1"/>
  <c r="N32" i="19"/>
  <c r="O32" i="19" s="1"/>
  <c r="M32" i="19"/>
  <c r="G32" i="19"/>
  <c r="M31" i="19"/>
  <c r="N31" i="19" s="1"/>
  <c r="O31" i="19" s="1"/>
  <c r="P31" i="19" s="1"/>
  <c r="Q31" i="19" s="1"/>
  <c r="F33" i="20" s="1"/>
  <c r="G33" i="20" s="1"/>
  <c r="G31" i="19"/>
  <c r="N30" i="19"/>
  <c r="O30" i="19" s="1"/>
  <c r="P30" i="19" s="1"/>
  <c r="Q30" i="19" s="1"/>
  <c r="M30" i="19"/>
  <c r="G30" i="19"/>
  <c r="M29" i="19"/>
  <c r="N29" i="19" s="1"/>
  <c r="O29" i="19" s="1"/>
  <c r="P29" i="19" s="1"/>
  <c r="Q29" i="19" s="1"/>
  <c r="F31" i="20" s="1"/>
  <c r="G31" i="20" s="1"/>
  <c r="G29" i="19"/>
  <c r="P28" i="19"/>
  <c r="Q28" i="19" s="1"/>
  <c r="F30" i="20" s="1"/>
  <c r="G30" i="20" s="1"/>
  <c r="N28" i="19"/>
  <c r="O28" i="19" s="1"/>
  <c r="M28" i="19"/>
  <c r="G28" i="19"/>
  <c r="M27" i="19"/>
  <c r="N27" i="19" s="1"/>
  <c r="O27" i="19" s="1"/>
  <c r="P27" i="19" s="1"/>
  <c r="Q27" i="19" s="1"/>
  <c r="F29" i="20" s="1"/>
  <c r="G29" i="20" s="1"/>
  <c r="G27" i="19"/>
  <c r="N26" i="19"/>
  <c r="O26" i="19" s="1"/>
  <c r="P26" i="19" s="1"/>
  <c r="Q26" i="19" s="1"/>
  <c r="M26" i="19"/>
  <c r="G26" i="19"/>
  <c r="M25" i="19"/>
  <c r="N25" i="19" s="1"/>
  <c r="O25" i="19" s="1"/>
  <c r="P25" i="19" s="1"/>
  <c r="Q25" i="19" s="1"/>
  <c r="F27" i="20" s="1"/>
  <c r="G27" i="20" s="1"/>
  <c r="G25" i="19"/>
  <c r="P24" i="19"/>
  <c r="Q24" i="19" s="1"/>
  <c r="F26" i="20" s="1"/>
  <c r="G26" i="20" s="1"/>
  <c r="N24" i="19"/>
  <c r="O24" i="19" s="1"/>
  <c r="M24" i="19"/>
  <c r="G24" i="19"/>
  <c r="M23" i="19"/>
  <c r="N23" i="19" s="1"/>
  <c r="O23" i="19" s="1"/>
  <c r="P23" i="19" s="1"/>
  <c r="Q23" i="19" s="1"/>
  <c r="F25" i="20" s="1"/>
  <c r="G25" i="20" s="1"/>
  <c r="G23" i="19"/>
  <c r="N22" i="19"/>
  <c r="O22" i="19" s="1"/>
  <c r="P22" i="19" s="1"/>
  <c r="Q22" i="19" s="1"/>
  <c r="M22" i="19"/>
  <c r="G22" i="19"/>
  <c r="M21" i="19"/>
  <c r="N21" i="19" s="1"/>
  <c r="O21" i="19" s="1"/>
  <c r="P21" i="19" s="1"/>
  <c r="Q21" i="19" s="1"/>
  <c r="F23" i="20" s="1"/>
  <c r="G23" i="20" s="1"/>
  <c r="G21" i="19"/>
  <c r="P20" i="19"/>
  <c r="Q20" i="19" s="1"/>
  <c r="F22" i="20" s="1"/>
  <c r="G22" i="20" s="1"/>
  <c r="N20" i="19"/>
  <c r="O20" i="19" s="1"/>
  <c r="M20" i="19"/>
  <c r="G20" i="19"/>
  <c r="M19" i="19"/>
  <c r="N19" i="19" s="1"/>
  <c r="O19" i="19" s="1"/>
  <c r="P19" i="19" s="1"/>
  <c r="Q19" i="19" s="1"/>
  <c r="F21" i="20" s="1"/>
  <c r="G21" i="20" s="1"/>
  <c r="G19" i="19"/>
  <c r="N18" i="19"/>
  <c r="O18" i="19" s="1"/>
  <c r="P18" i="19" s="1"/>
  <c r="Q18" i="19" s="1"/>
  <c r="M18" i="19"/>
  <c r="G18" i="19"/>
  <c r="M17" i="19"/>
  <c r="N17" i="19" s="1"/>
  <c r="O17" i="19" s="1"/>
  <c r="P17" i="19" s="1"/>
  <c r="Q17" i="19" s="1"/>
  <c r="F19" i="20" s="1"/>
  <c r="G19" i="20" s="1"/>
  <c r="G17" i="19"/>
  <c r="P16" i="19"/>
  <c r="Q16" i="19" s="1"/>
  <c r="F18" i="20" s="1"/>
  <c r="G18" i="20" s="1"/>
  <c r="N16" i="19"/>
  <c r="O16" i="19" s="1"/>
  <c r="M16" i="19"/>
  <c r="G16" i="19"/>
  <c r="M15" i="19"/>
  <c r="N15" i="19" s="1"/>
  <c r="O15" i="19" s="1"/>
  <c r="P15" i="19" s="1"/>
  <c r="Q15" i="19" s="1"/>
  <c r="F17" i="20" s="1"/>
  <c r="G17" i="20" s="1"/>
  <c r="G15" i="19"/>
  <c r="N14" i="19"/>
  <c r="O14" i="19" s="1"/>
  <c r="P14" i="19" s="1"/>
  <c r="Q14" i="19" s="1"/>
  <c r="M14" i="19"/>
  <c r="G14" i="19"/>
  <c r="M13" i="19"/>
  <c r="N13" i="19" s="1"/>
  <c r="O13" i="19" s="1"/>
  <c r="P13" i="19" s="1"/>
  <c r="Q13" i="19" s="1"/>
  <c r="F15" i="20" s="1"/>
  <c r="G15" i="20" s="1"/>
  <c r="G13" i="19"/>
  <c r="P12" i="19"/>
  <c r="Q12" i="19" s="1"/>
  <c r="F14" i="20" s="1"/>
  <c r="G14" i="20" s="1"/>
  <c r="N12" i="19"/>
  <c r="O12" i="19" s="1"/>
  <c r="M12" i="19"/>
  <c r="G12" i="19"/>
  <c r="M11" i="19"/>
  <c r="N11" i="19" s="1"/>
  <c r="O11" i="19" s="1"/>
  <c r="P11" i="19" s="1"/>
  <c r="Q11" i="19" s="1"/>
  <c r="F13" i="20" s="1"/>
  <c r="G13" i="20" s="1"/>
  <c r="G11" i="19"/>
  <c r="N10" i="19"/>
  <c r="O10" i="19" s="1"/>
  <c r="P10" i="19" s="1"/>
  <c r="Q10" i="19" s="1"/>
  <c r="M10" i="19"/>
  <c r="G10" i="19"/>
  <c r="M9" i="19"/>
  <c r="N9" i="19" s="1"/>
  <c r="O9" i="19" s="1"/>
  <c r="P9" i="19" s="1"/>
  <c r="Q9" i="19" s="1"/>
  <c r="F11" i="20" s="1"/>
  <c r="G11" i="20" s="1"/>
  <c r="G9" i="19"/>
  <c r="P8" i="19"/>
  <c r="Q8" i="19" s="1"/>
  <c r="F10" i="20" s="1"/>
  <c r="G10" i="20" s="1"/>
  <c r="N8" i="19"/>
  <c r="O8" i="19" s="1"/>
  <c r="M8" i="19"/>
  <c r="G8" i="19"/>
  <c r="M7" i="19"/>
  <c r="N7" i="19" s="1"/>
  <c r="O7" i="19" s="1"/>
  <c r="P7" i="19" s="1"/>
  <c r="Q7" i="19" s="1"/>
  <c r="F9" i="20" s="1"/>
  <c r="G9" i="20" s="1"/>
  <c r="G7" i="19"/>
  <c r="N6" i="19"/>
  <c r="O6" i="19" s="1"/>
  <c r="P6" i="19" s="1"/>
  <c r="Q6" i="19" s="1"/>
  <c r="F8" i="20" s="1"/>
  <c r="G8" i="20" s="1"/>
  <c r="M6" i="19"/>
  <c r="G6" i="19"/>
  <c r="M5" i="19"/>
  <c r="N5" i="19" s="1"/>
  <c r="O5" i="19" s="1"/>
  <c r="P5" i="19" s="1"/>
  <c r="Q5" i="19" s="1"/>
  <c r="F7" i="20" s="1"/>
  <c r="G5" i="19"/>
  <c r="Q55" i="18"/>
  <c r="P55" i="18"/>
  <c r="Q54" i="18"/>
  <c r="P54" i="18"/>
  <c r="Q53" i="18"/>
  <c r="P53" i="18"/>
  <c r="Q52" i="18"/>
  <c r="P52" i="18"/>
  <c r="Q51" i="18"/>
  <c r="P51" i="18"/>
  <c r="Q50" i="18"/>
  <c r="P50" i="18"/>
  <c r="Q49" i="18"/>
  <c r="P49" i="18"/>
  <c r="Q48" i="18"/>
  <c r="P48" i="18"/>
  <c r="Q47" i="18"/>
  <c r="P47" i="18"/>
  <c r="Q46" i="18"/>
  <c r="P46" i="18"/>
  <c r="Q45" i="18"/>
  <c r="P45" i="18"/>
  <c r="Q44" i="18"/>
  <c r="P44" i="18"/>
  <c r="Q43" i="18"/>
  <c r="P43" i="18"/>
  <c r="Q42" i="18"/>
  <c r="P42" i="18"/>
  <c r="Q41" i="18"/>
  <c r="P41" i="18"/>
  <c r="Q40" i="18"/>
  <c r="P40" i="18"/>
  <c r="Q39" i="18"/>
  <c r="P39" i="18"/>
  <c r="Q38" i="18"/>
  <c r="P38" i="18"/>
  <c r="Q37" i="18"/>
  <c r="P37" i="18"/>
  <c r="Q36" i="18"/>
  <c r="P36" i="18"/>
  <c r="Q35" i="18"/>
  <c r="P35" i="18"/>
  <c r="Q34" i="18"/>
  <c r="P34" i="18"/>
  <c r="Q33" i="18"/>
  <c r="P33" i="18"/>
  <c r="Q32" i="18"/>
  <c r="P32" i="18"/>
  <c r="Q31" i="18"/>
  <c r="P31" i="18"/>
  <c r="Q30" i="18"/>
  <c r="P30" i="18"/>
  <c r="Q29" i="18"/>
  <c r="P29" i="18"/>
  <c r="Q28" i="18"/>
  <c r="P28" i="18"/>
  <c r="Q27" i="18"/>
  <c r="P27" i="18"/>
  <c r="Q26" i="18"/>
  <c r="P26" i="18"/>
  <c r="Q25" i="18"/>
  <c r="P25" i="18"/>
  <c r="Q24" i="18"/>
  <c r="P24" i="18"/>
  <c r="Q23" i="18"/>
  <c r="P23" i="18"/>
  <c r="Q22" i="18"/>
  <c r="P22" i="18"/>
  <c r="Q21" i="18"/>
  <c r="P21" i="18"/>
  <c r="Q20" i="18"/>
  <c r="P20" i="18"/>
  <c r="Q19" i="18"/>
  <c r="P19" i="18"/>
  <c r="Q18" i="18"/>
  <c r="P18" i="18"/>
  <c r="Q17" i="18"/>
  <c r="P17" i="18"/>
  <c r="Q16" i="18"/>
  <c r="P16" i="18"/>
  <c r="Q15" i="18"/>
  <c r="P15" i="18"/>
  <c r="Q14" i="18"/>
  <c r="P14" i="18"/>
  <c r="Q13" i="18"/>
  <c r="P13" i="18"/>
  <c r="Q12" i="18"/>
  <c r="P12" i="18"/>
  <c r="Q11" i="18"/>
  <c r="P11" i="18"/>
  <c r="Q10" i="18"/>
  <c r="Q7" i="18" s="1"/>
  <c r="P10" i="18"/>
  <c r="P7" i="18" s="1"/>
  <c r="Q9" i="18"/>
  <c r="P9" i="18"/>
  <c r="D6" i="18"/>
  <c r="D7" i="18" s="1"/>
  <c r="N5" i="18"/>
  <c r="Q148" i="17"/>
  <c r="O148" i="17"/>
  <c r="P148" i="17" s="1"/>
  <c r="M148" i="17"/>
  <c r="N148" i="17" s="1"/>
  <c r="G148" i="17"/>
  <c r="O147" i="17"/>
  <c r="P147" i="17" s="1"/>
  <c r="Q147" i="17" s="1"/>
  <c r="F149" i="18" s="1"/>
  <c r="G149" i="18" s="1"/>
  <c r="N147" i="17"/>
  <c r="M147" i="17"/>
  <c r="G147" i="17"/>
  <c r="Q146" i="17"/>
  <c r="F148" i="18" s="1"/>
  <c r="G148" i="18" s="1"/>
  <c r="P146" i="17"/>
  <c r="O146" i="17"/>
  <c r="M146" i="17"/>
  <c r="N146" i="17" s="1"/>
  <c r="G146" i="17"/>
  <c r="M145" i="17"/>
  <c r="N145" i="17" s="1"/>
  <c r="O145" i="17" s="1"/>
  <c r="P145" i="17" s="1"/>
  <c r="Q145" i="17" s="1"/>
  <c r="F147" i="18" s="1"/>
  <c r="G147" i="18" s="1"/>
  <c r="G145" i="17"/>
  <c r="M144" i="17"/>
  <c r="N144" i="17" s="1"/>
  <c r="O144" i="17" s="1"/>
  <c r="P144" i="17" s="1"/>
  <c r="Q144" i="17" s="1"/>
  <c r="F146" i="18" s="1"/>
  <c r="G146" i="18" s="1"/>
  <c r="G144" i="17"/>
  <c r="M143" i="17"/>
  <c r="N143" i="17" s="1"/>
  <c r="O143" i="17" s="1"/>
  <c r="P143" i="17" s="1"/>
  <c r="Q143" i="17" s="1"/>
  <c r="F145" i="18" s="1"/>
  <c r="G145" i="18" s="1"/>
  <c r="G143" i="17"/>
  <c r="O142" i="17"/>
  <c r="P142" i="17" s="1"/>
  <c r="Q142" i="17" s="1"/>
  <c r="F144" i="18" s="1"/>
  <c r="G144" i="18" s="1"/>
  <c r="M142" i="17"/>
  <c r="N142" i="17" s="1"/>
  <c r="G142" i="17"/>
  <c r="M141" i="17"/>
  <c r="N141" i="17" s="1"/>
  <c r="O141" i="17" s="1"/>
  <c r="P141" i="17" s="1"/>
  <c r="Q141" i="17" s="1"/>
  <c r="F143" i="18" s="1"/>
  <c r="G143" i="18" s="1"/>
  <c r="G141" i="17"/>
  <c r="M140" i="17"/>
  <c r="N140" i="17" s="1"/>
  <c r="O140" i="17" s="1"/>
  <c r="P140" i="17" s="1"/>
  <c r="Q140" i="17" s="1"/>
  <c r="F142" i="18" s="1"/>
  <c r="G142" i="18" s="1"/>
  <c r="G140" i="17"/>
  <c r="M139" i="17"/>
  <c r="N139" i="17" s="1"/>
  <c r="O139" i="17" s="1"/>
  <c r="P139" i="17" s="1"/>
  <c r="Q139" i="17" s="1"/>
  <c r="F141" i="18" s="1"/>
  <c r="G141" i="18" s="1"/>
  <c r="G139" i="17"/>
  <c r="O138" i="17"/>
  <c r="P138" i="17" s="1"/>
  <c r="Q138" i="17" s="1"/>
  <c r="F140" i="18" s="1"/>
  <c r="G140" i="18" s="1"/>
  <c r="M138" i="17"/>
  <c r="N138" i="17" s="1"/>
  <c r="G138" i="17"/>
  <c r="O137" i="17"/>
  <c r="P137" i="17" s="1"/>
  <c r="Q137" i="17" s="1"/>
  <c r="F139" i="18" s="1"/>
  <c r="G139" i="18" s="1"/>
  <c r="M137" i="17"/>
  <c r="N137" i="17" s="1"/>
  <c r="G137" i="17"/>
  <c r="O136" i="17"/>
  <c r="P136" i="17" s="1"/>
  <c r="Q136" i="17" s="1"/>
  <c r="F138" i="18" s="1"/>
  <c r="G138" i="18" s="1"/>
  <c r="N136" i="17"/>
  <c r="M136" i="17"/>
  <c r="G136" i="17"/>
  <c r="M135" i="17"/>
  <c r="N135" i="17" s="1"/>
  <c r="O135" i="17" s="1"/>
  <c r="P135" i="17" s="1"/>
  <c r="Q135" i="17" s="1"/>
  <c r="F137" i="18" s="1"/>
  <c r="G137" i="18" s="1"/>
  <c r="G135" i="17"/>
  <c r="M134" i="17"/>
  <c r="N134" i="17" s="1"/>
  <c r="O134" i="17" s="1"/>
  <c r="P134" i="17" s="1"/>
  <c r="Q134" i="17" s="1"/>
  <c r="F136" i="18" s="1"/>
  <c r="G136" i="18" s="1"/>
  <c r="G134" i="17"/>
  <c r="O133" i="17"/>
  <c r="P133" i="17" s="1"/>
  <c r="Q133" i="17" s="1"/>
  <c r="F135" i="18" s="1"/>
  <c r="G135" i="18" s="1"/>
  <c r="M133" i="17"/>
  <c r="N133" i="17" s="1"/>
  <c r="G133" i="17"/>
  <c r="O132" i="17"/>
  <c r="P132" i="17" s="1"/>
  <c r="Q132" i="17" s="1"/>
  <c r="F134" i="18" s="1"/>
  <c r="G134" i="18" s="1"/>
  <c r="N132" i="17"/>
  <c r="M132" i="17"/>
  <c r="G132" i="17"/>
  <c r="M131" i="17"/>
  <c r="N131" i="17" s="1"/>
  <c r="O131" i="17" s="1"/>
  <c r="P131" i="17" s="1"/>
  <c r="Q131" i="17" s="1"/>
  <c r="F133" i="18" s="1"/>
  <c r="G133" i="18" s="1"/>
  <c r="G131" i="17"/>
  <c r="M130" i="17"/>
  <c r="N130" i="17" s="1"/>
  <c r="O130" i="17" s="1"/>
  <c r="P130" i="17" s="1"/>
  <c r="Q130" i="17" s="1"/>
  <c r="F132" i="18" s="1"/>
  <c r="G132" i="18" s="1"/>
  <c r="G130" i="17"/>
  <c r="O129" i="17"/>
  <c r="P129" i="17" s="1"/>
  <c r="Q129" i="17" s="1"/>
  <c r="F131" i="18" s="1"/>
  <c r="G131" i="18" s="1"/>
  <c r="M129" i="17"/>
  <c r="N129" i="17" s="1"/>
  <c r="G129" i="17"/>
  <c r="O128" i="17"/>
  <c r="P128" i="17" s="1"/>
  <c r="Q128" i="17" s="1"/>
  <c r="F130" i="18" s="1"/>
  <c r="G130" i="18" s="1"/>
  <c r="N128" i="17"/>
  <c r="M128" i="17"/>
  <c r="G128" i="17"/>
  <c r="M127" i="17"/>
  <c r="N127" i="17" s="1"/>
  <c r="O127" i="17" s="1"/>
  <c r="P127" i="17" s="1"/>
  <c r="Q127" i="17" s="1"/>
  <c r="F129" i="18" s="1"/>
  <c r="G129" i="18" s="1"/>
  <c r="G127" i="17"/>
  <c r="M126" i="17"/>
  <c r="N126" i="17" s="1"/>
  <c r="O126" i="17" s="1"/>
  <c r="P126" i="17" s="1"/>
  <c r="Q126" i="17" s="1"/>
  <c r="F128" i="18" s="1"/>
  <c r="G128" i="18" s="1"/>
  <c r="G126" i="17"/>
  <c r="O125" i="17"/>
  <c r="P125" i="17" s="1"/>
  <c r="Q125" i="17" s="1"/>
  <c r="F127" i="18" s="1"/>
  <c r="G127" i="18" s="1"/>
  <c r="M125" i="17"/>
  <c r="N125" i="17" s="1"/>
  <c r="G125" i="17"/>
  <c r="O124" i="17"/>
  <c r="P124" i="17" s="1"/>
  <c r="Q124" i="17" s="1"/>
  <c r="F126" i="18" s="1"/>
  <c r="G126" i="18" s="1"/>
  <c r="N124" i="17"/>
  <c r="M124" i="17"/>
  <c r="G124" i="17"/>
  <c r="M123" i="17"/>
  <c r="N123" i="17" s="1"/>
  <c r="O123" i="17" s="1"/>
  <c r="P123" i="17" s="1"/>
  <c r="Q123" i="17" s="1"/>
  <c r="F125" i="18" s="1"/>
  <c r="G125" i="18" s="1"/>
  <c r="G123" i="17"/>
  <c r="M122" i="17"/>
  <c r="N122" i="17" s="1"/>
  <c r="O122" i="17" s="1"/>
  <c r="P122" i="17" s="1"/>
  <c r="Q122" i="17" s="1"/>
  <c r="F124" i="18" s="1"/>
  <c r="G124" i="18" s="1"/>
  <c r="G122" i="17"/>
  <c r="O121" i="17"/>
  <c r="P121" i="17" s="1"/>
  <c r="Q121" i="17" s="1"/>
  <c r="F123" i="18" s="1"/>
  <c r="G123" i="18" s="1"/>
  <c r="M121" i="17"/>
  <c r="N121" i="17" s="1"/>
  <c r="G121" i="17"/>
  <c r="O120" i="17"/>
  <c r="P120" i="17" s="1"/>
  <c r="Q120" i="17" s="1"/>
  <c r="F122" i="18" s="1"/>
  <c r="G122" i="18" s="1"/>
  <c r="N120" i="17"/>
  <c r="M120" i="17"/>
  <c r="G120" i="17"/>
  <c r="M119" i="17"/>
  <c r="N119" i="17" s="1"/>
  <c r="O119" i="17" s="1"/>
  <c r="P119" i="17" s="1"/>
  <c r="Q119" i="17" s="1"/>
  <c r="F121" i="18" s="1"/>
  <c r="G121" i="18" s="1"/>
  <c r="G119" i="17"/>
  <c r="M118" i="17"/>
  <c r="N118" i="17" s="1"/>
  <c r="O118" i="17" s="1"/>
  <c r="P118" i="17" s="1"/>
  <c r="Q118" i="17" s="1"/>
  <c r="F120" i="18" s="1"/>
  <c r="G120" i="18" s="1"/>
  <c r="G118" i="17"/>
  <c r="O117" i="17"/>
  <c r="P117" i="17" s="1"/>
  <c r="Q117" i="17" s="1"/>
  <c r="F119" i="18" s="1"/>
  <c r="G119" i="18" s="1"/>
  <c r="M117" i="17"/>
  <c r="N117" i="17" s="1"/>
  <c r="G117" i="17"/>
  <c r="O116" i="17"/>
  <c r="P116" i="17" s="1"/>
  <c r="Q116" i="17" s="1"/>
  <c r="F118" i="18" s="1"/>
  <c r="G118" i="18" s="1"/>
  <c r="N116" i="17"/>
  <c r="M116" i="17"/>
  <c r="G116" i="17"/>
  <c r="M115" i="17"/>
  <c r="N115" i="17" s="1"/>
  <c r="O115" i="17" s="1"/>
  <c r="P115" i="17" s="1"/>
  <c r="Q115" i="17" s="1"/>
  <c r="F117" i="18" s="1"/>
  <c r="G117" i="18" s="1"/>
  <c r="G115" i="17"/>
  <c r="M114" i="17"/>
  <c r="N114" i="17" s="1"/>
  <c r="O114" i="17" s="1"/>
  <c r="P114" i="17" s="1"/>
  <c r="Q114" i="17" s="1"/>
  <c r="F116" i="18" s="1"/>
  <c r="G116" i="18" s="1"/>
  <c r="G114" i="17"/>
  <c r="O113" i="17"/>
  <c r="P113" i="17" s="1"/>
  <c r="Q113" i="17" s="1"/>
  <c r="F115" i="18" s="1"/>
  <c r="G115" i="18" s="1"/>
  <c r="M113" i="17"/>
  <c r="N113" i="17" s="1"/>
  <c r="G113" i="17"/>
  <c r="O112" i="17"/>
  <c r="P112" i="17" s="1"/>
  <c r="Q112" i="17" s="1"/>
  <c r="F114" i="18" s="1"/>
  <c r="G114" i="18" s="1"/>
  <c r="N112" i="17"/>
  <c r="M112" i="17"/>
  <c r="G112" i="17"/>
  <c r="M111" i="17"/>
  <c r="N111" i="17" s="1"/>
  <c r="O111" i="17" s="1"/>
  <c r="P111" i="17" s="1"/>
  <c r="Q111" i="17" s="1"/>
  <c r="F113" i="18" s="1"/>
  <c r="G113" i="18" s="1"/>
  <c r="G111" i="17"/>
  <c r="M110" i="17"/>
  <c r="N110" i="17" s="1"/>
  <c r="O110" i="17" s="1"/>
  <c r="P110" i="17" s="1"/>
  <c r="Q110" i="17" s="1"/>
  <c r="F112" i="18" s="1"/>
  <c r="G112" i="18" s="1"/>
  <c r="G110" i="17"/>
  <c r="O109" i="17"/>
  <c r="P109" i="17" s="1"/>
  <c r="Q109" i="17" s="1"/>
  <c r="F111" i="18" s="1"/>
  <c r="G111" i="18" s="1"/>
  <c r="M109" i="17"/>
  <c r="N109" i="17" s="1"/>
  <c r="G109" i="17"/>
  <c r="O108" i="17"/>
  <c r="P108" i="17" s="1"/>
  <c r="Q108" i="17" s="1"/>
  <c r="F110" i="18" s="1"/>
  <c r="G110" i="18" s="1"/>
  <c r="N108" i="17"/>
  <c r="M108" i="17"/>
  <c r="G108" i="17"/>
  <c r="M107" i="17"/>
  <c r="N107" i="17" s="1"/>
  <c r="O107" i="17" s="1"/>
  <c r="P107" i="17" s="1"/>
  <c r="Q107" i="17" s="1"/>
  <c r="F109" i="18" s="1"/>
  <c r="G109" i="18" s="1"/>
  <c r="G107" i="17"/>
  <c r="M106" i="17"/>
  <c r="N106" i="17" s="1"/>
  <c r="O106" i="17" s="1"/>
  <c r="P106" i="17" s="1"/>
  <c r="Q106" i="17" s="1"/>
  <c r="F108" i="18" s="1"/>
  <c r="G108" i="18" s="1"/>
  <c r="G106" i="17"/>
  <c r="O105" i="17"/>
  <c r="P105" i="17" s="1"/>
  <c r="Q105" i="17" s="1"/>
  <c r="F107" i="18" s="1"/>
  <c r="G107" i="18" s="1"/>
  <c r="M105" i="17"/>
  <c r="N105" i="17" s="1"/>
  <c r="G105" i="17"/>
  <c r="O104" i="17"/>
  <c r="P104" i="17" s="1"/>
  <c r="Q104" i="17" s="1"/>
  <c r="F106" i="18" s="1"/>
  <c r="G106" i="18" s="1"/>
  <c r="N104" i="17"/>
  <c r="M104" i="17"/>
  <c r="G104" i="17"/>
  <c r="M103" i="17"/>
  <c r="N103" i="17" s="1"/>
  <c r="O103" i="17" s="1"/>
  <c r="P103" i="17" s="1"/>
  <c r="Q103" i="17" s="1"/>
  <c r="F105" i="18" s="1"/>
  <c r="G105" i="18" s="1"/>
  <c r="G103" i="17"/>
  <c r="M102" i="17"/>
  <c r="N102" i="17" s="1"/>
  <c r="O102" i="17" s="1"/>
  <c r="P102" i="17" s="1"/>
  <c r="Q102" i="17" s="1"/>
  <c r="F104" i="18" s="1"/>
  <c r="G104" i="18" s="1"/>
  <c r="G102" i="17"/>
  <c r="O101" i="17"/>
  <c r="P101" i="17" s="1"/>
  <c r="Q101" i="17" s="1"/>
  <c r="F103" i="18" s="1"/>
  <c r="G103" i="18" s="1"/>
  <c r="M101" i="17"/>
  <c r="N101" i="17" s="1"/>
  <c r="G101" i="17"/>
  <c r="O100" i="17"/>
  <c r="P100" i="17" s="1"/>
  <c r="Q100" i="17" s="1"/>
  <c r="F102" i="18" s="1"/>
  <c r="G102" i="18" s="1"/>
  <c r="N100" i="17"/>
  <c r="M100" i="17"/>
  <c r="G100" i="17"/>
  <c r="M99" i="17"/>
  <c r="N99" i="17" s="1"/>
  <c r="O99" i="17" s="1"/>
  <c r="P99" i="17" s="1"/>
  <c r="Q99" i="17" s="1"/>
  <c r="F101" i="18" s="1"/>
  <c r="G101" i="18" s="1"/>
  <c r="G99" i="17"/>
  <c r="M98" i="17"/>
  <c r="N98" i="17" s="1"/>
  <c r="O98" i="17" s="1"/>
  <c r="P98" i="17" s="1"/>
  <c r="Q98" i="17" s="1"/>
  <c r="F100" i="18" s="1"/>
  <c r="G100" i="18" s="1"/>
  <c r="G98" i="17"/>
  <c r="O97" i="17"/>
  <c r="P97" i="17" s="1"/>
  <c r="Q97" i="17" s="1"/>
  <c r="F99" i="18" s="1"/>
  <c r="G99" i="18" s="1"/>
  <c r="M97" i="17"/>
  <c r="N97" i="17" s="1"/>
  <c r="G97" i="17"/>
  <c r="O96" i="17"/>
  <c r="P96" i="17" s="1"/>
  <c r="Q96" i="17" s="1"/>
  <c r="F98" i="18" s="1"/>
  <c r="G98" i="18" s="1"/>
  <c r="N96" i="17"/>
  <c r="M96" i="17"/>
  <c r="G96" i="17"/>
  <c r="M95" i="17"/>
  <c r="N95" i="17" s="1"/>
  <c r="O95" i="17" s="1"/>
  <c r="P95" i="17" s="1"/>
  <c r="Q95" i="17" s="1"/>
  <c r="F97" i="18" s="1"/>
  <c r="G97" i="18" s="1"/>
  <c r="G95" i="17"/>
  <c r="M94" i="17"/>
  <c r="N94" i="17" s="1"/>
  <c r="O94" i="17" s="1"/>
  <c r="P94" i="17" s="1"/>
  <c r="Q94" i="17" s="1"/>
  <c r="F96" i="18" s="1"/>
  <c r="G96" i="18" s="1"/>
  <c r="G94" i="17"/>
  <c r="O93" i="17"/>
  <c r="P93" i="17" s="1"/>
  <c r="Q93" i="17" s="1"/>
  <c r="F95" i="18" s="1"/>
  <c r="G95" i="18" s="1"/>
  <c r="M93" i="17"/>
  <c r="N93" i="17" s="1"/>
  <c r="G93" i="17"/>
  <c r="O92" i="17"/>
  <c r="P92" i="17" s="1"/>
  <c r="Q92" i="17" s="1"/>
  <c r="F94" i="18" s="1"/>
  <c r="G94" i="18" s="1"/>
  <c r="N92" i="17"/>
  <c r="M92" i="17"/>
  <c r="G92" i="17"/>
  <c r="M91" i="17"/>
  <c r="N91" i="17" s="1"/>
  <c r="O91" i="17" s="1"/>
  <c r="P91" i="17" s="1"/>
  <c r="Q91" i="17" s="1"/>
  <c r="F93" i="18" s="1"/>
  <c r="G93" i="18" s="1"/>
  <c r="G91" i="17"/>
  <c r="M90" i="17"/>
  <c r="N90" i="17" s="1"/>
  <c r="O90" i="17" s="1"/>
  <c r="P90" i="17" s="1"/>
  <c r="Q90" i="17" s="1"/>
  <c r="F92" i="18" s="1"/>
  <c r="G92" i="18" s="1"/>
  <c r="G90" i="17"/>
  <c r="O89" i="17"/>
  <c r="P89" i="17" s="1"/>
  <c r="Q89" i="17" s="1"/>
  <c r="F91" i="18" s="1"/>
  <c r="G91" i="18" s="1"/>
  <c r="M89" i="17"/>
  <c r="N89" i="17" s="1"/>
  <c r="G89" i="17"/>
  <c r="O88" i="17"/>
  <c r="P88" i="17" s="1"/>
  <c r="Q88" i="17" s="1"/>
  <c r="F90" i="18" s="1"/>
  <c r="G90" i="18" s="1"/>
  <c r="N88" i="17"/>
  <c r="M88" i="17"/>
  <c r="G88" i="17"/>
  <c r="M87" i="17"/>
  <c r="N87" i="17" s="1"/>
  <c r="O87" i="17" s="1"/>
  <c r="P87" i="17" s="1"/>
  <c r="Q87" i="17" s="1"/>
  <c r="F89" i="18" s="1"/>
  <c r="G89" i="18" s="1"/>
  <c r="G87" i="17"/>
  <c r="M86" i="17"/>
  <c r="N86" i="17" s="1"/>
  <c r="O86" i="17" s="1"/>
  <c r="P86" i="17" s="1"/>
  <c r="Q86" i="17" s="1"/>
  <c r="F88" i="18" s="1"/>
  <c r="G88" i="18" s="1"/>
  <c r="G86" i="17"/>
  <c r="O85" i="17"/>
  <c r="P85" i="17" s="1"/>
  <c r="Q85" i="17" s="1"/>
  <c r="F87" i="18" s="1"/>
  <c r="G87" i="18" s="1"/>
  <c r="M85" i="17"/>
  <c r="N85" i="17" s="1"/>
  <c r="G85" i="17"/>
  <c r="O84" i="17"/>
  <c r="P84" i="17" s="1"/>
  <c r="Q84" i="17" s="1"/>
  <c r="F86" i="18" s="1"/>
  <c r="G86" i="18" s="1"/>
  <c r="N84" i="17"/>
  <c r="M84" i="17"/>
  <c r="G84" i="17"/>
  <c r="M83" i="17"/>
  <c r="N83" i="17" s="1"/>
  <c r="O83" i="17" s="1"/>
  <c r="P83" i="17" s="1"/>
  <c r="Q83" i="17" s="1"/>
  <c r="F85" i="18" s="1"/>
  <c r="G85" i="18" s="1"/>
  <c r="G83" i="17"/>
  <c r="M82" i="17"/>
  <c r="N82" i="17" s="1"/>
  <c r="O82" i="17" s="1"/>
  <c r="P82" i="17" s="1"/>
  <c r="Q82" i="17" s="1"/>
  <c r="F84" i="18" s="1"/>
  <c r="G84" i="18" s="1"/>
  <c r="G82" i="17"/>
  <c r="O81" i="17"/>
  <c r="P81" i="17" s="1"/>
  <c r="Q81" i="17" s="1"/>
  <c r="F83" i="18" s="1"/>
  <c r="G83" i="18" s="1"/>
  <c r="M81" i="17"/>
  <c r="N81" i="17" s="1"/>
  <c r="G81" i="17"/>
  <c r="O80" i="17"/>
  <c r="P80" i="17" s="1"/>
  <c r="Q80" i="17" s="1"/>
  <c r="F82" i="18" s="1"/>
  <c r="G82" i="18" s="1"/>
  <c r="N80" i="17"/>
  <c r="M80" i="17"/>
  <c r="G80" i="17"/>
  <c r="M79" i="17"/>
  <c r="N79" i="17" s="1"/>
  <c r="O79" i="17" s="1"/>
  <c r="P79" i="17" s="1"/>
  <c r="Q79" i="17" s="1"/>
  <c r="F81" i="18" s="1"/>
  <c r="G81" i="18" s="1"/>
  <c r="G79" i="17"/>
  <c r="M78" i="17"/>
  <c r="N78" i="17" s="1"/>
  <c r="O78" i="17" s="1"/>
  <c r="P78" i="17" s="1"/>
  <c r="Q78" i="17" s="1"/>
  <c r="F80" i="18" s="1"/>
  <c r="G80" i="18" s="1"/>
  <c r="G78" i="17"/>
  <c r="O77" i="17"/>
  <c r="P77" i="17" s="1"/>
  <c r="Q77" i="17" s="1"/>
  <c r="F79" i="18" s="1"/>
  <c r="G79" i="18" s="1"/>
  <c r="M77" i="17"/>
  <c r="N77" i="17" s="1"/>
  <c r="G77" i="17"/>
  <c r="O76" i="17"/>
  <c r="P76" i="17" s="1"/>
  <c r="Q76" i="17" s="1"/>
  <c r="F78" i="18" s="1"/>
  <c r="G78" i="18" s="1"/>
  <c r="N76" i="17"/>
  <c r="M76" i="17"/>
  <c r="G76" i="17"/>
  <c r="M75" i="17"/>
  <c r="N75" i="17" s="1"/>
  <c r="O75" i="17" s="1"/>
  <c r="P75" i="17" s="1"/>
  <c r="Q75" i="17" s="1"/>
  <c r="F77" i="18" s="1"/>
  <c r="G77" i="18" s="1"/>
  <c r="G75" i="17"/>
  <c r="M74" i="17"/>
  <c r="N74" i="17" s="1"/>
  <c r="O74" i="17" s="1"/>
  <c r="P74" i="17" s="1"/>
  <c r="Q74" i="17" s="1"/>
  <c r="F76" i="18" s="1"/>
  <c r="G76" i="18" s="1"/>
  <c r="G74" i="17"/>
  <c r="O73" i="17"/>
  <c r="P73" i="17" s="1"/>
  <c r="Q73" i="17" s="1"/>
  <c r="F75" i="18" s="1"/>
  <c r="G75" i="18" s="1"/>
  <c r="M73" i="17"/>
  <c r="N73" i="17" s="1"/>
  <c r="G73" i="17"/>
  <c r="O72" i="17"/>
  <c r="P72" i="17" s="1"/>
  <c r="Q72" i="17" s="1"/>
  <c r="F74" i="18" s="1"/>
  <c r="G74" i="18" s="1"/>
  <c r="N72" i="17"/>
  <c r="M72" i="17"/>
  <c r="G72" i="17"/>
  <c r="M71" i="17"/>
  <c r="N71" i="17" s="1"/>
  <c r="O71" i="17" s="1"/>
  <c r="P71" i="17" s="1"/>
  <c r="Q71" i="17" s="1"/>
  <c r="F73" i="18" s="1"/>
  <c r="G73" i="18" s="1"/>
  <c r="G71" i="17"/>
  <c r="M70" i="17"/>
  <c r="N70" i="17" s="1"/>
  <c r="O70" i="17" s="1"/>
  <c r="P70" i="17" s="1"/>
  <c r="Q70" i="17" s="1"/>
  <c r="F72" i="18" s="1"/>
  <c r="G72" i="18" s="1"/>
  <c r="G70" i="17"/>
  <c r="O69" i="17"/>
  <c r="P69" i="17" s="1"/>
  <c r="Q69" i="17" s="1"/>
  <c r="F71" i="18" s="1"/>
  <c r="G71" i="18" s="1"/>
  <c r="M69" i="17"/>
  <c r="N69" i="17" s="1"/>
  <c r="G69" i="17"/>
  <c r="O68" i="17"/>
  <c r="P68" i="17" s="1"/>
  <c r="Q68" i="17" s="1"/>
  <c r="F70" i="18" s="1"/>
  <c r="G70" i="18" s="1"/>
  <c r="N68" i="17"/>
  <c r="M68" i="17"/>
  <c r="G68" i="17"/>
  <c r="M67" i="17"/>
  <c r="N67" i="17" s="1"/>
  <c r="O67" i="17" s="1"/>
  <c r="P67" i="17" s="1"/>
  <c r="Q67" i="17" s="1"/>
  <c r="F69" i="18" s="1"/>
  <c r="G69" i="18" s="1"/>
  <c r="G67" i="17"/>
  <c r="M66" i="17"/>
  <c r="N66" i="17" s="1"/>
  <c r="O66" i="17" s="1"/>
  <c r="P66" i="17" s="1"/>
  <c r="Q66" i="17" s="1"/>
  <c r="F68" i="18" s="1"/>
  <c r="G68" i="18" s="1"/>
  <c r="G66" i="17"/>
  <c r="O65" i="17"/>
  <c r="P65" i="17" s="1"/>
  <c r="Q65" i="17" s="1"/>
  <c r="F67" i="18" s="1"/>
  <c r="G67" i="18" s="1"/>
  <c r="M65" i="17"/>
  <c r="N65" i="17" s="1"/>
  <c r="G65" i="17"/>
  <c r="O64" i="17"/>
  <c r="P64" i="17" s="1"/>
  <c r="Q64" i="17" s="1"/>
  <c r="F66" i="18" s="1"/>
  <c r="G66" i="18" s="1"/>
  <c r="N64" i="17"/>
  <c r="M64" i="17"/>
  <c r="G64" i="17"/>
  <c r="M63" i="17"/>
  <c r="N63" i="17" s="1"/>
  <c r="O63" i="17" s="1"/>
  <c r="P63" i="17" s="1"/>
  <c r="Q63" i="17" s="1"/>
  <c r="F65" i="18" s="1"/>
  <c r="G65" i="18" s="1"/>
  <c r="G63" i="17"/>
  <c r="M62" i="17"/>
  <c r="N62" i="17" s="1"/>
  <c r="O62" i="17" s="1"/>
  <c r="P62" i="17" s="1"/>
  <c r="Q62" i="17" s="1"/>
  <c r="F64" i="18" s="1"/>
  <c r="G64" i="18" s="1"/>
  <c r="G62" i="17"/>
  <c r="O61" i="17"/>
  <c r="P61" i="17" s="1"/>
  <c r="Q61" i="17" s="1"/>
  <c r="F63" i="18" s="1"/>
  <c r="G63" i="18" s="1"/>
  <c r="M61" i="17"/>
  <c r="N61" i="17" s="1"/>
  <c r="G61" i="17"/>
  <c r="O60" i="17"/>
  <c r="P60" i="17" s="1"/>
  <c r="Q60" i="17" s="1"/>
  <c r="F62" i="18" s="1"/>
  <c r="G62" i="18" s="1"/>
  <c r="N60" i="17"/>
  <c r="M60" i="17"/>
  <c r="G60" i="17"/>
  <c r="M59" i="17"/>
  <c r="N59" i="17" s="1"/>
  <c r="O59" i="17" s="1"/>
  <c r="P59" i="17" s="1"/>
  <c r="Q59" i="17" s="1"/>
  <c r="F61" i="18" s="1"/>
  <c r="G61" i="18" s="1"/>
  <c r="G59" i="17"/>
  <c r="M58" i="17"/>
  <c r="N58" i="17" s="1"/>
  <c r="O58" i="17" s="1"/>
  <c r="P58" i="17" s="1"/>
  <c r="Q58" i="17" s="1"/>
  <c r="F60" i="18" s="1"/>
  <c r="G60" i="18" s="1"/>
  <c r="G58" i="17"/>
  <c r="O57" i="17"/>
  <c r="P57" i="17" s="1"/>
  <c r="Q57" i="17" s="1"/>
  <c r="F59" i="18" s="1"/>
  <c r="G59" i="18" s="1"/>
  <c r="M57" i="17"/>
  <c r="N57" i="17" s="1"/>
  <c r="G57" i="17"/>
  <c r="O56" i="17"/>
  <c r="P56" i="17" s="1"/>
  <c r="Q56" i="17" s="1"/>
  <c r="F58" i="18" s="1"/>
  <c r="G58" i="18" s="1"/>
  <c r="N56" i="17"/>
  <c r="M56" i="17"/>
  <c r="G56" i="17"/>
  <c r="M55" i="17"/>
  <c r="N55" i="17" s="1"/>
  <c r="O55" i="17" s="1"/>
  <c r="P55" i="17" s="1"/>
  <c r="Q55" i="17" s="1"/>
  <c r="F57" i="18" s="1"/>
  <c r="G57" i="18" s="1"/>
  <c r="G55" i="17"/>
  <c r="M54" i="17"/>
  <c r="N54" i="17" s="1"/>
  <c r="O54" i="17" s="1"/>
  <c r="P54" i="17" s="1"/>
  <c r="Q54" i="17" s="1"/>
  <c r="F56" i="18" s="1"/>
  <c r="G56" i="18" s="1"/>
  <c r="G54" i="17"/>
  <c r="O53" i="17"/>
  <c r="P53" i="17" s="1"/>
  <c r="Q53" i="17" s="1"/>
  <c r="F55" i="18" s="1"/>
  <c r="G55" i="18" s="1"/>
  <c r="M53" i="17"/>
  <c r="N53" i="17" s="1"/>
  <c r="G53" i="17"/>
  <c r="O52" i="17"/>
  <c r="P52" i="17" s="1"/>
  <c r="Q52" i="17" s="1"/>
  <c r="F54" i="18" s="1"/>
  <c r="G54" i="18" s="1"/>
  <c r="N52" i="17"/>
  <c r="M52" i="17"/>
  <c r="G52" i="17"/>
  <c r="M51" i="17"/>
  <c r="N51" i="17" s="1"/>
  <c r="O51" i="17" s="1"/>
  <c r="P51" i="17" s="1"/>
  <c r="Q51" i="17" s="1"/>
  <c r="F53" i="18" s="1"/>
  <c r="G53" i="18" s="1"/>
  <c r="G51" i="17"/>
  <c r="M50" i="17"/>
  <c r="N50" i="17" s="1"/>
  <c r="O50" i="17" s="1"/>
  <c r="P50" i="17" s="1"/>
  <c r="Q50" i="17" s="1"/>
  <c r="F52" i="18" s="1"/>
  <c r="G52" i="18" s="1"/>
  <c r="G50" i="17"/>
  <c r="O49" i="17"/>
  <c r="P49" i="17" s="1"/>
  <c r="Q49" i="17" s="1"/>
  <c r="F51" i="18" s="1"/>
  <c r="G51" i="18" s="1"/>
  <c r="M49" i="17"/>
  <c r="N49" i="17" s="1"/>
  <c r="G49" i="17"/>
  <c r="O48" i="17"/>
  <c r="P48" i="17" s="1"/>
  <c r="Q48" i="17" s="1"/>
  <c r="F50" i="18" s="1"/>
  <c r="G50" i="18" s="1"/>
  <c r="N48" i="17"/>
  <c r="M48" i="17"/>
  <c r="G48" i="17"/>
  <c r="M47" i="17"/>
  <c r="N47" i="17" s="1"/>
  <c r="O47" i="17" s="1"/>
  <c r="P47" i="17" s="1"/>
  <c r="Q47" i="17" s="1"/>
  <c r="F49" i="18" s="1"/>
  <c r="G49" i="18" s="1"/>
  <c r="G47" i="17"/>
  <c r="M46" i="17"/>
  <c r="N46" i="17" s="1"/>
  <c r="O46" i="17" s="1"/>
  <c r="P46" i="17" s="1"/>
  <c r="Q46" i="17" s="1"/>
  <c r="F48" i="18" s="1"/>
  <c r="G48" i="18" s="1"/>
  <c r="G46" i="17"/>
  <c r="O45" i="17"/>
  <c r="P45" i="17" s="1"/>
  <c r="Q45" i="17" s="1"/>
  <c r="F47" i="18" s="1"/>
  <c r="G47" i="18" s="1"/>
  <c r="M45" i="17"/>
  <c r="N45" i="17" s="1"/>
  <c r="G45" i="17"/>
  <c r="O44" i="17"/>
  <c r="P44" i="17" s="1"/>
  <c r="Q44" i="17" s="1"/>
  <c r="F46" i="18" s="1"/>
  <c r="G46" i="18" s="1"/>
  <c r="N44" i="17"/>
  <c r="M44" i="17"/>
  <c r="G44" i="17"/>
  <c r="M43" i="17"/>
  <c r="N43" i="17" s="1"/>
  <c r="O43" i="17" s="1"/>
  <c r="P43" i="17" s="1"/>
  <c r="Q43" i="17" s="1"/>
  <c r="F45" i="18" s="1"/>
  <c r="G45" i="18" s="1"/>
  <c r="G43" i="17"/>
  <c r="M42" i="17"/>
  <c r="N42" i="17" s="1"/>
  <c r="O42" i="17" s="1"/>
  <c r="P42" i="17" s="1"/>
  <c r="Q42" i="17" s="1"/>
  <c r="F44" i="18" s="1"/>
  <c r="G44" i="18" s="1"/>
  <c r="G42" i="17"/>
  <c r="O41" i="17"/>
  <c r="P41" i="17" s="1"/>
  <c r="Q41" i="17" s="1"/>
  <c r="F43" i="18" s="1"/>
  <c r="G43" i="18" s="1"/>
  <c r="M41" i="17"/>
  <c r="N41" i="17" s="1"/>
  <c r="G41" i="17"/>
  <c r="O40" i="17"/>
  <c r="P40" i="17" s="1"/>
  <c r="Q40" i="17" s="1"/>
  <c r="F42" i="18" s="1"/>
  <c r="G42" i="18" s="1"/>
  <c r="N40" i="17"/>
  <c r="M40" i="17"/>
  <c r="G40" i="17"/>
  <c r="M39" i="17"/>
  <c r="N39" i="17" s="1"/>
  <c r="O39" i="17" s="1"/>
  <c r="P39" i="17" s="1"/>
  <c r="Q39" i="17" s="1"/>
  <c r="F41" i="18" s="1"/>
  <c r="G41" i="18" s="1"/>
  <c r="G39" i="17"/>
  <c r="M38" i="17"/>
  <c r="N38" i="17" s="1"/>
  <c r="O38" i="17" s="1"/>
  <c r="P38" i="17" s="1"/>
  <c r="Q38" i="17" s="1"/>
  <c r="F40" i="18" s="1"/>
  <c r="G40" i="18" s="1"/>
  <c r="G38" i="17"/>
  <c r="O37" i="17"/>
  <c r="P37" i="17" s="1"/>
  <c r="Q37" i="17" s="1"/>
  <c r="F39" i="18" s="1"/>
  <c r="G39" i="18" s="1"/>
  <c r="M37" i="17"/>
  <c r="N37" i="17" s="1"/>
  <c r="G37" i="17"/>
  <c r="O36" i="17"/>
  <c r="P36" i="17" s="1"/>
  <c r="Q36" i="17" s="1"/>
  <c r="F38" i="18" s="1"/>
  <c r="G38" i="18" s="1"/>
  <c r="N36" i="17"/>
  <c r="M36" i="17"/>
  <c r="G36" i="17"/>
  <c r="M35" i="17"/>
  <c r="N35" i="17" s="1"/>
  <c r="O35" i="17" s="1"/>
  <c r="P35" i="17" s="1"/>
  <c r="Q35" i="17" s="1"/>
  <c r="F37" i="18" s="1"/>
  <c r="G37" i="18" s="1"/>
  <c r="G35" i="17"/>
  <c r="M34" i="17"/>
  <c r="N34" i="17" s="1"/>
  <c r="O34" i="17" s="1"/>
  <c r="P34" i="17" s="1"/>
  <c r="Q34" i="17" s="1"/>
  <c r="F36" i="18" s="1"/>
  <c r="G36" i="18" s="1"/>
  <c r="G34" i="17"/>
  <c r="O33" i="17"/>
  <c r="P33" i="17" s="1"/>
  <c r="Q33" i="17" s="1"/>
  <c r="F35" i="18" s="1"/>
  <c r="G35" i="18" s="1"/>
  <c r="M33" i="17"/>
  <c r="N33" i="17" s="1"/>
  <c r="G33" i="17"/>
  <c r="O32" i="17"/>
  <c r="P32" i="17" s="1"/>
  <c r="Q32" i="17" s="1"/>
  <c r="F34" i="18" s="1"/>
  <c r="G34" i="18" s="1"/>
  <c r="N32" i="17"/>
  <c r="M32" i="17"/>
  <c r="G32" i="17"/>
  <c r="M31" i="17"/>
  <c r="N31" i="17" s="1"/>
  <c r="O31" i="17" s="1"/>
  <c r="P31" i="17" s="1"/>
  <c r="Q31" i="17" s="1"/>
  <c r="F33" i="18" s="1"/>
  <c r="G33" i="18" s="1"/>
  <c r="G31" i="17"/>
  <c r="M30" i="17"/>
  <c r="N30" i="17" s="1"/>
  <c r="O30" i="17" s="1"/>
  <c r="P30" i="17" s="1"/>
  <c r="Q30" i="17" s="1"/>
  <c r="F32" i="18" s="1"/>
  <c r="G32" i="18" s="1"/>
  <c r="G30" i="17"/>
  <c r="O29" i="17"/>
  <c r="P29" i="17" s="1"/>
  <c r="Q29" i="17" s="1"/>
  <c r="F31" i="18" s="1"/>
  <c r="G31" i="18" s="1"/>
  <c r="M29" i="17"/>
  <c r="N29" i="17" s="1"/>
  <c r="G29" i="17"/>
  <c r="O28" i="17"/>
  <c r="P28" i="17" s="1"/>
  <c r="Q28" i="17" s="1"/>
  <c r="F30" i="18" s="1"/>
  <c r="G30" i="18" s="1"/>
  <c r="N28" i="17"/>
  <c r="M28" i="17"/>
  <c r="G28" i="17"/>
  <c r="M27" i="17"/>
  <c r="N27" i="17" s="1"/>
  <c r="O27" i="17" s="1"/>
  <c r="P27" i="17" s="1"/>
  <c r="Q27" i="17" s="1"/>
  <c r="F29" i="18" s="1"/>
  <c r="G29" i="18" s="1"/>
  <c r="G27" i="17"/>
  <c r="M26" i="17"/>
  <c r="N26" i="17" s="1"/>
  <c r="O26" i="17" s="1"/>
  <c r="P26" i="17" s="1"/>
  <c r="Q26" i="17" s="1"/>
  <c r="F28" i="18" s="1"/>
  <c r="G28" i="18" s="1"/>
  <c r="G26" i="17"/>
  <c r="O25" i="17"/>
  <c r="P25" i="17" s="1"/>
  <c r="Q25" i="17" s="1"/>
  <c r="F27" i="18" s="1"/>
  <c r="G27" i="18" s="1"/>
  <c r="M25" i="17"/>
  <c r="N25" i="17" s="1"/>
  <c r="G25" i="17"/>
  <c r="O24" i="17"/>
  <c r="P24" i="17" s="1"/>
  <c r="Q24" i="17" s="1"/>
  <c r="F26" i="18" s="1"/>
  <c r="G26" i="18" s="1"/>
  <c r="N24" i="17"/>
  <c r="M24" i="17"/>
  <c r="G24" i="17"/>
  <c r="M23" i="17"/>
  <c r="N23" i="17" s="1"/>
  <c r="O23" i="17" s="1"/>
  <c r="P23" i="17" s="1"/>
  <c r="Q23" i="17" s="1"/>
  <c r="F25" i="18" s="1"/>
  <c r="G25" i="18" s="1"/>
  <c r="G23" i="17"/>
  <c r="M22" i="17"/>
  <c r="N22" i="17" s="1"/>
  <c r="O22" i="17" s="1"/>
  <c r="P22" i="17" s="1"/>
  <c r="Q22" i="17" s="1"/>
  <c r="F24" i="18" s="1"/>
  <c r="G24" i="18" s="1"/>
  <c r="G22" i="17"/>
  <c r="O21" i="17"/>
  <c r="P21" i="17" s="1"/>
  <c r="Q21" i="17" s="1"/>
  <c r="F23" i="18" s="1"/>
  <c r="G23" i="18" s="1"/>
  <c r="M21" i="17"/>
  <c r="N21" i="17" s="1"/>
  <c r="G21" i="17"/>
  <c r="O20" i="17"/>
  <c r="P20" i="17" s="1"/>
  <c r="Q20" i="17" s="1"/>
  <c r="F22" i="18" s="1"/>
  <c r="G22" i="18" s="1"/>
  <c r="N20" i="17"/>
  <c r="M20" i="17"/>
  <c r="G20" i="17"/>
  <c r="M19" i="17"/>
  <c r="N19" i="17" s="1"/>
  <c r="O19" i="17" s="1"/>
  <c r="P19" i="17" s="1"/>
  <c r="Q19" i="17" s="1"/>
  <c r="F21" i="18" s="1"/>
  <c r="G21" i="18" s="1"/>
  <c r="G19" i="17"/>
  <c r="M18" i="17"/>
  <c r="N18" i="17" s="1"/>
  <c r="O18" i="17" s="1"/>
  <c r="P18" i="17" s="1"/>
  <c r="Q18" i="17" s="1"/>
  <c r="F20" i="18" s="1"/>
  <c r="G20" i="18" s="1"/>
  <c r="G18" i="17"/>
  <c r="O17" i="17"/>
  <c r="P17" i="17" s="1"/>
  <c r="Q17" i="17" s="1"/>
  <c r="F19" i="18" s="1"/>
  <c r="G19" i="18" s="1"/>
  <c r="M17" i="17"/>
  <c r="N17" i="17" s="1"/>
  <c r="G17" i="17"/>
  <c r="O16" i="17"/>
  <c r="P16" i="17" s="1"/>
  <c r="Q16" i="17" s="1"/>
  <c r="F18" i="18" s="1"/>
  <c r="G18" i="18" s="1"/>
  <c r="N16" i="17"/>
  <c r="M16" i="17"/>
  <c r="G16" i="17"/>
  <c r="M15" i="17"/>
  <c r="N15" i="17" s="1"/>
  <c r="O15" i="17" s="1"/>
  <c r="P15" i="17" s="1"/>
  <c r="Q15" i="17" s="1"/>
  <c r="F17" i="18" s="1"/>
  <c r="G17" i="18" s="1"/>
  <c r="G15" i="17"/>
  <c r="M14" i="17"/>
  <c r="N14" i="17" s="1"/>
  <c r="O14" i="17" s="1"/>
  <c r="P14" i="17" s="1"/>
  <c r="Q14" i="17" s="1"/>
  <c r="F16" i="18" s="1"/>
  <c r="G16" i="18" s="1"/>
  <c r="G14" i="17"/>
  <c r="O13" i="17"/>
  <c r="P13" i="17" s="1"/>
  <c r="Q13" i="17" s="1"/>
  <c r="F15" i="18" s="1"/>
  <c r="G15" i="18" s="1"/>
  <c r="M13" i="17"/>
  <c r="N13" i="17" s="1"/>
  <c r="G13" i="17"/>
  <c r="O12" i="17"/>
  <c r="P12" i="17" s="1"/>
  <c r="Q12" i="17" s="1"/>
  <c r="F14" i="18" s="1"/>
  <c r="G14" i="18" s="1"/>
  <c r="N12" i="17"/>
  <c r="M12" i="17"/>
  <c r="G12" i="17"/>
  <c r="M11" i="17"/>
  <c r="N11" i="17" s="1"/>
  <c r="O11" i="17" s="1"/>
  <c r="P11" i="17" s="1"/>
  <c r="Q11" i="17" s="1"/>
  <c r="F13" i="18" s="1"/>
  <c r="G13" i="18" s="1"/>
  <c r="G11" i="17"/>
  <c r="M10" i="17"/>
  <c r="N10" i="17" s="1"/>
  <c r="O10" i="17" s="1"/>
  <c r="P10" i="17" s="1"/>
  <c r="Q10" i="17" s="1"/>
  <c r="F12" i="18" s="1"/>
  <c r="G12" i="18" s="1"/>
  <c r="G10" i="17"/>
  <c r="O9" i="17"/>
  <c r="P9" i="17" s="1"/>
  <c r="Q9" i="17" s="1"/>
  <c r="F11" i="18" s="1"/>
  <c r="G11" i="18" s="1"/>
  <c r="M9" i="17"/>
  <c r="N9" i="17" s="1"/>
  <c r="G9" i="17"/>
  <c r="O8" i="17"/>
  <c r="P8" i="17" s="1"/>
  <c r="Q8" i="17" s="1"/>
  <c r="F10" i="18" s="1"/>
  <c r="G10" i="18" s="1"/>
  <c r="N8" i="17"/>
  <c r="M8" i="17"/>
  <c r="G8" i="17"/>
  <c r="M7" i="17"/>
  <c r="N7" i="17" s="1"/>
  <c r="O7" i="17" s="1"/>
  <c r="P7" i="17" s="1"/>
  <c r="Q7" i="17" s="1"/>
  <c r="F9" i="18" s="1"/>
  <c r="G9" i="18" s="1"/>
  <c r="G7" i="17"/>
  <c r="M6" i="17"/>
  <c r="N6" i="17" s="1"/>
  <c r="O6" i="17" s="1"/>
  <c r="P6" i="17" s="1"/>
  <c r="Q6" i="17" s="1"/>
  <c r="F8" i="18" s="1"/>
  <c r="G8" i="18" s="1"/>
  <c r="G6" i="17"/>
  <c r="O5" i="17"/>
  <c r="P5" i="17" s="1"/>
  <c r="Q5" i="17" s="1"/>
  <c r="F7" i="18" s="1"/>
  <c r="M5" i="17"/>
  <c r="N5" i="17" s="1"/>
  <c r="G5" i="17"/>
  <c r="Q55" i="16"/>
  <c r="P55" i="16"/>
  <c r="Q54" i="16"/>
  <c r="P54" i="16"/>
  <c r="Q53" i="16"/>
  <c r="P53" i="16"/>
  <c r="Q52" i="16"/>
  <c r="P52" i="16"/>
  <c r="Q51" i="16"/>
  <c r="P51" i="16"/>
  <c r="Q50" i="16"/>
  <c r="P50" i="16"/>
  <c r="Q49" i="16"/>
  <c r="P49" i="16"/>
  <c r="Q48" i="16"/>
  <c r="P48" i="16"/>
  <c r="Q47" i="16"/>
  <c r="P47" i="16"/>
  <c r="Q46" i="16"/>
  <c r="P46" i="16"/>
  <c r="Q45" i="16"/>
  <c r="P45" i="16"/>
  <c r="Q44" i="16"/>
  <c r="P44" i="16"/>
  <c r="Q43" i="16"/>
  <c r="P43" i="16"/>
  <c r="Q42" i="16"/>
  <c r="P42" i="16"/>
  <c r="Q41" i="16"/>
  <c r="P41" i="16"/>
  <c r="Q40" i="16"/>
  <c r="P40" i="16"/>
  <c r="Q39" i="16"/>
  <c r="P39" i="16"/>
  <c r="Q38" i="16"/>
  <c r="P38" i="16"/>
  <c r="Q37" i="16"/>
  <c r="P37" i="16"/>
  <c r="Q36" i="16"/>
  <c r="P36" i="16"/>
  <c r="Q35" i="16"/>
  <c r="P35" i="16"/>
  <c r="Q34" i="16"/>
  <c r="P34" i="16"/>
  <c r="Q33" i="16"/>
  <c r="P33" i="16"/>
  <c r="Q32" i="16"/>
  <c r="P32" i="16"/>
  <c r="Q31" i="16"/>
  <c r="P31" i="16"/>
  <c r="Q30" i="16"/>
  <c r="P30" i="16"/>
  <c r="Q29" i="16"/>
  <c r="P29" i="16"/>
  <c r="Q28" i="16"/>
  <c r="P28" i="16"/>
  <c r="Q27" i="16"/>
  <c r="P27" i="16"/>
  <c r="Q26" i="16"/>
  <c r="P26" i="16"/>
  <c r="Q25" i="16"/>
  <c r="P25" i="16"/>
  <c r="Q24" i="16"/>
  <c r="P24" i="16"/>
  <c r="Q23" i="16"/>
  <c r="P23" i="16"/>
  <c r="Q22" i="16"/>
  <c r="P22" i="16"/>
  <c r="Q21" i="16"/>
  <c r="P21" i="16"/>
  <c r="Q20" i="16"/>
  <c r="P20" i="16"/>
  <c r="Q19" i="16"/>
  <c r="P19" i="16"/>
  <c r="Q18" i="16"/>
  <c r="P18" i="16"/>
  <c r="Q17" i="16"/>
  <c r="P17" i="16"/>
  <c r="Q16" i="16"/>
  <c r="P16" i="16"/>
  <c r="Q15" i="16"/>
  <c r="P15" i="16"/>
  <c r="Q14" i="16"/>
  <c r="P14" i="16"/>
  <c r="Q13" i="16"/>
  <c r="P13" i="16"/>
  <c r="Q12" i="16"/>
  <c r="P12" i="16"/>
  <c r="Q11" i="16"/>
  <c r="P11" i="16"/>
  <c r="Q10" i="16"/>
  <c r="P10" i="16"/>
  <c r="Q9" i="16"/>
  <c r="Q6" i="16" s="1"/>
  <c r="P9" i="16"/>
  <c r="Q7" i="16"/>
  <c r="P7" i="16"/>
  <c r="P6" i="16"/>
  <c r="P8" i="16" s="1"/>
  <c r="D6" i="16"/>
  <c r="D7" i="16" s="1"/>
  <c r="N5" i="16"/>
  <c r="A2" i="16"/>
  <c r="N148" i="15"/>
  <c r="O148" i="15" s="1"/>
  <c r="P148" i="15" s="1"/>
  <c r="Q148" i="15" s="1"/>
  <c r="M148" i="15"/>
  <c r="G148" i="15"/>
  <c r="P147" i="15"/>
  <c r="Q147" i="15" s="1"/>
  <c r="F149" i="16" s="1"/>
  <c r="G149" i="16" s="1"/>
  <c r="N147" i="15"/>
  <c r="O147" i="15" s="1"/>
  <c r="M147" i="15"/>
  <c r="G147" i="15"/>
  <c r="P146" i="15"/>
  <c r="Q146" i="15" s="1"/>
  <c r="F148" i="16" s="1"/>
  <c r="G148" i="16" s="1"/>
  <c r="O146" i="15"/>
  <c r="N146" i="15"/>
  <c r="M146" i="15"/>
  <c r="G146" i="15"/>
  <c r="M145" i="15"/>
  <c r="N145" i="15" s="1"/>
  <c r="O145" i="15" s="1"/>
  <c r="P145" i="15" s="1"/>
  <c r="Q145" i="15" s="1"/>
  <c r="F147" i="16" s="1"/>
  <c r="G147" i="16" s="1"/>
  <c r="G145" i="15"/>
  <c r="N144" i="15"/>
  <c r="O144" i="15" s="1"/>
  <c r="P144" i="15" s="1"/>
  <c r="Q144" i="15" s="1"/>
  <c r="F146" i="16" s="1"/>
  <c r="G146" i="16" s="1"/>
  <c r="M144" i="15"/>
  <c r="G144" i="15"/>
  <c r="P143" i="15"/>
  <c r="Q143" i="15" s="1"/>
  <c r="F145" i="16" s="1"/>
  <c r="G145" i="16" s="1"/>
  <c r="N143" i="15"/>
  <c r="O143" i="15" s="1"/>
  <c r="M143" i="15"/>
  <c r="G143" i="15"/>
  <c r="P142" i="15"/>
  <c r="Q142" i="15" s="1"/>
  <c r="F144" i="16" s="1"/>
  <c r="G144" i="16" s="1"/>
  <c r="O142" i="15"/>
  <c r="N142" i="15"/>
  <c r="M142" i="15"/>
  <c r="G142" i="15"/>
  <c r="M141" i="15"/>
  <c r="N141" i="15" s="1"/>
  <c r="O141" i="15" s="1"/>
  <c r="P141" i="15" s="1"/>
  <c r="Q141" i="15" s="1"/>
  <c r="F143" i="16" s="1"/>
  <c r="G143" i="16" s="1"/>
  <c r="G141" i="15"/>
  <c r="N140" i="15"/>
  <c r="O140" i="15" s="1"/>
  <c r="P140" i="15" s="1"/>
  <c r="Q140" i="15" s="1"/>
  <c r="F142" i="16" s="1"/>
  <c r="G142" i="16" s="1"/>
  <c r="M140" i="15"/>
  <c r="G140" i="15"/>
  <c r="P139" i="15"/>
  <c r="Q139" i="15" s="1"/>
  <c r="F141" i="16" s="1"/>
  <c r="G141" i="16" s="1"/>
  <c r="N139" i="15"/>
  <c r="O139" i="15" s="1"/>
  <c r="M139" i="15"/>
  <c r="G139" i="15"/>
  <c r="P138" i="15"/>
  <c r="Q138" i="15" s="1"/>
  <c r="F140" i="16" s="1"/>
  <c r="G140" i="16" s="1"/>
  <c r="O138" i="15"/>
  <c r="N138" i="15"/>
  <c r="M138" i="15"/>
  <c r="G138" i="15"/>
  <c r="M137" i="15"/>
  <c r="N137" i="15" s="1"/>
  <c r="O137" i="15" s="1"/>
  <c r="P137" i="15" s="1"/>
  <c r="Q137" i="15" s="1"/>
  <c r="F139" i="16" s="1"/>
  <c r="G139" i="16" s="1"/>
  <c r="G137" i="15"/>
  <c r="N136" i="15"/>
  <c r="O136" i="15" s="1"/>
  <c r="P136" i="15" s="1"/>
  <c r="Q136" i="15" s="1"/>
  <c r="F138" i="16" s="1"/>
  <c r="G138" i="16" s="1"/>
  <c r="M136" i="15"/>
  <c r="G136" i="15"/>
  <c r="P135" i="15"/>
  <c r="Q135" i="15" s="1"/>
  <c r="F137" i="16" s="1"/>
  <c r="G137" i="16" s="1"/>
  <c r="N135" i="15"/>
  <c r="O135" i="15" s="1"/>
  <c r="M135" i="15"/>
  <c r="G135" i="15"/>
  <c r="P134" i="15"/>
  <c r="Q134" i="15" s="1"/>
  <c r="F136" i="16" s="1"/>
  <c r="G136" i="16" s="1"/>
  <c r="O134" i="15"/>
  <c r="N134" i="15"/>
  <c r="M134" i="15"/>
  <c r="G134" i="15"/>
  <c r="M133" i="15"/>
  <c r="N133" i="15" s="1"/>
  <c r="O133" i="15" s="1"/>
  <c r="P133" i="15" s="1"/>
  <c r="Q133" i="15" s="1"/>
  <c r="F135" i="16" s="1"/>
  <c r="G135" i="16" s="1"/>
  <c r="G133" i="15"/>
  <c r="N132" i="15"/>
  <c r="O132" i="15" s="1"/>
  <c r="P132" i="15" s="1"/>
  <c r="Q132" i="15" s="1"/>
  <c r="F134" i="16" s="1"/>
  <c r="G134" i="16" s="1"/>
  <c r="M132" i="15"/>
  <c r="G132" i="15"/>
  <c r="P131" i="15"/>
  <c r="Q131" i="15" s="1"/>
  <c r="F133" i="16" s="1"/>
  <c r="G133" i="16" s="1"/>
  <c r="N131" i="15"/>
  <c r="O131" i="15" s="1"/>
  <c r="M131" i="15"/>
  <c r="G131" i="15"/>
  <c r="P130" i="15"/>
  <c r="Q130" i="15" s="1"/>
  <c r="F132" i="16" s="1"/>
  <c r="G132" i="16" s="1"/>
  <c r="O130" i="15"/>
  <c r="N130" i="15"/>
  <c r="M130" i="15"/>
  <c r="G130" i="15"/>
  <c r="M129" i="15"/>
  <c r="N129" i="15" s="1"/>
  <c r="O129" i="15" s="1"/>
  <c r="P129" i="15" s="1"/>
  <c r="Q129" i="15" s="1"/>
  <c r="F131" i="16" s="1"/>
  <c r="G131" i="16" s="1"/>
  <c r="G129" i="15"/>
  <c r="N128" i="15"/>
  <c r="O128" i="15" s="1"/>
  <c r="P128" i="15" s="1"/>
  <c r="Q128" i="15" s="1"/>
  <c r="F130" i="16" s="1"/>
  <c r="G130" i="16" s="1"/>
  <c r="M128" i="15"/>
  <c r="G128" i="15"/>
  <c r="P127" i="15"/>
  <c r="Q127" i="15" s="1"/>
  <c r="F129" i="16" s="1"/>
  <c r="G129" i="16" s="1"/>
  <c r="N127" i="15"/>
  <c r="O127" i="15" s="1"/>
  <c r="M127" i="15"/>
  <c r="G127" i="15"/>
  <c r="P126" i="15"/>
  <c r="Q126" i="15" s="1"/>
  <c r="F128" i="16" s="1"/>
  <c r="G128" i="16" s="1"/>
  <c r="O126" i="15"/>
  <c r="N126" i="15"/>
  <c r="M126" i="15"/>
  <c r="G126" i="15"/>
  <c r="M125" i="15"/>
  <c r="N125" i="15" s="1"/>
  <c r="O125" i="15" s="1"/>
  <c r="P125" i="15" s="1"/>
  <c r="Q125" i="15" s="1"/>
  <c r="F127" i="16" s="1"/>
  <c r="G127" i="16" s="1"/>
  <c r="G125" i="15"/>
  <c r="N124" i="15"/>
  <c r="O124" i="15" s="1"/>
  <c r="P124" i="15" s="1"/>
  <c r="Q124" i="15" s="1"/>
  <c r="F126" i="16" s="1"/>
  <c r="G126" i="16" s="1"/>
  <c r="M124" i="15"/>
  <c r="G124" i="15"/>
  <c r="P123" i="15"/>
  <c r="Q123" i="15" s="1"/>
  <c r="F125" i="16" s="1"/>
  <c r="G125" i="16" s="1"/>
  <c r="N123" i="15"/>
  <c r="O123" i="15" s="1"/>
  <c r="M123" i="15"/>
  <c r="G123" i="15"/>
  <c r="P122" i="15"/>
  <c r="Q122" i="15" s="1"/>
  <c r="F124" i="16" s="1"/>
  <c r="G124" i="16" s="1"/>
  <c r="O122" i="15"/>
  <c r="N122" i="15"/>
  <c r="M122" i="15"/>
  <c r="G122" i="15"/>
  <c r="M121" i="15"/>
  <c r="N121" i="15" s="1"/>
  <c r="O121" i="15" s="1"/>
  <c r="P121" i="15" s="1"/>
  <c r="Q121" i="15" s="1"/>
  <c r="F123" i="16" s="1"/>
  <c r="G123" i="16" s="1"/>
  <c r="G121" i="15"/>
  <c r="N120" i="15"/>
  <c r="O120" i="15" s="1"/>
  <c r="P120" i="15" s="1"/>
  <c r="Q120" i="15" s="1"/>
  <c r="F122" i="16" s="1"/>
  <c r="G122" i="16" s="1"/>
  <c r="M120" i="15"/>
  <c r="G120" i="15"/>
  <c r="P119" i="15"/>
  <c r="Q119" i="15" s="1"/>
  <c r="F121" i="16" s="1"/>
  <c r="G121" i="16" s="1"/>
  <c r="N119" i="15"/>
  <c r="O119" i="15" s="1"/>
  <c r="M119" i="15"/>
  <c r="G119" i="15"/>
  <c r="P118" i="15"/>
  <c r="Q118" i="15" s="1"/>
  <c r="F120" i="16" s="1"/>
  <c r="G120" i="16" s="1"/>
  <c r="O118" i="15"/>
  <c r="N118" i="15"/>
  <c r="M118" i="15"/>
  <c r="G118" i="15"/>
  <c r="M117" i="15"/>
  <c r="N117" i="15" s="1"/>
  <c r="O117" i="15" s="1"/>
  <c r="P117" i="15" s="1"/>
  <c r="Q117" i="15" s="1"/>
  <c r="F119" i="16" s="1"/>
  <c r="G119" i="16" s="1"/>
  <c r="G117" i="15"/>
  <c r="N116" i="15"/>
  <c r="O116" i="15" s="1"/>
  <c r="P116" i="15" s="1"/>
  <c r="Q116" i="15" s="1"/>
  <c r="F118" i="16" s="1"/>
  <c r="G118" i="16" s="1"/>
  <c r="M116" i="15"/>
  <c r="G116" i="15"/>
  <c r="P115" i="15"/>
  <c r="Q115" i="15" s="1"/>
  <c r="F117" i="16" s="1"/>
  <c r="G117" i="16" s="1"/>
  <c r="N115" i="15"/>
  <c r="O115" i="15" s="1"/>
  <c r="M115" i="15"/>
  <c r="G115" i="15"/>
  <c r="P114" i="15"/>
  <c r="Q114" i="15" s="1"/>
  <c r="F116" i="16" s="1"/>
  <c r="G116" i="16" s="1"/>
  <c r="O114" i="15"/>
  <c r="N114" i="15"/>
  <c r="M114" i="15"/>
  <c r="G114" i="15"/>
  <c r="M113" i="15"/>
  <c r="N113" i="15" s="1"/>
  <c r="O113" i="15" s="1"/>
  <c r="P113" i="15" s="1"/>
  <c r="Q113" i="15" s="1"/>
  <c r="F115" i="16" s="1"/>
  <c r="G115" i="16" s="1"/>
  <c r="G113" i="15"/>
  <c r="N112" i="15"/>
  <c r="O112" i="15" s="1"/>
  <c r="P112" i="15" s="1"/>
  <c r="Q112" i="15" s="1"/>
  <c r="F114" i="16" s="1"/>
  <c r="G114" i="16" s="1"/>
  <c r="M112" i="15"/>
  <c r="G112" i="15"/>
  <c r="P111" i="15"/>
  <c r="Q111" i="15" s="1"/>
  <c r="F113" i="16" s="1"/>
  <c r="G113" i="16" s="1"/>
  <c r="N111" i="15"/>
  <c r="O111" i="15" s="1"/>
  <c r="M111" i="15"/>
  <c r="G111" i="15"/>
  <c r="P110" i="15"/>
  <c r="Q110" i="15" s="1"/>
  <c r="F112" i="16" s="1"/>
  <c r="G112" i="16" s="1"/>
  <c r="O110" i="15"/>
  <c r="N110" i="15"/>
  <c r="M110" i="15"/>
  <c r="G110" i="15"/>
  <c r="M109" i="15"/>
  <c r="N109" i="15" s="1"/>
  <c r="O109" i="15" s="1"/>
  <c r="P109" i="15" s="1"/>
  <c r="Q109" i="15" s="1"/>
  <c r="F111" i="16" s="1"/>
  <c r="G111" i="16" s="1"/>
  <c r="G109" i="15"/>
  <c r="N108" i="15"/>
  <c r="O108" i="15" s="1"/>
  <c r="P108" i="15" s="1"/>
  <c r="Q108" i="15" s="1"/>
  <c r="F110" i="16" s="1"/>
  <c r="G110" i="16" s="1"/>
  <c r="M108" i="15"/>
  <c r="G108" i="15"/>
  <c r="P107" i="15"/>
  <c r="Q107" i="15" s="1"/>
  <c r="F109" i="16" s="1"/>
  <c r="G109" i="16" s="1"/>
  <c r="N107" i="15"/>
  <c r="O107" i="15" s="1"/>
  <c r="M107" i="15"/>
  <c r="G107" i="15"/>
  <c r="P106" i="15"/>
  <c r="Q106" i="15" s="1"/>
  <c r="F108" i="16" s="1"/>
  <c r="G108" i="16" s="1"/>
  <c r="O106" i="15"/>
  <c r="N106" i="15"/>
  <c r="M106" i="15"/>
  <c r="G106" i="15"/>
  <c r="M105" i="15"/>
  <c r="N105" i="15" s="1"/>
  <c r="O105" i="15" s="1"/>
  <c r="P105" i="15" s="1"/>
  <c r="Q105" i="15" s="1"/>
  <c r="F107" i="16" s="1"/>
  <c r="G107" i="16" s="1"/>
  <c r="G105" i="15"/>
  <c r="N104" i="15"/>
  <c r="O104" i="15" s="1"/>
  <c r="P104" i="15" s="1"/>
  <c r="Q104" i="15" s="1"/>
  <c r="F106" i="16" s="1"/>
  <c r="G106" i="16" s="1"/>
  <c r="M104" i="15"/>
  <c r="G104" i="15"/>
  <c r="P103" i="15"/>
  <c r="Q103" i="15" s="1"/>
  <c r="F105" i="16" s="1"/>
  <c r="G105" i="16" s="1"/>
  <c r="N103" i="15"/>
  <c r="O103" i="15" s="1"/>
  <c r="M103" i="15"/>
  <c r="G103" i="15"/>
  <c r="P102" i="15"/>
  <c r="Q102" i="15" s="1"/>
  <c r="F104" i="16" s="1"/>
  <c r="G104" i="16" s="1"/>
  <c r="O102" i="15"/>
  <c r="N102" i="15"/>
  <c r="M102" i="15"/>
  <c r="G102" i="15"/>
  <c r="M101" i="15"/>
  <c r="N101" i="15" s="1"/>
  <c r="O101" i="15" s="1"/>
  <c r="P101" i="15" s="1"/>
  <c r="Q101" i="15" s="1"/>
  <c r="F103" i="16" s="1"/>
  <c r="G103" i="16" s="1"/>
  <c r="G101" i="15"/>
  <c r="N100" i="15"/>
  <c r="O100" i="15" s="1"/>
  <c r="P100" i="15" s="1"/>
  <c r="Q100" i="15" s="1"/>
  <c r="F102" i="16" s="1"/>
  <c r="G102" i="16" s="1"/>
  <c r="M100" i="15"/>
  <c r="G100" i="15"/>
  <c r="P99" i="15"/>
  <c r="Q99" i="15" s="1"/>
  <c r="F101" i="16" s="1"/>
  <c r="G101" i="16" s="1"/>
  <c r="N99" i="15"/>
  <c r="O99" i="15" s="1"/>
  <c r="M99" i="15"/>
  <c r="G99" i="15"/>
  <c r="P98" i="15"/>
  <c r="Q98" i="15" s="1"/>
  <c r="F100" i="16" s="1"/>
  <c r="G100" i="16" s="1"/>
  <c r="O98" i="15"/>
  <c r="N98" i="15"/>
  <c r="M98" i="15"/>
  <c r="G98" i="15"/>
  <c r="M97" i="15"/>
  <c r="N97" i="15" s="1"/>
  <c r="O97" i="15" s="1"/>
  <c r="P97" i="15" s="1"/>
  <c r="Q97" i="15" s="1"/>
  <c r="F99" i="16" s="1"/>
  <c r="G99" i="16" s="1"/>
  <c r="G97" i="15"/>
  <c r="N96" i="15"/>
  <c r="O96" i="15" s="1"/>
  <c r="P96" i="15" s="1"/>
  <c r="Q96" i="15" s="1"/>
  <c r="F98" i="16" s="1"/>
  <c r="G98" i="16" s="1"/>
  <c r="M96" i="15"/>
  <c r="G96" i="15"/>
  <c r="P95" i="15"/>
  <c r="Q95" i="15" s="1"/>
  <c r="F97" i="16" s="1"/>
  <c r="G97" i="16" s="1"/>
  <c r="N95" i="15"/>
  <c r="O95" i="15" s="1"/>
  <c r="M95" i="15"/>
  <c r="G95" i="15"/>
  <c r="P94" i="15"/>
  <c r="Q94" i="15" s="1"/>
  <c r="F96" i="16" s="1"/>
  <c r="G96" i="16" s="1"/>
  <c r="O94" i="15"/>
  <c r="N94" i="15"/>
  <c r="M94" i="15"/>
  <c r="G94" i="15"/>
  <c r="M93" i="15"/>
  <c r="N93" i="15" s="1"/>
  <c r="O93" i="15" s="1"/>
  <c r="P93" i="15" s="1"/>
  <c r="Q93" i="15" s="1"/>
  <c r="F95" i="16" s="1"/>
  <c r="G95" i="16" s="1"/>
  <c r="G93" i="15"/>
  <c r="N92" i="15"/>
  <c r="O92" i="15" s="1"/>
  <c r="P92" i="15" s="1"/>
  <c r="Q92" i="15" s="1"/>
  <c r="F94" i="16" s="1"/>
  <c r="G94" i="16" s="1"/>
  <c r="M92" i="15"/>
  <c r="G92" i="15"/>
  <c r="P91" i="15"/>
  <c r="Q91" i="15" s="1"/>
  <c r="F93" i="16" s="1"/>
  <c r="G93" i="16" s="1"/>
  <c r="N91" i="15"/>
  <c r="O91" i="15" s="1"/>
  <c r="M91" i="15"/>
  <c r="G91" i="15"/>
  <c r="P90" i="15"/>
  <c r="Q90" i="15" s="1"/>
  <c r="F92" i="16" s="1"/>
  <c r="G92" i="16" s="1"/>
  <c r="O90" i="15"/>
  <c r="N90" i="15"/>
  <c r="M90" i="15"/>
  <c r="G90" i="15"/>
  <c r="M89" i="15"/>
  <c r="N89" i="15" s="1"/>
  <c r="O89" i="15" s="1"/>
  <c r="P89" i="15" s="1"/>
  <c r="Q89" i="15" s="1"/>
  <c r="F91" i="16" s="1"/>
  <c r="G91" i="16" s="1"/>
  <c r="G89" i="15"/>
  <c r="N88" i="15"/>
  <c r="O88" i="15" s="1"/>
  <c r="P88" i="15" s="1"/>
  <c r="Q88" i="15" s="1"/>
  <c r="F90" i="16" s="1"/>
  <c r="G90" i="16" s="1"/>
  <c r="M88" i="15"/>
  <c r="G88" i="15"/>
  <c r="P87" i="15"/>
  <c r="Q87" i="15" s="1"/>
  <c r="F89" i="16" s="1"/>
  <c r="G89" i="16" s="1"/>
  <c r="N87" i="15"/>
  <c r="O87" i="15" s="1"/>
  <c r="M87" i="15"/>
  <c r="G87" i="15"/>
  <c r="P86" i="15"/>
  <c r="Q86" i="15" s="1"/>
  <c r="F88" i="16" s="1"/>
  <c r="G88" i="16" s="1"/>
  <c r="O86" i="15"/>
  <c r="N86" i="15"/>
  <c r="M86" i="15"/>
  <c r="G86" i="15"/>
  <c r="M85" i="15"/>
  <c r="N85" i="15" s="1"/>
  <c r="O85" i="15" s="1"/>
  <c r="P85" i="15" s="1"/>
  <c r="Q85" i="15" s="1"/>
  <c r="F87" i="16" s="1"/>
  <c r="G87" i="16" s="1"/>
  <c r="G85" i="15"/>
  <c r="N84" i="15"/>
  <c r="O84" i="15" s="1"/>
  <c r="P84" i="15" s="1"/>
  <c r="Q84" i="15" s="1"/>
  <c r="F86" i="16" s="1"/>
  <c r="G86" i="16" s="1"/>
  <c r="M84" i="15"/>
  <c r="G84" i="15"/>
  <c r="P83" i="15"/>
  <c r="Q83" i="15" s="1"/>
  <c r="F85" i="16" s="1"/>
  <c r="G85" i="16" s="1"/>
  <c r="N83" i="15"/>
  <c r="O83" i="15" s="1"/>
  <c r="M83" i="15"/>
  <c r="G83" i="15"/>
  <c r="P82" i="15"/>
  <c r="Q82" i="15" s="1"/>
  <c r="F84" i="16" s="1"/>
  <c r="G84" i="16" s="1"/>
  <c r="O82" i="15"/>
  <c r="N82" i="15"/>
  <c r="M82" i="15"/>
  <c r="G82" i="15"/>
  <c r="M81" i="15"/>
  <c r="N81" i="15" s="1"/>
  <c r="O81" i="15" s="1"/>
  <c r="P81" i="15" s="1"/>
  <c r="Q81" i="15" s="1"/>
  <c r="F83" i="16" s="1"/>
  <c r="G83" i="16" s="1"/>
  <c r="G81" i="15"/>
  <c r="N80" i="15"/>
  <c r="O80" i="15" s="1"/>
  <c r="P80" i="15" s="1"/>
  <c r="Q80" i="15" s="1"/>
  <c r="F82" i="16" s="1"/>
  <c r="G82" i="16" s="1"/>
  <c r="M80" i="15"/>
  <c r="G80" i="15"/>
  <c r="P79" i="15"/>
  <c r="Q79" i="15" s="1"/>
  <c r="F81" i="16" s="1"/>
  <c r="G81" i="16" s="1"/>
  <c r="N79" i="15"/>
  <c r="O79" i="15" s="1"/>
  <c r="M79" i="15"/>
  <c r="G79" i="15"/>
  <c r="P78" i="15"/>
  <c r="Q78" i="15" s="1"/>
  <c r="F80" i="16" s="1"/>
  <c r="G80" i="16" s="1"/>
  <c r="O78" i="15"/>
  <c r="N78" i="15"/>
  <c r="M78" i="15"/>
  <c r="G78" i="15"/>
  <c r="M77" i="15"/>
  <c r="N77" i="15" s="1"/>
  <c r="O77" i="15" s="1"/>
  <c r="P77" i="15" s="1"/>
  <c r="Q77" i="15" s="1"/>
  <c r="F79" i="16" s="1"/>
  <c r="G79" i="16" s="1"/>
  <c r="G77" i="15"/>
  <c r="N76" i="15"/>
  <c r="O76" i="15" s="1"/>
  <c r="P76" i="15" s="1"/>
  <c r="Q76" i="15" s="1"/>
  <c r="F78" i="16" s="1"/>
  <c r="G78" i="16" s="1"/>
  <c r="M76" i="15"/>
  <c r="G76" i="15"/>
  <c r="P75" i="15"/>
  <c r="Q75" i="15" s="1"/>
  <c r="F77" i="16" s="1"/>
  <c r="G77" i="16" s="1"/>
  <c r="N75" i="15"/>
  <c r="O75" i="15" s="1"/>
  <c r="M75" i="15"/>
  <c r="G75" i="15"/>
  <c r="P74" i="15"/>
  <c r="Q74" i="15" s="1"/>
  <c r="F76" i="16" s="1"/>
  <c r="G76" i="16" s="1"/>
  <c r="O74" i="15"/>
  <c r="N74" i="15"/>
  <c r="M74" i="15"/>
  <c r="G74" i="15"/>
  <c r="M73" i="15"/>
  <c r="N73" i="15" s="1"/>
  <c r="O73" i="15" s="1"/>
  <c r="P73" i="15" s="1"/>
  <c r="Q73" i="15" s="1"/>
  <c r="F75" i="16" s="1"/>
  <c r="G75" i="16" s="1"/>
  <c r="G73" i="15"/>
  <c r="N72" i="15"/>
  <c r="O72" i="15" s="1"/>
  <c r="P72" i="15" s="1"/>
  <c r="Q72" i="15" s="1"/>
  <c r="F74" i="16" s="1"/>
  <c r="G74" i="16" s="1"/>
  <c r="M72" i="15"/>
  <c r="G72" i="15"/>
  <c r="P71" i="15"/>
  <c r="Q71" i="15" s="1"/>
  <c r="F73" i="16" s="1"/>
  <c r="G73" i="16" s="1"/>
  <c r="N71" i="15"/>
  <c r="O71" i="15" s="1"/>
  <c r="M71" i="15"/>
  <c r="G71" i="15"/>
  <c r="P70" i="15"/>
  <c r="Q70" i="15" s="1"/>
  <c r="F72" i="16" s="1"/>
  <c r="G72" i="16" s="1"/>
  <c r="O70" i="15"/>
  <c r="N70" i="15"/>
  <c r="M70" i="15"/>
  <c r="G70" i="15"/>
  <c r="M69" i="15"/>
  <c r="N69" i="15" s="1"/>
  <c r="O69" i="15" s="1"/>
  <c r="P69" i="15" s="1"/>
  <c r="Q69" i="15" s="1"/>
  <c r="F71" i="16" s="1"/>
  <c r="G71" i="16" s="1"/>
  <c r="G69" i="15"/>
  <c r="N68" i="15"/>
  <c r="O68" i="15" s="1"/>
  <c r="P68" i="15" s="1"/>
  <c r="Q68" i="15" s="1"/>
  <c r="F70" i="16" s="1"/>
  <c r="G70" i="16" s="1"/>
  <c r="M68" i="15"/>
  <c r="G68" i="15"/>
  <c r="P67" i="15"/>
  <c r="Q67" i="15" s="1"/>
  <c r="F69" i="16" s="1"/>
  <c r="G69" i="16" s="1"/>
  <c r="N67" i="15"/>
  <c r="O67" i="15" s="1"/>
  <c r="M67" i="15"/>
  <c r="G67" i="15"/>
  <c r="P66" i="15"/>
  <c r="Q66" i="15" s="1"/>
  <c r="F68" i="16" s="1"/>
  <c r="G68" i="16" s="1"/>
  <c r="O66" i="15"/>
  <c r="N66" i="15"/>
  <c r="M66" i="15"/>
  <c r="G66" i="15"/>
  <c r="M65" i="15"/>
  <c r="N65" i="15" s="1"/>
  <c r="O65" i="15" s="1"/>
  <c r="P65" i="15" s="1"/>
  <c r="Q65" i="15" s="1"/>
  <c r="F67" i="16" s="1"/>
  <c r="G67" i="16" s="1"/>
  <c r="G65" i="15"/>
  <c r="N64" i="15"/>
  <c r="O64" i="15" s="1"/>
  <c r="P64" i="15" s="1"/>
  <c r="Q64" i="15" s="1"/>
  <c r="F66" i="16" s="1"/>
  <c r="G66" i="16" s="1"/>
  <c r="M64" i="15"/>
  <c r="G64" i="15"/>
  <c r="P63" i="15"/>
  <c r="Q63" i="15" s="1"/>
  <c r="F65" i="16" s="1"/>
  <c r="G65" i="16" s="1"/>
  <c r="N63" i="15"/>
  <c r="O63" i="15" s="1"/>
  <c r="M63" i="15"/>
  <c r="G63" i="15"/>
  <c r="P62" i="15"/>
  <c r="Q62" i="15" s="1"/>
  <c r="F64" i="16" s="1"/>
  <c r="G64" i="16" s="1"/>
  <c r="O62" i="15"/>
  <c r="N62" i="15"/>
  <c r="M62" i="15"/>
  <c r="G62" i="15"/>
  <c r="M61" i="15"/>
  <c r="N61" i="15" s="1"/>
  <c r="O61" i="15" s="1"/>
  <c r="P61" i="15" s="1"/>
  <c r="Q61" i="15" s="1"/>
  <c r="F63" i="16" s="1"/>
  <c r="G63" i="16" s="1"/>
  <c r="G61" i="15"/>
  <c r="N60" i="15"/>
  <c r="O60" i="15" s="1"/>
  <c r="P60" i="15" s="1"/>
  <c r="Q60" i="15" s="1"/>
  <c r="F62" i="16" s="1"/>
  <c r="G62" i="16" s="1"/>
  <c r="M60" i="15"/>
  <c r="G60" i="15"/>
  <c r="P59" i="15"/>
  <c r="Q59" i="15" s="1"/>
  <c r="F61" i="16" s="1"/>
  <c r="G61" i="16" s="1"/>
  <c r="N59" i="15"/>
  <c r="O59" i="15" s="1"/>
  <c r="M59" i="15"/>
  <c r="G59" i="15"/>
  <c r="P58" i="15"/>
  <c r="Q58" i="15" s="1"/>
  <c r="F60" i="16" s="1"/>
  <c r="G60" i="16" s="1"/>
  <c r="O58" i="15"/>
  <c r="N58" i="15"/>
  <c r="M58" i="15"/>
  <c r="G58" i="15"/>
  <c r="M57" i="15"/>
  <c r="N57" i="15" s="1"/>
  <c r="O57" i="15" s="1"/>
  <c r="P57" i="15" s="1"/>
  <c r="Q57" i="15" s="1"/>
  <c r="F59" i="16" s="1"/>
  <c r="G59" i="16" s="1"/>
  <c r="G57" i="15"/>
  <c r="N56" i="15"/>
  <c r="O56" i="15" s="1"/>
  <c r="P56" i="15" s="1"/>
  <c r="Q56" i="15" s="1"/>
  <c r="F58" i="16" s="1"/>
  <c r="G58" i="16" s="1"/>
  <c r="M56" i="15"/>
  <c r="G56" i="15"/>
  <c r="P55" i="15"/>
  <c r="Q55" i="15" s="1"/>
  <c r="F57" i="16" s="1"/>
  <c r="G57" i="16" s="1"/>
  <c r="N55" i="15"/>
  <c r="O55" i="15" s="1"/>
  <c r="M55" i="15"/>
  <c r="G55" i="15"/>
  <c r="P54" i="15"/>
  <c r="Q54" i="15" s="1"/>
  <c r="F56" i="16" s="1"/>
  <c r="G56" i="16" s="1"/>
  <c r="O54" i="15"/>
  <c r="N54" i="15"/>
  <c r="M54" i="15"/>
  <c r="G54" i="15"/>
  <c r="M53" i="15"/>
  <c r="N53" i="15" s="1"/>
  <c r="O53" i="15" s="1"/>
  <c r="P53" i="15" s="1"/>
  <c r="Q53" i="15" s="1"/>
  <c r="F55" i="16" s="1"/>
  <c r="G55" i="16" s="1"/>
  <c r="G53" i="15"/>
  <c r="N52" i="15"/>
  <c r="O52" i="15" s="1"/>
  <c r="P52" i="15" s="1"/>
  <c r="Q52" i="15" s="1"/>
  <c r="F54" i="16" s="1"/>
  <c r="G54" i="16" s="1"/>
  <c r="M52" i="15"/>
  <c r="G52" i="15"/>
  <c r="P51" i="15"/>
  <c r="Q51" i="15" s="1"/>
  <c r="F53" i="16" s="1"/>
  <c r="G53" i="16" s="1"/>
  <c r="N51" i="15"/>
  <c r="O51" i="15" s="1"/>
  <c r="M51" i="15"/>
  <c r="G51" i="15"/>
  <c r="P50" i="15"/>
  <c r="Q50" i="15" s="1"/>
  <c r="F52" i="16" s="1"/>
  <c r="G52" i="16" s="1"/>
  <c r="O50" i="15"/>
  <c r="N50" i="15"/>
  <c r="M50" i="15"/>
  <c r="G50" i="15"/>
  <c r="M49" i="15"/>
  <c r="N49" i="15" s="1"/>
  <c r="O49" i="15" s="1"/>
  <c r="P49" i="15" s="1"/>
  <c r="Q49" i="15" s="1"/>
  <c r="F51" i="16" s="1"/>
  <c r="G51" i="16" s="1"/>
  <c r="G49" i="15"/>
  <c r="N48" i="15"/>
  <c r="O48" i="15" s="1"/>
  <c r="P48" i="15" s="1"/>
  <c r="Q48" i="15" s="1"/>
  <c r="F50" i="16" s="1"/>
  <c r="G50" i="16" s="1"/>
  <c r="M48" i="15"/>
  <c r="G48" i="15"/>
  <c r="P47" i="15"/>
  <c r="Q47" i="15" s="1"/>
  <c r="F49" i="16" s="1"/>
  <c r="G49" i="16" s="1"/>
  <c r="N47" i="15"/>
  <c r="O47" i="15" s="1"/>
  <c r="M47" i="15"/>
  <c r="G47" i="15"/>
  <c r="P46" i="15"/>
  <c r="Q46" i="15" s="1"/>
  <c r="F48" i="16" s="1"/>
  <c r="G48" i="16" s="1"/>
  <c r="O46" i="15"/>
  <c r="N46" i="15"/>
  <c r="M46" i="15"/>
  <c r="G46" i="15"/>
  <c r="M45" i="15"/>
  <c r="N45" i="15" s="1"/>
  <c r="O45" i="15" s="1"/>
  <c r="P45" i="15" s="1"/>
  <c r="Q45" i="15" s="1"/>
  <c r="F47" i="16" s="1"/>
  <c r="G47" i="16" s="1"/>
  <c r="G45" i="15"/>
  <c r="N44" i="15"/>
  <c r="O44" i="15" s="1"/>
  <c r="P44" i="15" s="1"/>
  <c r="Q44" i="15" s="1"/>
  <c r="F46" i="16" s="1"/>
  <c r="G46" i="16" s="1"/>
  <c r="M44" i="15"/>
  <c r="G44" i="15"/>
  <c r="P43" i="15"/>
  <c r="Q43" i="15" s="1"/>
  <c r="F45" i="16" s="1"/>
  <c r="G45" i="16" s="1"/>
  <c r="N43" i="15"/>
  <c r="O43" i="15" s="1"/>
  <c r="M43" i="15"/>
  <c r="G43" i="15"/>
  <c r="P42" i="15"/>
  <c r="Q42" i="15" s="1"/>
  <c r="F44" i="16" s="1"/>
  <c r="G44" i="16" s="1"/>
  <c r="O42" i="15"/>
  <c r="N42" i="15"/>
  <c r="M42" i="15"/>
  <c r="G42" i="15"/>
  <c r="M41" i="15"/>
  <c r="N41" i="15" s="1"/>
  <c r="O41" i="15" s="1"/>
  <c r="P41" i="15" s="1"/>
  <c r="Q41" i="15" s="1"/>
  <c r="F43" i="16" s="1"/>
  <c r="G43" i="16" s="1"/>
  <c r="G41" i="15"/>
  <c r="N40" i="15"/>
  <c r="O40" i="15" s="1"/>
  <c r="P40" i="15" s="1"/>
  <c r="Q40" i="15" s="1"/>
  <c r="F42" i="16" s="1"/>
  <c r="G42" i="16" s="1"/>
  <c r="M40" i="15"/>
  <c r="G40" i="15"/>
  <c r="P39" i="15"/>
  <c r="Q39" i="15" s="1"/>
  <c r="F41" i="16" s="1"/>
  <c r="G41" i="16" s="1"/>
  <c r="N39" i="15"/>
  <c r="O39" i="15" s="1"/>
  <c r="M39" i="15"/>
  <c r="G39" i="15"/>
  <c r="P38" i="15"/>
  <c r="Q38" i="15" s="1"/>
  <c r="F40" i="16" s="1"/>
  <c r="G40" i="16" s="1"/>
  <c r="O38" i="15"/>
  <c r="N38" i="15"/>
  <c r="M38" i="15"/>
  <c r="G38" i="15"/>
  <c r="M37" i="15"/>
  <c r="N37" i="15" s="1"/>
  <c r="O37" i="15" s="1"/>
  <c r="P37" i="15" s="1"/>
  <c r="Q37" i="15" s="1"/>
  <c r="F39" i="16" s="1"/>
  <c r="G39" i="16" s="1"/>
  <c r="G37" i="15"/>
  <c r="N36" i="15"/>
  <c r="O36" i="15" s="1"/>
  <c r="P36" i="15" s="1"/>
  <c r="Q36" i="15" s="1"/>
  <c r="F38" i="16" s="1"/>
  <c r="G38" i="16" s="1"/>
  <c r="M36" i="15"/>
  <c r="G36" i="15"/>
  <c r="P35" i="15"/>
  <c r="Q35" i="15" s="1"/>
  <c r="F37" i="16" s="1"/>
  <c r="G37" i="16" s="1"/>
  <c r="N35" i="15"/>
  <c r="O35" i="15" s="1"/>
  <c r="M35" i="15"/>
  <c r="G35" i="15"/>
  <c r="P34" i="15"/>
  <c r="Q34" i="15" s="1"/>
  <c r="F36" i="16" s="1"/>
  <c r="G36" i="16" s="1"/>
  <c r="O34" i="15"/>
  <c r="N34" i="15"/>
  <c r="M34" i="15"/>
  <c r="G34" i="15"/>
  <c r="M33" i="15"/>
  <c r="N33" i="15" s="1"/>
  <c r="O33" i="15" s="1"/>
  <c r="P33" i="15" s="1"/>
  <c r="Q33" i="15" s="1"/>
  <c r="F35" i="16" s="1"/>
  <c r="G35" i="16" s="1"/>
  <c r="G33" i="15"/>
  <c r="N32" i="15"/>
  <c r="O32" i="15" s="1"/>
  <c r="P32" i="15" s="1"/>
  <c r="Q32" i="15" s="1"/>
  <c r="F34" i="16" s="1"/>
  <c r="G34" i="16" s="1"/>
  <c r="M32" i="15"/>
  <c r="G32" i="15"/>
  <c r="P31" i="15"/>
  <c r="Q31" i="15" s="1"/>
  <c r="F33" i="16" s="1"/>
  <c r="G33" i="16" s="1"/>
  <c r="N31" i="15"/>
  <c r="O31" i="15" s="1"/>
  <c r="M31" i="15"/>
  <c r="G31" i="15"/>
  <c r="P30" i="15"/>
  <c r="Q30" i="15" s="1"/>
  <c r="F32" i="16" s="1"/>
  <c r="G32" i="16" s="1"/>
  <c r="O30" i="15"/>
  <c r="N30" i="15"/>
  <c r="M30" i="15"/>
  <c r="G30" i="15"/>
  <c r="M29" i="15"/>
  <c r="N29" i="15" s="1"/>
  <c r="O29" i="15" s="1"/>
  <c r="P29" i="15" s="1"/>
  <c r="Q29" i="15" s="1"/>
  <c r="F31" i="16" s="1"/>
  <c r="G31" i="16" s="1"/>
  <c r="G29" i="15"/>
  <c r="N28" i="15"/>
  <c r="O28" i="15" s="1"/>
  <c r="P28" i="15" s="1"/>
  <c r="Q28" i="15" s="1"/>
  <c r="F30" i="16" s="1"/>
  <c r="G30" i="16" s="1"/>
  <c r="M28" i="15"/>
  <c r="G28" i="15"/>
  <c r="P27" i="15"/>
  <c r="Q27" i="15" s="1"/>
  <c r="F29" i="16" s="1"/>
  <c r="G29" i="16" s="1"/>
  <c r="N27" i="15"/>
  <c r="O27" i="15" s="1"/>
  <c r="M27" i="15"/>
  <c r="G27" i="15"/>
  <c r="P26" i="15"/>
  <c r="Q26" i="15" s="1"/>
  <c r="F28" i="16" s="1"/>
  <c r="G28" i="16" s="1"/>
  <c r="O26" i="15"/>
  <c r="N26" i="15"/>
  <c r="M26" i="15"/>
  <c r="G26" i="15"/>
  <c r="M25" i="15"/>
  <c r="N25" i="15" s="1"/>
  <c r="O25" i="15" s="1"/>
  <c r="P25" i="15" s="1"/>
  <c r="Q25" i="15" s="1"/>
  <c r="F27" i="16" s="1"/>
  <c r="G27" i="16" s="1"/>
  <c r="G25" i="15"/>
  <c r="N24" i="15"/>
  <c r="O24" i="15" s="1"/>
  <c r="P24" i="15" s="1"/>
  <c r="Q24" i="15" s="1"/>
  <c r="F26" i="16" s="1"/>
  <c r="G26" i="16" s="1"/>
  <c r="M24" i="15"/>
  <c r="G24" i="15"/>
  <c r="P23" i="15"/>
  <c r="Q23" i="15" s="1"/>
  <c r="F25" i="16" s="1"/>
  <c r="G25" i="16" s="1"/>
  <c r="N23" i="15"/>
  <c r="O23" i="15" s="1"/>
  <c r="M23" i="15"/>
  <c r="G23" i="15"/>
  <c r="P22" i="15"/>
  <c r="Q22" i="15" s="1"/>
  <c r="F24" i="16" s="1"/>
  <c r="G24" i="16" s="1"/>
  <c r="O22" i="15"/>
  <c r="N22" i="15"/>
  <c r="M22" i="15"/>
  <c r="G22" i="15"/>
  <c r="M21" i="15"/>
  <c r="N21" i="15" s="1"/>
  <c r="O21" i="15" s="1"/>
  <c r="P21" i="15" s="1"/>
  <c r="Q21" i="15" s="1"/>
  <c r="F23" i="16" s="1"/>
  <c r="G23" i="16" s="1"/>
  <c r="G21" i="15"/>
  <c r="N20" i="15"/>
  <c r="O20" i="15" s="1"/>
  <c r="P20" i="15" s="1"/>
  <c r="Q20" i="15" s="1"/>
  <c r="F22" i="16" s="1"/>
  <c r="G22" i="16" s="1"/>
  <c r="M20" i="15"/>
  <c r="G20" i="15"/>
  <c r="P19" i="15"/>
  <c r="Q19" i="15" s="1"/>
  <c r="F21" i="16" s="1"/>
  <c r="G21" i="16" s="1"/>
  <c r="N19" i="15"/>
  <c r="O19" i="15" s="1"/>
  <c r="M19" i="15"/>
  <c r="G19" i="15"/>
  <c r="P18" i="15"/>
  <c r="Q18" i="15" s="1"/>
  <c r="F20" i="16" s="1"/>
  <c r="G20" i="16" s="1"/>
  <c r="O18" i="15"/>
  <c r="N18" i="15"/>
  <c r="M18" i="15"/>
  <c r="G18" i="15"/>
  <c r="M17" i="15"/>
  <c r="N17" i="15" s="1"/>
  <c r="O17" i="15" s="1"/>
  <c r="P17" i="15" s="1"/>
  <c r="Q17" i="15" s="1"/>
  <c r="F19" i="16" s="1"/>
  <c r="G19" i="16" s="1"/>
  <c r="G17" i="15"/>
  <c r="N16" i="15"/>
  <c r="O16" i="15" s="1"/>
  <c r="P16" i="15" s="1"/>
  <c r="Q16" i="15" s="1"/>
  <c r="F18" i="16" s="1"/>
  <c r="G18" i="16" s="1"/>
  <c r="M16" i="15"/>
  <c r="G16" i="15"/>
  <c r="P15" i="15"/>
  <c r="Q15" i="15" s="1"/>
  <c r="F17" i="16" s="1"/>
  <c r="G17" i="16" s="1"/>
  <c r="N15" i="15"/>
  <c r="O15" i="15" s="1"/>
  <c r="M15" i="15"/>
  <c r="G15" i="15"/>
  <c r="P14" i="15"/>
  <c r="Q14" i="15" s="1"/>
  <c r="F16" i="16" s="1"/>
  <c r="G16" i="16" s="1"/>
  <c r="O14" i="15"/>
  <c r="N14" i="15"/>
  <c r="M14" i="15"/>
  <c r="G14" i="15"/>
  <c r="M13" i="15"/>
  <c r="N13" i="15" s="1"/>
  <c r="O13" i="15" s="1"/>
  <c r="P13" i="15" s="1"/>
  <c r="Q13" i="15" s="1"/>
  <c r="F15" i="16" s="1"/>
  <c r="G15" i="16" s="1"/>
  <c r="G13" i="15"/>
  <c r="N12" i="15"/>
  <c r="O12" i="15" s="1"/>
  <c r="P12" i="15" s="1"/>
  <c r="Q12" i="15" s="1"/>
  <c r="F14" i="16" s="1"/>
  <c r="G14" i="16" s="1"/>
  <c r="M12" i="15"/>
  <c r="G12" i="15"/>
  <c r="P11" i="15"/>
  <c r="Q11" i="15" s="1"/>
  <c r="F13" i="16" s="1"/>
  <c r="G13" i="16" s="1"/>
  <c r="N11" i="15"/>
  <c r="O11" i="15" s="1"/>
  <c r="M11" i="15"/>
  <c r="G11" i="15"/>
  <c r="P10" i="15"/>
  <c r="Q10" i="15" s="1"/>
  <c r="F12" i="16" s="1"/>
  <c r="G12" i="16" s="1"/>
  <c r="O10" i="15"/>
  <c r="N10" i="15"/>
  <c r="M10" i="15"/>
  <c r="G10" i="15"/>
  <c r="M9" i="15"/>
  <c r="N9" i="15" s="1"/>
  <c r="O9" i="15" s="1"/>
  <c r="P9" i="15" s="1"/>
  <c r="Q9" i="15" s="1"/>
  <c r="F11" i="16" s="1"/>
  <c r="G11" i="16" s="1"/>
  <c r="G9" i="15"/>
  <c r="N8" i="15"/>
  <c r="O8" i="15" s="1"/>
  <c r="P8" i="15" s="1"/>
  <c r="Q8" i="15" s="1"/>
  <c r="F10" i="16" s="1"/>
  <c r="G10" i="16" s="1"/>
  <c r="M8" i="15"/>
  <c r="G8" i="15"/>
  <c r="P7" i="15"/>
  <c r="Q7" i="15" s="1"/>
  <c r="F9" i="16" s="1"/>
  <c r="G9" i="16" s="1"/>
  <c r="N7" i="15"/>
  <c r="O7" i="15" s="1"/>
  <c r="M7" i="15"/>
  <c r="G7" i="15"/>
  <c r="P6" i="15"/>
  <c r="Q6" i="15" s="1"/>
  <c r="F8" i="16" s="1"/>
  <c r="G8" i="16" s="1"/>
  <c r="O6" i="15"/>
  <c r="N6" i="15"/>
  <c r="M6" i="15"/>
  <c r="G6" i="15"/>
  <c r="M5" i="15"/>
  <c r="N5" i="15" s="1"/>
  <c r="O5" i="15" s="1"/>
  <c r="P5" i="15" s="1"/>
  <c r="Q5" i="15" s="1"/>
  <c r="F7" i="16" s="1"/>
  <c r="G5" i="15"/>
  <c r="Z5" i="39" l="1"/>
  <c r="AA4" i="39"/>
  <c r="F15" i="39"/>
  <c r="AI103" i="39"/>
  <c r="AE3" i="39"/>
  <c r="AE4" i="39" s="1"/>
  <c r="AE5" i="39" s="1"/>
  <c r="AE6" i="39" s="1"/>
  <c r="AE7" i="39" s="1"/>
  <c r="AE8" i="39" s="1"/>
  <c r="AE9" i="39" s="1"/>
  <c r="AE10" i="39" s="1"/>
  <c r="AE11" i="39" s="1"/>
  <c r="AE12" i="39" s="1"/>
  <c r="AE13" i="39" s="1"/>
  <c r="AE14" i="39" s="1"/>
  <c r="AE15" i="39" s="1"/>
  <c r="AE16" i="39" s="1"/>
  <c r="AE17" i="39" s="1"/>
  <c r="AE18" i="39" s="1"/>
  <c r="AE19" i="39" s="1"/>
  <c r="AE20" i="39" s="1"/>
  <c r="AE21" i="39" s="1"/>
  <c r="AE22" i="39" s="1"/>
  <c r="AE23" i="39" s="1"/>
  <c r="AE24" i="39" s="1"/>
  <c r="AE25" i="39" s="1"/>
  <c r="AE26" i="39" s="1"/>
  <c r="AE27" i="39" s="1"/>
  <c r="AE28" i="39" s="1"/>
  <c r="AE29" i="39" s="1"/>
  <c r="AE30" i="39" s="1"/>
  <c r="AE31" i="39" s="1"/>
  <c r="AE32" i="39" s="1"/>
  <c r="AE33" i="39" s="1"/>
  <c r="AE34" i="39" s="1"/>
  <c r="AE35" i="39" s="1"/>
  <c r="AE36" i="39" s="1"/>
  <c r="AE37" i="39" s="1"/>
  <c r="AE38" i="39" s="1"/>
  <c r="AE39" i="39" s="1"/>
  <c r="AE40" i="39" s="1"/>
  <c r="AE41" i="39" s="1"/>
  <c r="AE42" i="39" s="1"/>
  <c r="AE43" i="39" s="1"/>
  <c r="AE44" i="39" s="1"/>
  <c r="AE45" i="39" s="1"/>
  <c r="AE46" i="39" s="1"/>
  <c r="AE47" i="39" s="1"/>
  <c r="AE48" i="39" s="1"/>
  <c r="AE49" i="39" s="1"/>
  <c r="AE50" i="39" s="1"/>
  <c r="AE51" i="39" s="1"/>
  <c r="AE52" i="39" s="1"/>
  <c r="AE53" i="39" s="1"/>
  <c r="AE54" i="39" s="1"/>
  <c r="AE55" i="39" s="1"/>
  <c r="AE56" i="39" s="1"/>
  <c r="AE57" i="39" s="1"/>
  <c r="AE58" i="39" s="1"/>
  <c r="AE59" i="39" s="1"/>
  <c r="AE60" i="39" s="1"/>
  <c r="AE61" i="39" s="1"/>
  <c r="AE62" i="39" s="1"/>
  <c r="AE63" i="39" s="1"/>
  <c r="AE64" i="39" s="1"/>
  <c r="AE65" i="39" s="1"/>
  <c r="AE66" i="39" s="1"/>
  <c r="AE67" i="39" s="1"/>
  <c r="AE68" i="39" s="1"/>
  <c r="AE69" i="39" s="1"/>
  <c r="AE70" i="39" s="1"/>
  <c r="AE71" i="39" s="1"/>
  <c r="AE72" i="39" s="1"/>
  <c r="AE73" i="39" s="1"/>
  <c r="AE74" i="39" s="1"/>
  <c r="AE75" i="39" s="1"/>
  <c r="AE76" i="39" s="1"/>
  <c r="AE77" i="39" s="1"/>
  <c r="AE78" i="39" s="1"/>
  <c r="AE79" i="39" s="1"/>
  <c r="AE80" i="39" s="1"/>
  <c r="AE81" i="39" s="1"/>
  <c r="AE82" i="39" s="1"/>
  <c r="AE83" i="39" s="1"/>
  <c r="AE84" i="39" s="1"/>
  <c r="AE85" i="39" s="1"/>
  <c r="AE86" i="39" s="1"/>
  <c r="AE87" i="39" s="1"/>
  <c r="AE88" i="39" s="1"/>
  <c r="AE89" i="39" s="1"/>
  <c r="AE90" i="39" s="1"/>
  <c r="AE91" i="39" s="1"/>
  <c r="AE92" i="39" s="1"/>
  <c r="AE93" i="39" s="1"/>
  <c r="AE94" i="39" s="1"/>
  <c r="AE95" i="39" s="1"/>
  <c r="AE96" i="39" s="1"/>
  <c r="AE97" i="39" s="1"/>
  <c r="AE98" i="39" s="1"/>
  <c r="AE99" i="39" s="1"/>
  <c r="AE100" i="39" s="1"/>
  <c r="AE101" i="39" s="1"/>
  <c r="AE102" i="39" s="1"/>
  <c r="AE103" i="39" s="1"/>
  <c r="AE104" i="39" s="1"/>
  <c r="AE105" i="39" s="1"/>
  <c r="AE106" i="39" s="1"/>
  <c r="AE107" i="39" s="1"/>
  <c r="AE108" i="39" s="1"/>
  <c r="AE109" i="39" s="1"/>
  <c r="AE110" i="39" s="1"/>
  <c r="AE111" i="39" s="1"/>
  <c r="AE112" i="39" s="1"/>
  <c r="AE113" i="39" s="1"/>
  <c r="AE114" i="39" s="1"/>
  <c r="AE115" i="39" s="1"/>
  <c r="AE116" i="39" s="1"/>
  <c r="AE117" i="39" s="1"/>
  <c r="AE118" i="39" s="1"/>
  <c r="AE119" i="39" s="1"/>
  <c r="AE120" i="39" s="1"/>
  <c r="AE121" i="39" s="1"/>
  <c r="AE122" i="39" s="1"/>
  <c r="AE123" i="39" s="1"/>
  <c r="AE124" i="39" s="1"/>
  <c r="AE125" i="39" s="1"/>
  <c r="AE126" i="39" s="1"/>
  <c r="AE127" i="39" s="1"/>
  <c r="AE128" i="39" s="1"/>
  <c r="AE129" i="39" s="1"/>
  <c r="AE130" i="39" s="1"/>
  <c r="AE131" i="39" s="1"/>
  <c r="AE132" i="39" s="1"/>
  <c r="AE133" i="39" s="1"/>
  <c r="AE134" i="39" s="1"/>
  <c r="AE135" i="39" s="1"/>
  <c r="AE136" i="39" s="1"/>
  <c r="AE137" i="39" s="1"/>
  <c r="AE138" i="39" s="1"/>
  <c r="AE139" i="39" s="1"/>
  <c r="AE140" i="39" s="1"/>
  <c r="AE141" i="39" s="1"/>
  <c r="AE142" i="39" s="1"/>
  <c r="AE143" i="39" s="1"/>
  <c r="AE144" i="39" s="1"/>
  <c r="AE145" i="39" s="1"/>
  <c r="AE146" i="39" s="1"/>
  <c r="AJ103" i="39"/>
  <c r="AB3" i="39"/>
  <c r="AB4" i="39" s="1"/>
  <c r="AB5" i="39" s="1"/>
  <c r="AB6" i="39" s="1"/>
  <c r="AB7" i="39" s="1"/>
  <c r="AB8" i="39" s="1"/>
  <c r="AI104" i="39"/>
  <c r="AH106" i="39"/>
  <c r="AH108" i="39"/>
  <c r="E146" i="39"/>
  <c r="F146" i="39" s="1"/>
  <c r="E142" i="39"/>
  <c r="F142" i="39" s="1"/>
  <c r="E138" i="39"/>
  <c r="F138" i="39" s="1"/>
  <c r="E134" i="39"/>
  <c r="F134" i="39" s="1"/>
  <c r="E130" i="39"/>
  <c r="F130" i="39" s="1"/>
  <c r="E126" i="39"/>
  <c r="F126" i="39" s="1"/>
  <c r="E122" i="39"/>
  <c r="F122" i="39" s="1"/>
  <c r="E118" i="39"/>
  <c r="F118" i="39" s="1"/>
  <c r="E145" i="39"/>
  <c r="F145" i="39" s="1"/>
  <c r="E141" i="39"/>
  <c r="F141" i="39" s="1"/>
  <c r="E137" i="39"/>
  <c r="F137" i="39" s="1"/>
  <c r="E133" i="39"/>
  <c r="F133" i="39" s="1"/>
  <c r="E129" i="39"/>
  <c r="F129" i="39" s="1"/>
  <c r="E125" i="39"/>
  <c r="F125" i="39" s="1"/>
  <c r="E121" i="39"/>
  <c r="F121" i="39" s="1"/>
  <c r="E117" i="39"/>
  <c r="F117" i="39" s="1"/>
  <c r="E144" i="39"/>
  <c r="F144" i="39" s="1"/>
  <c r="E140" i="39"/>
  <c r="F140" i="39" s="1"/>
  <c r="E136" i="39"/>
  <c r="F136" i="39" s="1"/>
  <c r="E132" i="39"/>
  <c r="F132" i="39" s="1"/>
  <c r="E128" i="39"/>
  <c r="F128" i="39" s="1"/>
  <c r="E124" i="39"/>
  <c r="F124" i="39" s="1"/>
  <c r="E120" i="39"/>
  <c r="F120" i="39" s="1"/>
  <c r="E116" i="39"/>
  <c r="F116" i="39" s="1"/>
  <c r="E111" i="39"/>
  <c r="E107" i="39"/>
  <c r="F107" i="39" s="1"/>
  <c r="E103" i="39"/>
  <c r="F103" i="39" s="1"/>
  <c r="E99" i="39"/>
  <c r="E95" i="39"/>
  <c r="F95" i="39" s="1"/>
  <c r="E91" i="39"/>
  <c r="F91" i="39" s="1"/>
  <c r="E143" i="39"/>
  <c r="F143" i="39" s="1"/>
  <c r="E135" i="39"/>
  <c r="E127" i="39"/>
  <c r="F127" i="39" s="1"/>
  <c r="E119" i="39"/>
  <c r="F119" i="39" s="1"/>
  <c r="E110" i="39"/>
  <c r="F110" i="39" s="1"/>
  <c r="E106" i="39"/>
  <c r="F106" i="39" s="1"/>
  <c r="E102" i="39"/>
  <c r="F102" i="39" s="1"/>
  <c r="E98" i="39"/>
  <c r="F98" i="39" s="1"/>
  <c r="E94" i="39"/>
  <c r="F94" i="39" s="1"/>
  <c r="E90" i="39"/>
  <c r="F90" i="39" s="1"/>
  <c r="E86" i="39"/>
  <c r="F86" i="39" s="1"/>
  <c r="E113" i="39"/>
  <c r="F113" i="39" s="1"/>
  <c r="E109" i="39"/>
  <c r="F109" i="39" s="1"/>
  <c r="E105" i="39"/>
  <c r="F105" i="39" s="1"/>
  <c r="E101" i="39"/>
  <c r="F101" i="39" s="1"/>
  <c r="E97" i="39"/>
  <c r="F97" i="39" s="1"/>
  <c r="E112" i="39"/>
  <c r="F112" i="39" s="1"/>
  <c r="E104" i="39"/>
  <c r="F104" i="39" s="1"/>
  <c r="E93" i="39"/>
  <c r="F93" i="39" s="1"/>
  <c r="E88" i="39"/>
  <c r="F88" i="39" s="1"/>
  <c r="E82" i="39"/>
  <c r="F82" i="39" s="1"/>
  <c r="E78" i="39"/>
  <c r="F78" i="39" s="1"/>
  <c r="E74" i="39"/>
  <c r="F74" i="39" s="1"/>
  <c r="E70" i="39"/>
  <c r="F70" i="39" s="1"/>
  <c r="E139" i="39"/>
  <c r="F139" i="39" s="1"/>
  <c r="E123" i="39"/>
  <c r="E96" i="39"/>
  <c r="F96" i="39" s="1"/>
  <c r="E92" i="39"/>
  <c r="F92" i="39" s="1"/>
  <c r="E89" i="39"/>
  <c r="F89" i="39" s="1"/>
  <c r="E85" i="39"/>
  <c r="F85" i="39" s="1"/>
  <c r="E81" i="39"/>
  <c r="F81" i="39" s="1"/>
  <c r="E77" i="39"/>
  <c r="F77" i="39" s="1"/>
  <c r="E73" i="39"/>
  <c r="F73" i="39" s="1"/>
  <c r="E69" i="39"/>
  <c r="F69" i="39" s="1"/>
  <c r="E108" i="39"/>
  <c r="F108" i="39" s="1"/>
  <c r="E84" i="39"/>
  <c r="F84" i="39" s="1"/>
  <c r="E80" i="39"/>
  <c r="F80" i="39" s="1"/>
  <c r="E76" i="39"/>
  <c r="F76" i="39" s="1"/>
  <c r="E72" i="39"/>
  <c r="F72" i="39" s="1"/>
  <c r="E68" i="39"/>
  <c r="F68" i="39" s="1"/>
  <c r="E22" i="39"/>
  <c r="F22" i="39" s="1"/>
  <c r="E26" i="39"/>
  <c r="F26" i="39" s="1"/>
  <c r="AI105" i="39"/>
  <c r="E30" i="39"/>
  <c r="F30" i="39" s="1"/>
  <c r="E34" i="39"/>
  <c r="F34" i="39" s="1"/>
  <c r="E38" i="39"/>
  <c r="F38" i="39" s="1"/>
  <c r="AI106" i="39"/>
  <c r="E42" i="39"/>
  <c r="F42" i="39" s="1"/>
  <c r="E46" i="39"/>
  <c r="F46" i="39" s="1"/>
  <c r="E50" i="39"/>
  <c r="F50" i="39" s="1"/>
  <c r="AI107" i="39"/>
  <c r="E54" i="39"/>
  <c r="F54" i="39" s="1"/>
  <c r="E58" i="39"/>
  <c r="F58" i="39" s="1"/>
  <c r="E62" i="39"/>
  <c r="F62" i="39" s="1"/>
  <c r="AI108" i="39"/>
  <c r="E67" i="39"/>
  <c r="F67" i="39" s="1"/>
  <c r="E71" i="39"/>
  <c r="F71" i="39" s="1"/>
  <c r="AI109" i="39"/>
  <c r="E79" i="39"/>
  <c r="F79" i="39" s="1"/>
  <c r="E12" i="39"/>
  <c r="F12" i="39" s="1"/>
  <c r="E16" i="39"/>
  <c r="F16" i="39" s="1"/>
  <c r="E19" i="39"/>
  <c r="F19" i="39" s="1"/>
  <c r="E23" i="39"/>
  <c r="F23" i="39" s="1"/>
  <c r="E27" i="39"/>
  <c r="AJ105" i="39"/>
  <c r="E31" i="39"/>
  <c r="F31" i="39" s="1"/>
  <c r="E35" i="39"/>
  <c r="F35" i="39" s="1"/>
  <c r="E39" i="39"/>
  <c r="AJ106" i="39"/>
  <c r="E43" i="39"/>
  <c r="F43" i="39" s="1"/>
  <c r="E47" i="39"/>
  <c r="F47" i="39" s="1"/>
  <c r="E51" i="39"/>
  <c r="AJ107" i="39"/>
  <c r="E55" i="39"/>
  <c r="F55" i="39" s="1"/>
  <c r="E59" i="39"/>
  <c r="F59" i="39" s="1"/>
  <c r="E63" i="39"/>
  <c r="AJ108" i="39"/>
  <c r="AJ109" i="39"/>
  <c r="E100" i="39"/>
  <c r="F100" i="39" s="1"/>
  <c r="E9" i="39"/>
  <c r="F9" i="39" s="1"/>
  <c r="E13" i="39"/>
  <c r="F13" i="39" s="1"/>
  <c r="AH104" i="39"/>
  <c r="E17" i="39"/>
  <c r="F17" i="39" s="1"/>
  <c r="E20" i="39"/>
  <c r="F20" i="39" s="1"/>
  <c r="E24" i="39"/>
  <c r="F24" i="39" s="1"/>
  <c r="E28" i="39"/>
  <c r="F28" i="39" s="1"/>
  <c r="E32" i="39"/>
  <c r="F32" i="39" s="1"/>
  <c r="E36" i="39"/>
  <c r="F36" i="39" s="1"/>
  <c r="E40" i="39"/>
  <c r="F40" i="39" s="1"/>
  <c r="E44" i="39"/>
  <c r="F44" i="39" s="1"/>
  <c r="E48" i="39"/>
  <c r="F48" i="39" s="1"/>
  <c r="E52" i="39"/>
  <c r="F52" i="39" s="1"/>
  <c r="E56" i="39"/>
  <c r="F56" i="39" s="1"/>
  <c r="E60" i="39"/>
  <c r="F60" i="39" s="1"/>
  <c r="E64" i="39"/>
  <c r="F64" i="39" s="1"/>
  <c r="E75" i="39"/>
  <c r="E83" i="39"/>
  <c r="F83" i="39" s="1"/>
  <c r="E87" i="39"/>
  <c r="AJ111" i="39"/>
  <c r="AI112" i="39"/>
  <c r="AH109" i="39"/>
  <c r="AI110" i="39"/>
  <c r="AH111" i="39"/>
  <c r="AJ113" i="39"/>
  <c r="R31" i="28"/>
  <c r="R47" i="28"/>
  <c r="R10" i="30"/>
  <c r="R19" i="30"/>
  <c r="R51" i="30"/>
  <c r="R53" i="30"/>
  <c r="H7" i="28"/>
  <c r="H8" i="28" s="1"/>
  <c r="H9" i="28" s="1"/>
  <c r="H10" i="28" s="1"/>
  <c r="H11" i="28" s="1"/>
  <c r="H12" i="28" s="1"/>
  <c r="H13" i="28" s="1"/>
  <c r="H14" i="28" s="1"/>
  <c r="H15" i="28" s="1"/>
  <c r="H16" i="28" s="1"/>
  <c r="H17" i="28" s="1"/>
  <c r="H18" i="28" s="1"/>
  <c r="H19" i="28" s="1"/>
  <c r="H20" i="28" s="1"/>
  <c r="H21" i="28" s="1"/>
  <c r="H22" i="28" s="1"/>
  <c r="H23" i="28" s="1"/>
  <c r="H24" i="28" s="1"/>
  <c r="H25" i="28" s="1"/>
  <c r="H26" i="28" s="1"/>
  <c r="H27" i="28" s="1"/>
  <c r="H28" i="28" s="1"/>
  <c r="H29" i="28" s="1"/>
  <c r="H30" i="28" s="1"/>
  <c r="H31" i="28" s="1"/>
  <c r="H32" i="28" s="1"/>
  <c r="H33" i="28" s="1"/>
  <c r="H34" i="28" s="1"/>
  <c r="H35" i="28" s="1"/>
  <c r="H36" i="28" s="1"/>
  <c r="H37" i="28" s="1"/>
  <c r="H38" i="28" s="1"/>
  <c r="H39" i="28" s="1"/>
  <c r="H40" i="28" s="1"/>
  <c r="H41" i="28" s="1"/>
  <c r="H42" i="28" s="1"/>
  <c r="H43" i="28" s="1"/>
  <c r="H44" i="28" s="1"/>
  <c r="H45" i="28" s="1"/>
  <c r="H46" i="28" s="1"/>
  <c r="H47" i="28" s="1"/>
  <c r="H48" i="28" s="1"/>
  <c r="H49" i="28" s="1"/>
  <c r="H50" i="28" s="1"/>
  <c r="H51" i="28" s="1"/>
  <c r="H52" i="28" s="1"/>
  <c r="H53" i="28" s="1"/>
  <c r="H54" i="28" s="1"/>
  <c r="H55" i="28" s="1"/>
  <c r="H56" i="28" s="1"/>
  <c r="H57" i="28" s="1"/>
  <c r="H58" i="28" s="1"/>
  <c r="H59" i="28" s="1"/>
  <c r="H60" i="28" s="1"/>
  <c r="H61" i="28" s="1"/>
  <c r="H62" i="28" s="1"/>
  <c r="H63" i="28" s="1"/>
  <c r="H64" i="28" s="1"/>
  <c r="H65" i="28" s="1"/>
  <c r="H66" i="28" s="1"/>
  <c r="H67" i="28" s="1"/>
  <c r="H68" i="28" s="1"/>
  <c r="H69" i="28" s="1"/>
  <c r="H70" i="28" s="1"/>
  <c r="H71" i="28" s="1"/>
  <c r="H72" i="28" s="1"/>
  <c r="H73" i="28" s="1"/>
  <c r="H74" i="28" s="1"/>
  <c r="H75" i="28" s="1"/>
  <c r="H76" i="28" s="1"/>
  <c r="H77" i="28" s="1"/>
  <c r="H78" i="28" s="1"/>
  <c r="H79" i="28" s="1"/>
  <c r="H80" i="28" s="1"/>
  <c r="H81" i="28" s="1"/>
  <c r="H82" i="28" s="1"/>
  <c r="H83" i="28" s="1"/>
  <c r="H84" i="28" s="1"/>
  <c r="H85" i="28" s="1"/>
  <c r="H86" i="28" s="1"/>
  <c r="H87" i="28" s="1"/>
  <c r="H88" i="28" s="1"/>
  <c r="H89" i="28" s="1"/>
  <c r="H90" i="28" s="1"/>
  <c r="H91" i="28" s="1"/>
  <c r="H92" i="28" s="1"/>
  <c r="H93" i="28" s="1"/>
  <c r="H94" i="28" s="1"/>
  <c r="H95" i="28" s="1"/>
  <c r="H96" i="28" s="1"/>
  <c r="H97" i="28" s="1"/>
  <c r="H98" i="28" s="1"/>
  <c r="H99" i="28" s="1"/>
  <c r="H100" i="28" s="1"/>
  <c r="H101" i="28" s="1"/>
  <c r="H102" i="28" s="1"/>
  <c r="H103" i="28" s="1"/>
  <c r="H104" i="28" s="1"/>
  <c r="H105" i="28" s="1"/>
  <c r="H106" i="28" s="1"/>
  <c r="H107" i="28" s="1"/>
  <c r="H108" i="28" s="1"/>
  <c r="H109" i="28" s="1"/>
  <c r="H110" i="28" s="1"/>
  <c r="H111" i="28" s="1"/>
  <c r="H112" i="28" s="1"/>
  <c r="H113" i="28" s="1"/>
  <c r="H114" i="28" s="1"/>
  <c r="H115" i="28" s="1"/>
  <c r="H116" i="28" s="1"/>
  <c r="H117" i="28" s="1"/>
  <c r="H118" i="28" s="1"/>
  <c r="H119" i="28" s="1"/>
  <c r="H120" i="28" s="1"/>
  <c r="H121" i="28" s="1"/>
  <c r="H122" i="28" s="1"/>
  <c r="H123" i="28" s="1"/>
  <c r="H124" i="28" s="1"/>
  <c r="H125" i="28" s="1"/>
  <c r="H126" i="28" s="1"/>
  <c r="H127" i="28" s="1"/>
  <c r="H128" i="28" s="1"/>
  <c r="H129" i="28" s="1"/>
  <c r="H130" i="28" s="1"/>
  <c r="H131" i="28" s="1"/>
  <c r="H132" i="28" s="1"/>
  <c r="H133" i="28" s="1"/>
  <c r="H134" i="28" s="1"/>
  <c r="H135" i="28" s="1"/>
  <c r="H136" i="28" s="1"/>
  <c r="H137" i="28" s="1"/>
  <c r="H138" i="28" s="1"/>
  <c r="H139" i="28" s="1"/>
  <c r="H140" i="28" s="1"/>
  <c r="H141" i="28" s="1"/>
  <c r="H142" i="28" s="1"/>
  <c r="H143" i="28" s="1"/>
  <c r="H144" i="28" s="1"/>
  <c r="H145" i="28" s="1"/>
  <c r="H146" i="28" s="1"/>
  <c r="H147" i="28" s="1"/>
  <c r="H148" i="28" s="1"/>
  <c r="H149" i="28" s="1"/>
  <c r="G7" i="28"/>
  <c r="I7" i="28" s="1"/>
  <c r="J7" i="28" s="1"/>
  <c r="R14" i="28"/>
  <c r="R18" i="28"/>
  <c r="R29" i="28"/>
  <c r="R45" i="28"/>
  <c r="R53" i="28"/>
  <c r="R54" i="28"/>
  <c r="E7" i="28"/>
  <c r="D8" i="28"/>
  <c r="R12" i="30"/>
  <c r="R16" i="30"/>
  <c r="R20" i="30"/>
  <c r="R24" i="30"/>
  <c r="R28" i="30"/>
  <c r="R32" i="30"/>
  <c r="R36" i="30"/>
  <c r="R37" i="32"/>
  <c r="R38" i="32"/>
  <c r="R9" i="28"/>
  <c r="I8" i="28"/>
  <c r="J8" i="28" s="1"/>
  <c r="R13" i="28"/>
  <c r="R17" i="28"/>
  <c r="R21" i="28"/>
  <c r="R24" i="28"/>
  <c r="R32" i="28"/>
  <c r="R48" i="28"/>
  <c r="R11" i="30"/>
  <c r="R18" i="30"/>
  <c r="R54" i="30"/>
  <c r="R15" i="32"/>
  <c r="R10" i="28"/>
  <c r="R30" i="28"/>
  <c r="R37" i="28"/>
  <c r="R11" i="28"/>
  <c r="R15" i="28"/>
  <c r="R19" i="28"/>
  <c r="R27" i="28"/>
  <c r="R28" i="28"/>
  <c r="R35" i="28"/>
  <c r="R36" i="28"/>
  <c r="R43" i="28"/>
  <c r="R44" i="28"/>
  <c r="R51" i="28"/>
  <c r="R52" i="28"/>
  <c r="R9" i="30"/>
  <c r="R13" i="30"/>
  <c r="R17" i="30"/>
  <c r="R21" i="30"/>
  <c r="R25" i="30"/>
  <c r="R29" i="30"/>
  <c r="R37" i="30"/>
  <c r="R23" i="32"/>
  <c r="R23" i="28"/>
  <c r="R40" i="28"/>
  <c r="R55" i="28"/>
  <c r="R14" i="30"/>
  <c r="R22" i="30"/>
  <c r="R35" i="30"/>
  <c r="R52" i="30"/>
  <c r="R22" i="28"/>
  <c r="R38" i="28"/>
  <c r="R46" i="28"/>
  <c r="I9" i="28"/>
  <c r="J9" i="28" s="1"/>
  <c r="R12" i="28"/>
  <c r="R16" i="28"/>
  <c r="R20" i="28"/>
  <c r="R25" i="28"/>
  <c r="R26" i="28"/>
  <c r="R33" i="28"/>
  <c r="R34" i="28"/>
  <c r="R39" i="28"/>
  <c r="R41" i="28"/>
  <c r="R42" i="28"/>
  <c r="R49" i="28"/>
  <c r="R50" i="28"/>
  <c r="R34" i="30"/>
  <c r="R38" i="30"/>
  <c r="R56" i="30"/>
  <c r="R11" i="32"/>
  <c r="G7" i="30"/>
  <c r="I7" i="30" s="1"/>
  <c r="J7" i="30" s="1"/>
  <c r="H7" i="30"/>
  <c r="H8" i="30" s="1"/>
  <c r="H9" i="30" s="1"/>
  <c r="H10" i="30" s="1"/>
  <c r="H11" i="30" s="1"/>
  <c r="H12" i="30" s="1"/>
  <c r="H13" i="30" s="1"/>
  <c r="H14" i="30" s="1"/>
  <c r="H15" i="30" s="1"/>
  <c r="H16" i="30" s="1"/>
  <c r="H17" i="30" s="1"/>
  <c r="H18" i="30" s="1"/>
  <c r="H19" i="30" s="1"/>
  <c r="H20" i="30" s="1"/>
  <c r="H21" i="30" s="1"/>
  <c r="H22" i="30" s="1"/>
  <c r="H23" i="30" s="1"/>
  <c r="H24" i="30" s="1"/>
  <c r="H25" i="30" s="1"/>
  <c r="H26" i="30" s="1"/>
  <c r="H27" i="30" s="1"/>
  <c r="H28" i="30" s="1"/>
  <c r="H29" i="30" s="1"/>
  <c r="H30" i="30" s="1"/>
  <c r="H31" i="30" s="1"/>
  <c r="H32" i="30" s="1"/>
  <c r="H33" i="30" s="1"/>
  <c r="H34" i="30" s="1"/>
  <c r="H35" i="30" s="1"/>
  <c r="H36" i="30" s="1"/>
  <c r="H37" i="30" s="1"/>
  <c r="H38" i="30" s="1"/>
  <c r="H39" i="30" s="1"/>
  <c r="H40" i="30" s="1"/>
  <c r="H41" i="30" s="1"/>
  <c r="H42" i="30" s="1"/>
  <c r="H43" i="30" s="1"/>
  <c r="H44" i="30" s="1"/>
  <c r="H45" i="30" s="1"/>
  <c r="H46" i="30" s="1"/>
  <c r="H47" i="30" s="1"/>
  <c r="H48" i="30" s="1"/>
  <c r="H49" i="30" s="1"/>
  <c r="H50" i="30" s="1"/>
  <c r="H51" i="30" s="1"/>
  <c r="H52" i="30" s="1"/>
  <c r="H53" i="30" s="1"/>
  <c r="H54" i="30" s="1"/>
  <c r="H55" i="30" s="1"/>
  <c r="H56" i="30" s="1"/>
  <c r="H57" i="30" s="1"/>
  <c r="H58" i="30" s="1"/>
  <c r="H59" i="30" s="1"/>
  <c r="H60" i="30" s="1"/>
  <c r="H61" i="30" s="1"/>
  <c r="H62" i="30" s="1"/>
  <c r="H63" i="30" s="1"/>
  <c r="H64" i="30" s="1"/>
  <c r="H65" i="30" s="1"/>
  <c r="H66" i="30" s="1"/>
  <c r="H67" i="30" s="1"/>
  <c r="H68" i="30" s="1"/>
  <c r="H69" i="30" s="1"/>
  <c r="H70" i="30" s="1"/>
  <c r="H71" i="30" s="1"/>
  <c r="H72" i="30" s="1"/>
  <c r="H73" i="30" s="1"/>
  <c r="H74" i="30" s="1"/>
  <c r="H75" i="30" s="1"/>
  <c r="H76" i="30" s="1"/>
  <c r="H77" i="30" s="1"/>
  <c r="H78" i="30" s="1"/>
  <c r="H79" i="30" s="1"/>
  <c r="H80" i="30" s="1"/>
  <c r="H81" i="30" s="1"/>
  <c r="H82" i="30" s="1"/>
  <c r="H83" i="30" s="1"/>
  <c r="H84" i="30" s="1"/>
  <c r="H85" i="30" s="1"/>
  <c r="H86" i="30" s="1"/>
  <c r="H87" i="30" s="1"/>
  <c r="H88" i="30" s="1"/>
  <c r="H89" i="30" s="1"/>
  <c r="H90" i="30" s="1"/>
  <c r="H91" i="30" s="1"/>
  <c r="H92" i="30" s="1"/>
  <c r="H93" i="30" s="1"/>
  <c r="H94" i="30" s="1"/>
  <c r="H95" i="30" s="1"/>
  <c r="H96" i="30" s="1"/>
  <c r="H97" i="30" s="1"/>
  <c r="H98" i="30" s="1"/>
  <c r="H99" i="30" s="1"/>
  <c r="H100" i="30" s="1"/>
  <c r="H101" i="30" s="1"/>
  <c r="H102" i="30" s="1"/>
  <c r="H103" i="30" s="1"/>
  <c r="H104" i="30" s="1"/>
  <c r="H105" i="30" s="1"/>
  <c r="H106" i="30" s="1"/>
  <c r="H107" i="30" s="1"/>
  <c r="H108" i="30" s="1"/>
  <c r="H109" i="30" s="1"/>
  <c r="H110" i="30" s="1"/>
  <c r="H111" i="30" s="1"/>
  <c r="H112" i="30" s="1"/>
  <c r="H113" i="30" s="1"/>
  <c r="H114" i="30" s="1"/>
  <c r="H115" i="30" s="1"/>
  <c r="H116" i="30" s="1"/>
  <c r="H117" i="30" s="1"/>
  <c r="H118" i="30" s="1"/>
  <c r="H119" i="30" s="1"/>
  <c r="H120" i="30" s="1"/>
  <c r="H121" i="30" s="1"/>
  <c r="H122" i="30" s="1"/>
  <c r="H123" i="30" s="1"/>
  <c r="H124" i="30" s="1"/>
  <c r="H125" i="30" s="1"/>
  <c r="H126" i="30" s="1"/>
  <c r="H127" i="30" s="1"/>
  <c r="H128" i="30" s="1"/>
  <c r="H129" i="30" s="1"/>
  <c r="H130" i="30" s="1"/>
  <c r="H131" i="30" s="1"/>
  <c r="H132" i="30" s="1"/>
  <c r="H133" i="30" s="1"/>
  <c r="H134" i="30" s="1"/>
  <c r="H135" i="30" s="1"/>
  <c r="H136" i="30" s="1"/>
  <c r="H137" i="30" s="1"/>
  <c r="H138" i="30" s="1"/>
  <c r="H139" i="30" s="1"/>
  <c r="H140" i="30" s="1"/>
  <c r="H141" i="30" s="1"/>
  <c r="H142" i="30" s="1"/>
  <c r="H143" i="30" s="1"/>
  <c r="H144" i="30" s="1"/>
  <c r="H145" i="30" s="1"/>
  <c r="H146" i="30" s="1"/>
  <c r="H147" i="30" s="1"/>
  <c r="H148" i="30" s="1"/>
  <c r="H149" i="30" s="1"/>
  <c r="R27" i="30"/>
  <c r="R30" i="30"/>
  <c r="R47" i="30"/>
  <c r="R15" i="30"/>
  <c r="R23" i="30"/>
  <c r="R39" i="30"/>
  <c r="R10" i="32"/>
  <c r="R12" i="32"/>
  <c r="R13" i="32"/>
  <c r="R26" i="32"/>
  <c r="R27" i="32"/>
  <c r="R28" i="32"/>
  <c r="R29" i="32"/>
  <c r="R41" i="32"/>
  <c r="R43" i="32"/>
  <c r="R49" i="32"/>
  <c r="R51" i="32"/>
  <c r="Q7" i="32"/>
  <c r="Q6" i="32"/>
  <c r="Q8" i="32" s="1"/>
  <c r="R19" i="32"/>
  <c r="Q6" i="28"/>
  <c r="Q8" i="28" s="1"/>
  <c r="R40" i="30"/>
  <c r="R44" i="30"/>
  <c r="R48" i="30"/>
  <c r="P7" i="30"/>
  <c r="P6" i="30"/>
  <c r="P8" i="30" s="1"/>
  <c r="R14" i="32"/>
  <c r="R16" i="32"/>
  <c r="R17" i="32"/>
  <c r="R31" i="32"/>
  <c r="R32" i="32"/>
  <c r="R33" i="32"/>
  <c r="R39" i="32"/>
  <c r="R42" i="32"/>
  <c r="R48" i="32"/>
  <c r="R50" i="32"/>
  <c r="R54" i="32"/>
  <c r="R55" i="32"/>
  <c r="H7" i="32"/>
  <c r="H8" i="32" s="1"/>
  <c r="H9" i="32" s="1"/>
  <c r="H10" i="32" s="1"/>
  <c r="H11" i="32" s="1"/>
  <c r="H12" i="32" s="1"/>
  <c r="H13" i="32" s="1"/>
  <c r="H14" i="32" s="1"/>
  <c r="H15" i="32" s="1"/>
  <c r="H16" i="32" s="1"/>
  <c r="H17" i="32" s="1"/>
  <c r="H18" i="32" s="1"/>
  <c r="H19" i="32" s="1"/>
  <c r="H20" i="32" s="1"/>
  <c r="H21" i="32" s="1"/>
  <c r="H22" i="32" s="1"/>
  <c r="H23" i="32" s="1"/>
  <c r="H24" i="32" s="1"/>
  <c r="H25" i="32" s="1"/>
  <c r="H26" i="32" s="1"/>
  <c r="H27" i="32" s="1"/>
  <c r="H28" i="32" s="1"/>
  <c r="H29" i="32" s="1"/>
  <c r="H30" i="32" s="1"/>
  <c r="H31" i="32" s="1"/>
  <c r="H32" i="32" s="1"/>
  <c r="H33" i="32" s="1"/>
  <c r="H34" i="32" s="1"/>
  <c r="H35" i="32" s="1"/>
  <c r="H36" i="32" s="1"/>
  <c r="H37" i="32" s="1"/>
  <c r="H38" i="32" s="1"/>
  <c r="H39" i="32" s="1"/>
  <c r="H40" i="32" s="1"/>
  <c r="H41" i="32" s="1"/>
  <c r="H42" i="32" s="1"/>
  <c r="H43" i="32" s="1"/>
  <c r="H44" i="32" s="1"/>
  <c r="H45" i="32" s="1"/>
  <c r="H46" i="32" s="1"/>
  <c r="H47" i="32" s="1"/>
  <c r="H48" i="32" s="1"/>
  <c r="H49" i="32" s="1"/>
  <c r="H50" i="32" s="1"/>
  <c r="H51" i="32" s="1"/>
  <c r="H52" i="32" s="1"/>
  <c r="H53" i="32" s="1"/>
  <c r="H54" i="32" s="1"/>
  <c r="H55" i="32" s="1"/>
  <c r="H56" i="32" s="1"/>
  <c r="H57" i="32" s="1"/>
  <c r="H58" i="32" s="1"/>
  <c r="H59" i="32" s="1"/>
  <c r="H60" i="32" s="1"/>
  <c r="H61" i="32" s="1"/>
  <c r="H62" i="32" s="1"/>
  <c r="H63" i="32" s="1"/>
  <c r="H64" i="32" s="1"/>
  <c r="H65" i="32" s="1"/>
  <c r="H66" i="32" s="1"/>
  <c r="H67" i="32" s="1"/>
  <c r="H68" i="32" s="1"/>
  <c r="H69" i="32" s="1"/>
  <c r="H70" i="32" s="1"/>
  <c r="H71" i="32" s="1"/>
  <c r="H72" i="32" s="1"/>
  <c r="H73" i="32" s="1"/>
  <c r="H74" i="32" s="1"/>
  <c r="H75" i="32" s="1"/>
  <c r="H76" i="32" s="1"/>
  <c r="H77" i="32" s="1"/>
  <c r="H78" i="32" s="1"/>
  <c r="H79" i="32" s="1"/>
  <c r="H80" i="32" s="1"/>
  <c r="H81" i="32" s="1"/>
  <c r="H82" i="32" s="1"/>
  <c r="H83" i="32" s="1"/>
  <c r="H84" i="32" s="1"/>
  <c r="H85" i="32" s="1"/>
  <c r="H86" i="32" s="1"/>
  <c r="H87" i="32" s="1"/>
  <c r="H88" i="32" s="1"/>
  <c r="H89" i="32" s="1"/>
  <c r="H90" i="32" s="1"/>
  <c r="H91" i="32" s="1"/>
  <c r="H92" i="32" s="1"/>
  <c r="H93" i="32" s="1"/>
  <c r="H94" i="32" s="1"/>
  <c r="H95" i="32" s="1"/>
  <c r="H96" i="32" s="1"/>
  <c r="H97" i="32" s="1"/>
  <c r="H98" i="32" s="1"/>
  <c r="H99" i="32" s="1"/>
  <c r="H100" i="32" s="1"/>
  <c r="H101" i="32" s="1"/>
  <c r="H102" i="32" s="1"/>
  <c r="H103" i="32" s="1"/>
  <c r="H104" i="32" s="1"/>
  <c r="H105" i="32" s="1"/>
  <c r="H106" i="32" s="1"/>
  <c r="H107" i="32" s="1"/>
  <c r="H108" i="32" s="1"/>
  <c r="H109" i="32" s="1"/>
  <c r="H110" i="32" s="1"/>
  <c r="H111" i="32" s="1"/>
  <c r="H112" i="32" s="1"/>
  <c r="H113" i="32" s="1"/>
  <c r="H114" i="32" s="1"/>
  <c r="H115" i="32" s="1"/>
  <c r="H116" i="32" s="1"/>
  <c r="H117" i="32" s="1"/>
  <c r="H118" i="32" s="1"/>
  <c r="H119" i="32" s="1"/>
  <c r="H120" i="32" s="1"/>
  <c r="H121" i="32" s="1"/>
  <c r="H122" i="32" s="1"/>
  <c r="H123" i="32" s="1"/>
  <c r="H124" i="32" s="1"/>
  <c r="H125" i="32" s="1"/>
  <c r="H126" i="32" s="1"/>
  <c r="H127" i="32" s="1"/>
  <c r="H128" i="32" s="1"/>
  <c r="H129" i="32" s="1"/>
  <c r="H130" i="32" s="1"/>
  <c r="H131" i="32" s="1"/>
  <c r="H132" i="32" s="1"/>
  <c r="H133" i="32" s="1"/>
  <c r="H134" i="32" s="1"/>
  <c r="H135" i="32" s="1"/>
  <c r="H136" i="32" s="1"/>
  <c r="H137" i="32" s="1"/>
  <c r="H138" i="32" s="1"/>
  <c r="H139" i="32" s="1"/>
  <c r="H140" i="32" s="1"/>
  <c r="H141" i="32" s="1"/>
  <c r="H142" i="32" s="1"/>
  <c r="H143" i="32" s="1"/>
  <c r="H144" i="32" s="1"/>
  <c r="H145" i="32" s="1"/>
  <c r="H146" i="32" s="1"/>
  <c r="H147" i="32" s="1"/>
  <c r="H148" i="32" s="1"/>
  <c r="H149" i="32" s="1"/>
  <c r="R26" i="30"/>
  <c r="R31" i="30"/>
  <c r="R33" i="30"/>
  <c r="R41" i="30"/>
  <c r="R45" i="30"/>
  <c r="R49" i="30"/>
  <c r="R50" i="30"/>
  <c r="R55" i="30"/>
  <c r="R18" i="32"/>
  <c r="R20" i="32"/>
  <c r="R21" i="32"/>
  <c r="R34" i="32"/>
  <c r="R35" i="32"/>
  <c r="R36" i="32"/>
  <c r="R46" i="32"/>
  <c r="R47" i="32"/>
  <c r="P8" i="28"/>
  <c r="R42" i="30"/>
  <c r="R46" i="30"/>
  <c r="E8" i="30"/>
  <c r="D9" i="30"/>
  <c r="I8" i="32"/>
  <c r="R9" i="32"/>
  <c r="R24" i="32"/>
  <c r="R25" i="32"/>
  <c r="R44" i="32"/>
  <c r="R45" i="32"/>
  <c r="R52" i="32"/>
  <c r="R53" i="32"/>
  <c r="R40" i="32"/>
  <c r="R11" i="34"/>
  <c r="R15" i="34"/>
  <c r="R19" i="34"/>
  <c r="R23" i="34"/>
  <c r="R27" i="34"/>
  <c r="R47" i="34"/>
  <c r="R12" i="34"/>
  <c r="R16" i="34"/>
  <c r="R20" i="34"/>
  <c r="R24" i="34"/>
  <c r="R28" i="34"/>
  <c r="R33" i="34"/>
  <c r="R22" i="32"/>
  <c r="R30" i="32"/>
  <c r="A2" i="32"/>
  <c r="I8" i="34"/>
  <c r="J8" i="34" s="1"/>
  <c r="R9" i="34"/>
  <c r="R13" i="34"/>
  <c r="R17" i="34"/>
  <c r="R21" i="34"/>
  <c r="R25" i="34"/>
  <c r="R31" i="34"/>
  <c r="R42" i="34"/>
  <c r="R44" i="34"/>
  <c r="A2" i="30"/>
  <c r="Q6" i="30"/>
  <c r="Q8" i="30" s="1"/>
  <c r="G7" i="34"/>
  <c r="I7" i="34" s="1"/>
  <c r="J7" i="34" s="1"/>
  <c r="H7" i="34"/>
  <c r="H8" i="34" s="1"/>
  <c r="H9" i="34" s="1"/>
  <c r="H10" i="34" s="1"/>
  <c r="H11" i="34" s="1"/>
  <c r="H12" i="34" s="1"/>
  <c r="H13" i="34" s="1"/>
  <c r="H14" i="34" s="1"/>
  <c r="H15" i="34" s="1"/>
  <c r="H16" i="34" s="1"/>
  <c r="H17" i="34" s="1"/>
  <c r="H18" i="34" s="1"/>
  <c r="H19" i="34" s="1"/>
  <c r="H20" i="34" s="1"/>
  <c r="H21" i="34" s="1"/>
  <c r="H22" i="34" s="1"/>
  <c r="H23" i="34" s="1"/>
  <c r="H24" i="34" s="1"/>
  <c r="H25" i="34" s="1"/>
  <c r="H26" i="34" s="1"/>
  <c r="H27" i="34" s="1"/>
  <c r="H28" i="34" s="1"/>
  <c r="H29" i="34" s="1"/>
  <c r="H30" i="34" s="1"/>
  <c r="H31" i="34" s="1"/>
  <c r="H32" i="34" s="1"/>
  <c r="H33" i="34" s="1"/>
  <c r="H34" i="34" s="1"/>
  <c r="H35" i="34" s="1"/>
  <c r="H36" i="34" s="1"/>
  <c r="H37" i="34" s="1"/>
  <c r="H38" i="34" s="1"/>
  <c r="H39" i="34" s="1"/>
  <c r="H40" i="34" s="1"/>
  <c r="H41" i="34" s="1"/>
  <c r="H42" i="34" s="1"/>
  <c r="H43" i="34" s="1"/>
  <c r="H44" i="34" s="1"/>
  <c r="H45" i="34" s="1"/>
  <c r="H46" i="34" s="1"/>
  <c r="H47" i="34" s="1"/>
  <c r="H48" i="34" s="1"/>
  <c r="H49" i="34" s="1"/>
  <c r="H50" i="34" s="1"/>
  <c r="H51" i="34" s="1"/>
  <c r="H52" i="34" s="1"/>
  <c r="H53" i="34" s="1"/>
  <c r="H54" i="34" s="1"/>
  <c r="H55" i="34" s="1"/>
  <c r="H56" i="34" s="1"/>
  <c r="H57" i="34" s="1"/>
  <c r="H58" i="34" s="1"/>
  <c r="H59" i="34" s="1"/>
  <c r="H60" i="34" s="1"/>
  <c r="H61" i="34" s="1"/>
  <c r="H62" i="34" s="1"/>
  <c r="H63" i="34" s="1"/>
  <c r="H64" i="34" s="1"/>
  <c r="H65" i="34" s="1"/>
  <c r="H66" i="34" s="1"/>
  <c r="H67" i="34" s="1"/>
  <c r="H68" i="34" s="1"/>
  <c r="H69" i="34" s="1"/>
  <c r="H70" i="34" s="1"/>
  <c r="H71" i="34" s="1"/>
  <c r="H72" i="34" s="1"/>
  <c r="H73" i="34" s="1"/>
  <c r="H74" i="34" s="1"/>
  <c r="H75" i="34" s="1"/>
  <c r="H76" i="34" s="1"/>
  <c r="H77" i="34" s="1"/>
  <c r="H78" i="34" s="1"/>
  <c r="H79" i="34" s="1"/>
  <c r="H80" i="34" s="1"/>
  <c r="H81" i="34" s="1"/>
  <c r="H82" i="34" s="1"/>
  <c r="H83" i="34" s="1"/>
  <c r="H84" i="34" s="1"/>
  <c r="H85" i="34" s="1"/>
  <c r="H86" i="34" s="1"/>
  <c r="H87" i="34" s="1"/>
  <c r="H88" i="34" s="1"/>
  <c r="H89" i="34" s="1"/>
  <c r="H90" i="34" s="1"/>
  <c r="H91" i="34" s="1"/>
  <c r="H92" i="34" s="1"/>
  <c r="H93" i="34" s="1"/>
  <c r="H94" i="34" s="1"/>
  <c r="H95" i="34" s="1"/>
  <c r="H96" i="34" s="1"/>
  <c r="H97" i="34" s="1"/>
  <c r="H98" i="34" s="1"/>
  <c r="H99" i="34" s="1"/>
  <c r="H100" i="34" s="1"/>
  <c r="H101" i="34" s="1"/>
  <c r="H102" i="34" s="1"/>
  <c r="H103" i="34" s="1"/>
  <c r="H104" i="34" s="1"/>
  <c r="H105" i="34" s="1"/>
  <c r="H106" i="34" s="1"/>
  <c r="H107" i="34" s="1"/>
  <c r="H108" i="34" s="1"/>
  <c r="H109" i="34" s="1"/>
  <c r="H110" i="34" s="1"/>
  <c r="H111" i="34" s="1"/>
  <c r="H112" i="34" s="1"/>
  <c r="H113" i="34" s="1"/>
  <c r="H114" i="34" s="1"/>
  <c r="H115" i="34" s="1"/>
  <c r="H116" i="34" s="1"/>
  <c r="H117" i="34" s="1"/>
  <c r="H118" i="34" s="1"/>
  <c r="H119" i="34" s="1"/>
  <c r="H120" i="34" s="1"/>
  <c r="H121" i="34" s="1"/>
  <c r="H122" i="34" s="1"/>
  <c r="H123" i="34" s="1"/>
  <c r="H124" i="34" s="1"/>
  <c r="H125" i="34" s="1"/>
  <c r="H126" i="34" s="1"/>
  <c r="H127" i="34" s="1"/>
  <c r="H128" i="34" s="1"/>
  <c r="H129" i="34" s="1"/>
  <c r="H130" i="34" s="1"/>
  <c r="H131" i="34" s="1"/>
  <c r="H132" i="34" s="1"/>
  <c r="H133" i="34" s="1"/>
  <c r="H134" i="34" s="1"/>
  <c r="H135" i="34" s="1"/>
  <c r="H136" i="34" s="1"/>
  <c r="H137" i="34" s="1"/>
  <c r="H138" i="34" s="1"/>
  <c r="H139" i="34" s="1"/>
  <c r="H140" i="34" s="1"/>
  <c r="H141" i="34" s="1"/>
  <c r="H142" i="34" s="1"/>
  <c r="H143" i="34" s="1"/>
  <c r="H144" i="34" s="1"/>
  <c r="H145" i="34" s="1"/>
  <c r="H146" i="34" s="1"/>
  <c r="H147" i="34" s="1"/>
  <c r="H148" i="34" s="1"/>
  <c r="H149" i="34" s="1"/>
  <c r="R10" i="34"/>
  <c r="R14" i="34"/>
  <c r="R18" i="34"/>
  <c r="R22" i="34"/>
  <c r="R26" i="34"/>
  <c r="R29" i="34"/>
  <c r="R39" i="34"/>
  <c r="R13" i="36"/>
  <c r="R19" i="36"/>
  <c r="R23" i="36"/>
  <c r="R30" i="36"/>
  <c r="R40" i="36"/>
  <c r="R46" i="36"/>
  <c r="R52" i="36"/>
  <c r="R55" i="36"/>
  <c r="D8" i="32"/>
  <c r="R37" i="34"/>
  <c r="R41" i="34"/>
  <c r="R49" i="34"/>
  <c r="R50" i="34"/>
  <c r="R55" i="34"/>
  <c r="R36" i="34"/>
  <c r="R14" i="36"/>
  <c r="R34" i="36"/>
  <c r="R34" i="34"/>
  <c r="R45" i="34"/>
  <c r="R54" i="34"/>
  <c r="R30" i="34"/>
  <c r="R38" i="34"/>
  <c r="R46" i="34"/>
  <c r="R11" i="36"/>
  <c r="R32" i="34"/>
  <c r="R35" i="34"/>
  <c r="R40" i="34"/>
  <c r="R43" i="34"/>
  <c r="R48" i="34"/>
  <c r="R51" i="34"/>
  <c r="R52" i="34"/>
  <c r="R53" i="34"/>
  <c r="R9" i="36"/>
  <c r="D9" i="34"/>
  <c r="H7" i="36"/>
  <c r="H8" i="36" s="1"/>
  <c r="H9" i="36" s="1"/>
  <c r="H10" i="36" s="1"/>
  <c r="H11" i="36" s="1"/>
  <c r="H12" i="36" s="1"/>
  <c r="H13" i="36" s="1"/>
  <c r="H14" i="36" s="1"/>
  <c r="H15" i="36" s="1"/>
  <c r="H16" i="36" s="1"/>
  <c r="H17" i="36" s="1"/>
  <c r="H18" i="36" s="1"/>
  <c r="H19" i="36" s="1"/>
  <c r="H20" i="36" s="1"/>
  <c r="H21" i="36" s="1"/>
  <c r="H22" i="36" s="1"/>
  <c r="H23" i="36" s="1"/>
  <c r="H24" i="36" s="1"/>
  <c r="H25" i="36" s="1"/>
  <c r="H26" i="36" s="1"/>
  <c r="H27" i="36" s="1"/>
  <c r="H28" i="36" s="1"/>
  <c r="H29" i="36" s="1"/>
  <c r="H30" i="36" s="1"/>
  <c r="H31" i="36" s="1"/>
  <c r="H32" i="36" s="1"/>
  <c r="H33" i="36" s="1"/>
  <c r="H34" i="36" s="1"/>
  <c r="H35" i="36" s="1"/>
  <c r="H36" i="36" s="1"/>
  <c r="H37" i="36" s="1"/>
  <c r="H38" i="36" s="1"/>
  <c r="H39" i="36" s="1"/>
  <c r="H40" i="36" s="1"/>
  <c r="H41" i="36" s="1"/>
  <c r="H42" i="36" s="1"/>
  <c r="H43" i="36" s="1"/>
  <c r="H44" i="36" s="1"/>
  <c r="H45" i="36" s="1"/>
  <c r="H46" i="36" s="1"/>
  <c r="H47" i="36" s="1"/>
  <c r="H48" i="36" s="1"/>
  <c r="H49" i="36" s="1"/>
  <c r="H50" i="36" s="1"/>
  <c r="H51" i="36" s="1"/>
  <c r="H52" i="36" s="1"/>
  <c r="H53" i="36" s="1"/>
  <c r="H54" i="36" s="1"/>
  <c r="H55" i="36" s="1"/>
  <c r="H56" i="36" s="1"/>
  <c r="H57" i="36" s="1"/>
  <c r="H58" i="36" s="1"/>
  <c r="H59" i="36" s="1"/>
  <c r="H60" i="36" s="1"/>
  <c r="H61" i="36" s="1"/>
  <c r="H62" i="36" s="1"/>
  <c r="H63" i="36" s="1"/>
  <c r="H64" i="36" s="1"/>
  <c r="H65" i="36" s="1"/>
  <c r="H66" i="36" s="1"/>
  <c r="H67" i="36" s="1"/>
  <c r="H68" i="36" s="1"/>
  <c r="H69" i="36" s="1"/>
  <c r="H70" i="36" s="1"/>
  <c r="H71" i="36" s="1"/>
  <c r="H72" i="36" s="1"/>
  <c r="H73" i="36" s="1"/>
  <c r="H74" i="36" s="1"/>
  <c r="H75" i="36" s="1"/>
  <c r="H76" i="36" s="1"/>
  <c r="H77" i="36" s="1"/>
  <c r="H78" i="36" s="1"/>
  <c r="H79" i="36" s="1"/>
  <c r="H80" i="36" s="1"/>
  <c r="H81" i="36" s="1"/>
  <c r="H82" i="36" s="1"/>
  <c r="H83" i="36" s="1"/>
  <c r="H84" i="36" s="1"/>
  <c r="H85" i="36" s="1"/>
  <c r="H86" i="36" s="1"/>
  <c r="H87" i="36" s="1"/>
  <c r="H88" i="36" s="1"/>
  <c r="H89" i="36" s="1"/>
  <c r="H90" i="36" s="1"/>
  <c r="H91" i="36" s="1"/>
  <c r="H92" i="36" s="1"/>
  <c r="H93" i="36" s="1"/>
  <c r="H94" i="36" s="1"/>
  <c r="H95" i="36" s="1"/>
  <c r="H96" i="36" s="1"/>
  <c r="H97" i="36" s="1"/>
  <c r="H98" i="36" s="1"/>
  <c r="H99" i="36" s="1"/>
  <c r="H100" i="36" s="1"/>
  <c r="H101" i="36" s="1"/>
  <c r="H102" i="36" s="1"/>
  <c r="H103" i="36" s="1"/>
  <c r="H104" i="36" s="1"/>
  <c r="H105" i="36" s="1"/>
  <c r="H106" i="36" s="1"/>
  <c r="H107" i="36" s="1"/>
  <c r="H108" i="36" s="1"/>
  <c r="H109" i="36" s="1"/>
  <c r="H110" i="36" s="1"/>
  <c r="H111" i="36" s="1"/>
  <c r="H112" i="36" s="1"/>
  <c r="H113" i="36" s="1"/>
  <c r="H114" i="36" s="1"/>
  <c r="H115" i="36" s="1"/>
  <c r="H116" i="36" s="1"/>
  <c r="H117" i="36" s="1"/>
  <c r="H118" i="36" s="1"/>
  <c r="H119" i="36" s="1"/>
  <c r="H120" i="36" s="1"/>
  <c r="H121" i="36" s="1"/>
  <c r="H122" i="36" s="1"/>
  <c r="H123" i="36" s="1"/>
  <c r="H124" i="36" s="1"/>
  <c r="H125" i="36" s="1"/>
  <c r="H126" i="36" s="1"/>
  <c r="H127" i="36" s="1"/>
  <c r="H128" i="36" s="1"/>
  <c r="H129" i="36" s="1"/>
  <c r="H130" i="36" s="1"/>
  <c r="H131" i="36" s="1"/>
  <c r="H132" i="36" s="1"/>
  <c r="H133" i="36" s="1"/>
  <c r="H134" i="36" s="1"/>
  <c r="H135" i="36" s="1"/>
  <c r="H136" i="36" s="1"/>
  <c r="H137" i="36" s="1"/>
  <c r="H138" i="36" s="1"/>
  <c r="H139" i="36" s="1"/>
  <c r="H140" i="36" s="1"/>
  <c r="H141" i="36" s="1"/>
  <c r="H142" i="36" s="1"/>
  <c r="H143" i="36" s="1"/>
  <c r="H144" i="36" s="1"/>
  <c r="H145" i="36" s="1"/>
  <c r="H146" i="36" s="1"/>
  <c r="H147" i="36" s="1"/>
  <c r="H148" i="36" s="1"/>
  <c r="H149" i="36" s="1"/>
  <c r="G7" i="36"/>
  <c r="I7" i="36" s="1"/>
  <c r="J7" i="36" s="1"/>
  <c r="R29" i="36"/>
  <c r="R37" i="36"/>
  <c r="A2" i="34"/>
  <c r="Q6" i="34"/>
  <c r="Q8" i="34" s="1"/>
  <c r="R17" i="36"/>
  <c r="R21" i="36"/>
  <c r="R39" i="36"/>
  <c r="R50" i="36"/>
  <c r="R12" i="36"/>
  <c r="R16" i="36"/>
  <c r="R20" i="36"/>
  <c r="R24" i="36"/>
  <c r="R32" i="36"/>
  <c r="R36" i="36"/>
  <c r="R44" i="36"/>
  <c r="Q7" i="34"/>
  <c r="R15" i="36"/>
  <c r="R31" i="36"/>
  <c r="R48" i="36"/>
  <c r="R54" i="36"/>
  <c r="R47" i="36"/>
  <c r="R25" i="36"/>
  <c r="R33" i="36"/>
  <c r="R41" i="36"/>
  <c r="D8" i="36"/>
  <c r="E7" i="36"/>
  <c r="R12" i="38"/>
  <c r="R15" i="38"/>
  <c r="R17" i="38"/>
  <c r="R22" i="38"/>
  <c r="R29" i="38"/>
  <c r="R30" i="38"/>
  <c r="R38" i="38"/>
  <c r="R40" i="38"/>
  <c r="R27" i="36"/>
  <c r="R35" i="36"/>
  <c r="R43" i="36"/>
  <c r="P6" i="36"/>
  <c r="P8" i="36" s="1"/>
  <c r="R49" i="36"/>
  <c r="R53" i="36"/>
  <c r="R45" i="36"/>
  <c r="R11" i="38"/>
  <c r="R13" i="38"/>
  <c r="R27" i="38"/>
  <c r="R45" i="38"/>
  <c r="R47" i="38"/>
  <c r="R52" i="38"/>
  <c r="R53" i="38"/>
  <c r="R9" i="38"/>
  <c r="R20" i="38"/>
  <c r="R25" i="38"/>
  <c r="R26" i="38"/>
  <c r="R43" i="38"/>
  <c r="R16" i="38"/>
  <c r="R19" i="38"/>
  <c r="R23" i="38"/>
  <c r="R31" i="38"/>
  <c r="R34" i="38"/>
  <c r="R35" i="38"/>
  <c r="R39" i="38"/>
  <c r="R42" i="38"/>
  <c r="H7" i="38"/>
  <c r="H8" i="38" s="1"/>
  <c r="H9" i="38" s="1"/>
  <c r="H10" i="38" s="1"/>
  <c r="H11" i="38" s="1"/>
  <c r="H12" i="38" s="1"/>
  <c r="H13" i="38" s="1"/>
  <c r="H14" i="38" s="1"/>
  <c r="H15" i="38" s="1"/>
  <c r="H16" i="38" s="1"/>
  <c r="H17" i="38" s="1"/>
  <c r="H18" i="38" s="1"/>
  <c r="H19" i="38" s="1"/>
  <c r="H20" i="38" s="1"/>
  <c r="H21" i="38" s="1"/>
  <c r="H22" i="38" s="1"/>
  <c r="H23" i="38" s="1"/>
  <c r="H24" i="38" s="1"/>
  <c r="H25" i="38" s="1"/>
  <c r="H26" i="38" s="1"/>
  <c r="H27" i="38" s="1"/>
  <c r="H28" i="38" s="1"/>
  <c r="H29" i="38" s="1"/>
  <c r="H30" i="38" s="1"/>
  <c r="H31" i="38" s="1"/>
  <c r="H32" i="38" s="1"/>
  <c r="H33" i="38" s="1"/>
  <c r="H34" i="38" s="1"/>
  <c r="H35" i="38" s="1"/>
  <c r="H36" i="38" s="1"/>
  <c r="H37" i="38" s="1"/>
  <c r="H38" i="38" s="1"/>
  <c r="H39" i="38" s="1"/>
  <c r="H40" i="38" s="1"/>
  <c r="H41" i="38" s="1"/>
  <c r="H42" i="38" s="1"/>
  <c r="H43" i="38" s="1"/>
  <c r="H44" i="38" s="1"/>
  <c r="H45" i="38" s="1"/>
  <c r="H46" i="38" s="1"/>
  <c r="H47" i="38" s="1"/>
  <c r="H48" i="38" s="1"/>
  <c r="H49" i="38" s="1"/>
  <c r="H50" i="38" s="1"/>
  <c r="H51" i="38" s="1"/>
  <c r="H52" i="38" s="1"/>
  <c r="H53" i="38" s="1"/>
  <c r="H54" i="38" s="1"/>
  <c r="H55" i="38" s="1"/>
  <c r="H56" i="38" s="1"/>
  <c r="H57" i="38" s="1"/>
  <c r="H58" i="38" s="1"/>
  <c r="H59" i="38" s="1"/>
  <c r="H60" i="38" s="1"/>
  <c r="H61" i="38" s="1"/>
  <c r="H62" i="38" s="1"/>
  <c r="H63" i="38" s="1"/>
  <c r="H64" i="38" s="1"/>
  <c r="H65" i="38" s="1"/>
  <c r="H66" i="38" s="1"/>
  <c r="H67" i="38" s="1"/>
  <c r="H68" i="38" s="1"/>
  <c r="H69" i="38" s="1"/>
  <c r="H70" i="38" s="1"/>
  <c r="H71" i="38" s="1"/>
  <c r="H72" i="38" s="1"/>
  <c r="H73" i="38" s="1"/>
  <c r="H74" i="38" s="1"/>
  <c r="H75" i="38" s="1"/>
  <c r="H76" i="38" s="1"/>
  <c r="H77" i="38" s="1"/>
  <c r="H78" i="38" s="1"/>
  <c r="H79" i="38" s="1"/>
  <c r="H80" i="38" s="1"/>
  <c r="H81" i="38" s="1"/>
  <c r="H82" i="38" s="1"/>
  <c r="H83" i="38" s="1"/>
  <c r="H84" i="38" s="1"/>
  <c r="H85" i="38" s="1"/>
  <c r="H86" i="38" s="1"/>
  <c r="H87" i="38" s="1"/>
  <c r="H88" i="38" s="1"/>
  <c r="H89" i="38" s="1"/>
  <c r="H90" i="38" s="1"/>
  <c r="H91" i="38" s="1"/>
  <c r="H92" i="38" s="1"/>
  <c r="H93" i="38" s="1"/>
  <c r="H94" i="38" s="1"/>
  <c r="H95" i="38" s="1"/>
  <c r="H96" i="38" s="1"/>
  <c r="H97" i="38" s="1"/>
  <c r="H98" i="38" s="1"/>
  <c r="H99" i="38" s="1"/>
  <c r="H100" i="38" s="1"/>
  <c r="H101" i="38" s="1"/>
  <c r="H102" i="38" s="1"/>
  <c r="H103" i="38" s="1"/>
  <c r="H104" i="38" s="1"/>
  <c r="H105" i="38" s="1"/>
  <c r="H106" i="38" s="1"/>
  <c r="H107" i="38" s="1"/>
  <c r="H108" i="38" s="1"/>
  <c r="H109" i="38" s="1"/>
  <c r="H110" i="38" s="1"/>
  <c r="H111" i="38" s="1"/>
  <c r="H112" i="38" s="1"/>
  <c r="H113" i="38" s="1"/>
  <c r="H114" i="38" s="1"/>
  <c r="H115" i="38" s="1"/>
  <c r="H116" i="38" s="1"/>
  <c r="H117" i="38" s="1"/>
  <c r="H118" i="38" s="1"/>
  <c r="H119" i="38" s="1"/>
  <c r="H120" i="38" s="1"/>
  <c r="H121" i="38" s="1"/>
  <c r="H122" i="38" s="1"/>
  <c r="H123" i="38" s="1"/>
  <c r="H124" i="38" s="1"/>
  <c r="H125" i="38" s="1"/>
  <c r="H126" i="38" s="1"/>
  <c r="H127" i="38" s="1"/>
  <c r="H128" i="38" s="1"/>
  <c r="H129" i="38" s="1"/>
  <c r="H130" i="38" s="1"/>
  <c r="H131" i="38" s="1"/>
  <c r="H132" i="38" s="1"/>
  <c r="H133" i="38" s="1"/>
  <c r="H134" i="38" s="1"/>
  <c r="H135" i="38" s="1"/>
  <c r="H136" i="38" s="1"/>
  <c r="H137" i="38" s="1"/>
  <c r="H138" i="38" s="1"/>
  <c r="H139" i="38" s="1"/>
  <c r="H140" i="38" s="1"/>
  <c r="H141" i="38" s="1"/>
  <c r="H142" i="38" s="1"/>
  <c r="H143" i="38" s="1"/>
  <c r="H144" i="38" s="1"/>
  <c r="H145" i="38" s="1"/>
  <c r="H146" i="38" s="1"/>
  <c r="H147" i="38" s="1"/>
  <c r="H148" i="38" s="1"/>
  <c r="H149" i="38" s="1"/>
  <c r="G7" i="38"/>
  <c r="I7" i="38" s="1"/>
  <c r="J7" i="38" s="1"/>
  <c r="R14" i="38"/>
  <c r="R51" i="38"/>
  <c r="E7" i="38"/>
  <c r="D8" i="38"/>
  <c r="Q7" i="38"/>
  <c r="A2" i="38"/>
  <c r="Q6" i="38"/>
  <c r="R21" i="38"/>
  <c r="R24" i="38"/>
  <c r="R28" i="38"/>
  <c r="R32" i="38"/>
  <c r="R33" i="38"/>
  <c r="R36" i="38"/>
  <c r="R37" i="38"/>
  <c r="R41" i="38"/>
  <c r="R44" i="38"/>
  <c r="R10" i="38"/>
  <c r="R18" i="38"/>
  <c r="R49" i="38"/>
  <c r="R55" i="38"/>
  <c r="R46" i="38"/>
  <c r="R54" i="38"/>
  <c r="R48" i="38"/>
  <c r="R50" i="38"/>
  <c r="R17" i="16"/>
  <c r="R20" i="16"/>
  <c r="R28" i="16"/>
  <c r="R49" i="16"/>
  <c r="G7" i="18"/>
  <c r="I7" i="18" s="1"/>
  <c r="J7" i="18" s="1"/>
  <c r="H7" i="18"/>
  <c r="H8" i="18" s="1"/>
  <c r="H9" i="18" s="1"/>
  <c r="H10" i="18" s="1"/>
  <c r="H11" i="18" s="1"/>
  <c r="H12" i="18" s="1"/>
  <c r="H13" i="18" s="1"/>
  <c r="H14" i="18" s="1"/>
  <c r="H15" i="18" s="1"/>
  <c r="H16" i="18" s="1"/>
  <c r="H17" i="18" s="1"/>
  <c r="H18" i="18" s="1"/>
  <c r="H19" i="18" s="1"/>
  <c r="H20" i="18" s="1"/>
  <c r="H21" i="18" s="1"/>
  <c r="H22" i="18" s="1"/>
  <c r="H23" i="18" s="1"/>
  <c r="H24" i="18" s="1"/>
  <c r="H25" i="18" s="1"/>
  <c r="H26" i="18" s="1"/>
  <c r="H27" i="18" s="1"/>
  <c r="H28" i="18" s="1"/>
  <c r="H29" i="18" s="1"/>
  <c r="H30" i="18" s="1"/>
  <c r="H31" i="18" s="1"/>
  <c r="H32" i="18" s="1"/>
  <c r="H33" i="18" s="1"/>
  <c r="H34" i="18" s="1"/>
  <c r="H35" i="18" s="1"/>
  <c r="H36" i="18" s="1"/>
  <c r="H37" i="18" s="1"/>
  <c r="H38" i="18" s="1"/>
  <c r="H39" i="18" s="1"/>
  <c r="H40" i="18" s="1"/>
  <c r="H41" i="18" s="1"/>
  <c r="H42" i="18" s="1"/>
  <c r="H43" i="18" s="1"/>
  <c r="H44" i="18" s="1"/>
  <c r="H45" i="18" s="1"/>
  <c r="H46" i="18" s="1"/>
  <c r="H47" i="18" s="1"/>
  <c r="H48" i="18" s="1"/>
  <c r="H49" i="18" s="1"/>
  <c r="H50" i="18" s="1"/>
  <c r="H51" i="18" s="1"/>
  <c r="H52" i="18" s="1"/>
  <c r="H53" i="18" s="1"/>
  <c r="H54" i="18" s="1"/>
  <c r="H55" i="18" s="1"/>
  <c r="H56" i="18" s="1"/>
  <c r="H57" i="18" s="1"/>
  <c r="H58" i="18" s="1"/>
  <c r="H59" i="18" s="1"/>
  <c r="H60" i="18" s="1"/>
  <c r="H61" i="18" s="1"/>
  <c r="H62" i="18" s="1"/>
  <c r="H63" i="18" s="1"/>
  <c r="H64" i="18" s="1"/>
  <c r="H65" i="18" s="1"/>
  <c r="H66" i="18" s="1"/>
  <c r="H67" i="18" s="1"/>
  <c r="H68" i="18" s="1"/>
  <c r="H69" i="18" s="1"/>
  <c r="H70" i="18" s="1"/>
  <c r="H71" i="18" s="1"/>
  <c r="H72" i="18" s="1"/>
  <c r="H73" i="18" s="1"/>
  <c r="H74" i="18" s="1"/>
  <c r="H75" i="18" s="1"/>
  <c r="H76" i="18" s="1"/>
  <c r="H77" i="18" s="1"/>
  <c r="H78" i="18" s="1"/>
  <c r="H79" i="18" s="1"/>
  <c r="H80" i="18" s="1"/>
  <c r="H81" i="18" s="1"/>
  <c r="H82" i="18" s="1"/>
  <c r="H83" i="18" s="1"/>
  <c r="H84" i="18" s="1"/>
  <c r="H85" i="18" s="1"/>
  <c r="H86" i="18" s="1"/>
  <c r="H87" i="18" s="1"/>
  <c r="H88" i="18" s="1"/>
  <c r="H89" i="18" s="1"/>
  <c r="H90" i="18" s="1"/>
  <c r="H91" i="18" s="1"/>
  <c r="H92" i="18" s="1"/>
  <c r="H93" i="18" s="1"/>
  <c r="H94" i="18" s="1"/>
  <c r="H95" i="18" s="1"/>
  <c r="H96" i="18" s="1"/>
  <c r="H97" i="18" s="1"/>
  <c r="H98" i="18" s="1"/>
  <c r="H99" i="18" s="1"/>
  <c r="H100" i="18" s="1"/>
  <c r="H101" i="18" s="1"/>
  <c r="H102" i="18" s="1"/>
  <c r="H103" i="18" s="1"/>
  <c r="H104" i="18" s="1"/>
  <c r="H105" i="18" s="1"/>
  <c r="H106" i="18" s="1"/>
  <c r="H107" i="18" s="1"/>
  <c r="H108" i="18" s="1"/>
  <c r="H109" i="18" s="1"/>
  <c r="H110" i="18" s="1"/>
  <c r="H111" i="18" s="1"/>
  <c r="H112" i="18" s="1"/>
  <c r="H113" i="18" s="1"/>
  <c r="H114" i="18" s="1"/>
  <c r="H115" i="18" s="1"/>
  <c r="H116" i="18" s="1"/>
  <c r="H117" i="18" s="1"/>
  <c r="H118" i="18" s="1"/>
  <c r="H119" i="18" s="1"/>
  <c r="H120" i="18" s="1"/>
  <c r="H121" i="18" s="1"/>
  <c r="H122" i="18" s="1"/>
  <c r="H123" i="18" s="1"/>
  <c r="H124" i="18" s="1"/>
  <c r="H125" i="18" s="1"/>
  <c r="H126" i="18" s="1"/>
  <c r="H127" i="18" s="1"/>
  <c r="H128" i="18" s="1"/>
  <c r="H129" i="18" s="1"/>
  <c r="H130" i="18" s="1"/>
  <c r="H131" i="18" s="1"/>
  <c r="H132" i="18" s="1"/>
  <c r="H133" i="18" s="1"/>
  <c r="H134" i="18" s="1"/>
  <c r="H135" i="18" s="1"/>
  <c r="H136" i="18" s="1"/>
  <c r="H137" i="18" s="1"/>
  <c r="H138" i="18" s="1"/>
  <c r="H139" i="18" s="1"/>
  <c r="H140" i="18" s="1"/>
  <c r="H141" i="18" s="1"/>
  <c r="H142" i="18" s="1"/>
  <c r="H143" i="18" s="1"/>
  <c r="H144" i="18" s="1"/>
  <c r="H145" i="18" s="1"/>
  <c r="H146" i="18" s="1"/>
  <c r="H147" i="18" s="1"/>
  <c r="H148" i="18" s="1"/>
  <c r="H149" i="18" s="1"/>
  <c r="R14" i="18"/>
  <c r="R15" i="18"/>
  <c r="R33" i="18"/>
  <c r="R47" i="18"/>
  <c r="R54" i="18"/>
  <c r="H7" i="20"/>
  <c r="H8" i="20" s="1"/>
  <c r="H9" i="20" s="1"/>
  <c r="H10" i="20" s="1"/>
  <c r="H11" i="20" s="1"/>
  <c r="H12" i="20" s="1"/>
  <c r="H13" i="20" s="1"/>
  <c r="H14" i="20" s="1"/>
  <c r="H15" i="20" s="1"/>
  <c r="H16" i="20" s="1"/>
  <c r="H17" i="20" s="1"/>
  <c r="H18" i="20" s="1"/>
  <c r="H19" i="20" s="1"/>
  <c r="H20" i="20" s="1"/>
  <c r="H21" i="20" s="1"/>
  <c r="H22" i="20" s="1"/>
  <c r="H23" i="20" s="1"/>
  <c r="H24" i="20" s="1"/>
  <c r="H25" i="20" s="1"/>
  <c r="H26" i="20" s="1"/>
  <c r="H27" i="20" s="1"/>
  <c r="H28" i="20" s="1"/>
  <c r="H29" i="20" s="1"/>
  <c r="H30" i="20" s="1"/>
  <c r="H31" i="20" s="1"/>
  <c r="H32" i="20" s="1"/>
  <c r="H33" i="20" s="1"/>
  <c r="H34" i="20" s="1"/>
  <c r="H35" i="20" s="1"/>
  <c r="H36" i="20" s="1"/>
  <c r="H37" i="20" s="1"/>
  <c r="H38" i="20" s="1"/>
  <c r="H39" i="20" s="1"/>
  <c r="H40" i="20" s="1"/>
  <c r="H41" i="20" s="1"/>
  <c r="H42" i="20" s="1"/>
  <c r="H43" i="20" s="1"/>
  <c r="H44" i="20" s="1"/>
  <c r="H45" i="20" s="1"/>
  <c r="H46" i="20" s="1"/>
  <c r="H47" i="20" s="1"/>
  <c r="H48" i="20" s="1"/>
  <c r="H49" i="20" s="1"/>
  <c r="H50" i="20" s="1"/>
  <c r="H51" i="20" s="1"/>
  <c r="H52" i="20" s="1"/>
  <c r="H53" i="20" s="1"/>
  <c r="H54" i="20" s="1"/>
  <c r="H55" i="20" s="1"/>
  <c r="H56" i="20" s="1"/>
  <c r="H57" i="20" s="1"/>
  <c r="H58" i="20" s="1"/>
  <c r="H59" i="20" s="1"/>
  <c r="H60" i="20" s="1"/>
  <c r="H61" i="20" s="1"/>
  <c r="H62" i="20" s="1"/>
  <c r="H63" i="20" s="1"/>
  <c r="H64" i="20" s="1"/>
  <c r="H65" i="20" s="1"/>
  <c r="H66" i="20" s="1"/>
  <c r="H67" i="20" s="1"/>
  <c r="H68" i="20" s="1"/>
  <c r="H69" i="20" s="1"/>
  <c r="H70" i="20" s="1"/>
  <c r="H71" i="20" s="1"/>
  <c r="H72" i="20" s="1"/>
  <c r="H73" i="20" s="1"/>
  <c r="H74" i="20" s="1"/>
  <c r="H75" i="20" s="1"/>
  <c r="H76" i="20" s="1"/>
  <c r="H77" i="20" s="1"/>
  <c r="H78" i="20" s="1"/>
  <c r="H79" i="20" s="1"/>
  <c r="H80" i="20" s="1"/>
  <c r="H81" i="20" s="1"/>
  <c r="H82" i="20" s="1"/>
  <c r="H83" i="20" s="1"/>
  <c r="H84" i="20" s="1"/>
  <c r="H85" i="20" s="1"/>
  <c r="H86" i="20" s="1"/>
  <c r="H87" i="20" s="1"/>
  <c r="H88" i="20" s="1"/>
  <c r="H89" i="20" s="1"/>
  <c r="H90" i="20" s="1"/>
  <c r="H91" i="20" s="1"/>
  <c r="H92" i="20" s="1"/>
  <c r="H93" i="20" s="1"/>
  <c r="H94" i="20" s="1"/>
  <c r="H95" i="20" s="1"/>
  <c r="H96" i="20" s="1"/>
  <c r="H97" i="20" s="1"/>
  <c r="H98" i="20" s="1"/>
  <c r="H99" i="20" s="1"/>
  <c r="H100" i="20" s="1"/>
  <c r="H101" i="20" s="1"/>
  <c r="H102" i="20" s="1"/>
  <c r="H103" i="20" s="1"/>
  <c r="H104" i="20" s="1"/>
  <c r="H105" i="20" s="1"/>
  <c r="H106" i="20" s="1"/>
  <c r="H107" i="20" s="1"/>
  <c r="H108" i="20" s="1"/>
  <c r="H109" i="20" s="1"/>
  <c r="H110" i="20" s="1"/>
  <c r="H111" i="20" s="1"/>
  <c r="H112" i="20" s="1"/>
  <c r="H113" i="20" s="1"/>
  <c r="H114" i="20" s="1"/>
  <c r="H115" i="20" s="1"/>
  <c r="H116" i="20" s="1"/>
  <c r="H117" i="20" s="1"/>
  <c r="H118" i="20" s="1"/>
  <c r="H119" i="20" s="1"/>
  <c r="H120" i="20" s="1"/>
  <c r="H121" i="20" s="1"/>
  <c r="H122" i="20" s="1"/>
  <c r="H123" i="20" s="1"/>
  <c r="H124" i="20" s="1"/>
  <c r="H125" i="20" s="1"/>
  <c r="H126" i="20" s="1"/>
  <c r="H127" i="20" s="1"/>
  <c r="H128" i="20" s="1"/>
  <c r="H129" i="20" s="1"/>
  <c r="H130" i="20" s="1"/>
  <c r="H131" i="20" s="1"/>
  <c r="H132" i="20" s="1"/>
  <c r="H133" i="20" s="1"/>
  <c r="H134" i="20" s="1"/>
  <c r="H135" i="20" s="1"/>
  <c r="H136" i="20" s="1"/>
  <c r="H137" i="20" s="1"/>
  <c r="H138" i="20" s="1"/>
  <c r="H139" i="20" s="1"/>
  <c r="H140" i="20" s="1"/>
  <c r="H141" i="20" s="1"/>
  <c r="H142" i="20" s="1"/>
  <c r="H143" i="20" s="1"/>
  <c r="H144" i="20" s="1"/>
  <c r="H145" i="20" s="1"/>
  <c r="H146" i="20" s="1"/>
  <c r="H147" i="20" s="1"/>
  <c r="H148" i="20" s="1"/>
  <c r="H149" i="20" s="1"/>
  <c r="G7" i="20"/>
  <c r="I7" i="20" s="1"/>
  <c r="J7" i="20" s="1"/>
  <c r="R27" i="20"/>
  <c r="R30" i="20"/>
  <c r="R43" i="20"/>
  <c r="R46" i="20"/>
  <c r="R10" i="16"/>
  <c r="R11" i="16"/>
  <c r="R19" i="16"/>
  <c r="R26" i="16"/>
  <c r="R27" i="16"/>
  <c r="R34" i="16"/>
  <c r="R35" i="16"/>
  <c r="R39" i="16"/>
  <c r="R42" i="16"/>
  <c r="R43" i="16"/>
  <c r="R50" i="16"/>
  <c r="R51" i="16"/>
  <c r="R18" i="18"/>
  <c r="R19" i="18"/>
  <c r="R21" i="18"/>
  <c r="R24" i="18"/>
  <c r="R34" i="18"/>
  <c r="R35" i="18"/>
  <c r="R37" i="18"/>
  <c r="R39" i="18"/>
  <c r="R40" i="18"/>
  <c r="R50" i="18"/>
  <c r="R51" i="18"/>
  <c r="R15" i="20"/>
  <c r="R18" i="20"/>
  <c r="R34" i="20"/>
  <c r="R39" i="20"/>
  <c r="R47" i="20"/>
  <c r="R50" i="20"/>
  <c r="R9" i="16"/>
  <c r="R12" i="16"/>
  <c r="R25" i="16"/>
  <c r="R52" i="16"/>
  <c r="D8" i="16"/>
  <c r="E7" i="16"/>
  <c r="R17" i="18"/>
  <c r="R20" i="18"/>
  <c r="R14" i="20"/>
  <c r="R18" i="16"/>
  <c r="R13" i="16"/>
  <c r="R16" i="16"/>
  <c r="R21" i="16"/>
  <c r="R24" i="16"/>
  <c r="R29" i="16"/>
  <c r="R32" i="16"/>
  <c r="R37" i="16"/>
  <c r="R40" i="16"/>
  <c r="R45" i="16"/>
  <c r="R48" i="16"/>
  <c r="R53" i="16"/>
  <c r="I8" i="18"/>
  <c r="J8" i="18" s="1"/>
  <c r="R9" i="18"/>
  <c r="R12" i="18"/>
  <c r="R22" i="18"/>
  <c r="R23" i="18"/>
  <c r="R25" i="18"/>
  <c r="R28" i="18"/>
  <c r="R38" i="18"/>
  <c r="R41" i="18"/>
  <c r="R44" i="18"/>
  <c r="R53" i="18"/>
  <c r="R19" i="20"/>
  <c r="R22" i="20"/>
  <c r="R38" i="20"/>
  <c r="R54" i="20"/>
  <c r="R33" i="16"/>
  <c r="R36" i="16"/>
  <c r="R41" i="16"/>
  <c r="R44" i="16"/>
  <c r="R30" i="18"/>
  <c r="R31" i="18"/>
  <c r="R36" i="18"/>
  <c r="R46" i="18"/>
  <c r="R49" i="18"/>
  <c r="R52" i="18"/>
  <c r="E7" i="18"/>
  <c r="D8" i="18"/>
  <c r="R11" i="20"/>
  <c r="H7" i="16"/>
  <c r="H8" i="16" s="1"/>
  <c r="H9" i="16" s="1"/>
  <c r="H10" i="16" s="1"/>
  <c r="H11" i="16" s="1"/>
  <c r="H12" i="16" s="1"/>
  <c r="H13" i="16" s="1"/>
  <c r="H14" i="16" s="1"/>
  <c r="H15" i="16" s="1"/>
  <c r="H16" i="16" s="1"/>
  <c r="H17" i="16" s="1"/>
  <c r="H18" i="16" s="1"/>
  <c r="H19" i="16" s="1"/>
  <c r="H20" i="16" s="1"/>
  <c r="H21" i="16" s="1"/>
  <c r="H22" i="16" s="1"/>
  <c r="H23" i="16" s="1"/>
  <c r="H24" i="16" s="1"/>
  <c r="H25" i="16" s="1"/>
  <c r="H26" i="16" s="1"/>
  <c r="H27" i="16" s="1"/>
  <c r="H28" i="16" s="1"/>
  <c r="H29" i="16" s="1"/>
  <c r="H30" i="16" s="1"/>
  <c r="H31" i="16" s="1"/>
  <c r="H32" i="16" s="1"/>
  <c r="H33" i="16" s="1"/>
  <c r="H34" i="16" s="1"/>
  <c r="H35" i="16" s="1"/>
  <c r="H36" i="16" s="1"/>
  <c r="H37" i="16" s="1"/>
  <c r="H38" i="16" s="1"/>
  <c r="H39" i="16" s="1"/>
  <c r="H40" i="16" s="1"/>
  <c r="H41" i="16" s="1"/>
  <c r="H42" i="16" s="1"/>
  <c r="H43" i="16" s="1"/>
  <c r="H44" i="16" s="1"/>
  <c r="H45" i="16" s="1"/>
  <c r="H46" i="16" s="1"/>
  <c r="H47" i="16" s="1"/>
  <c r="H48" i="16" s="1"/>
  <c r="H49" i="16" s="1"/>
  <c r="H50" i="16" s="1"/>
  <c r="H51" i="16" s="1"/>
  <c r="H52" i="16" s="1"/>
  <c r="H53" i="16" s="1"/>
  <c r="H54" i="16" s="1"/>
  <c r="H55" i="16" s="1"/>
  <c r="H56" i="16" s="1"/>
  <c r="H57" i="16" s="1"/>
  <c r="H58" i="16" s="1"/>
  <c r="H59" i="16" s="1"/>
  <c r="H60" i="16" s="1"/>
  <c r="H61" i="16" s="1"/>
  <c r="H62" i="16" s="1"/>
  <c r="H63" i="16" s="1"/>
  <c r="H64" i="16" s="1"/>
  <c r="H65" i="16" s="1"/>
  <c r="H66" i="16" s="1"/>
  <c r="H67" i="16" s="1"/>
  <c r="H68" i="16" s="1"/>
  <c r="H69" i="16" s="1"/>
  <c r="H70" i="16" s="1"/>
  <c r="H71" i="16" s="1"/>
  <c r="H72" i="16" s="1"/>
  <c r="H73" i="16" s="1"/>
  <c r="H74" i="16" s="1"/>
  <c r="H75" i="16" s="1"/>
  <c r="H76" i="16" s="1"/>
  <c r="H77" i="16" s="1"/>
  <c r="H78" i="16" s="1"/>
  <c r="H79" i="16" s="1"/>
  <c r="H80" i="16" s="1"/>
  <c r="H81" i="16" s="1"/>
  <c r="H82" i="16" s="1"/>
  <c r="H83" i="16" s="1"/>
  <c r="H84" i="16" s="1"/>
  <c r="H85" i="16" s="1"/>
  <c r="H86" i="16" s="1"/>
  <c r="H87" i="16" s="1"/>
  <c r="H88" i="16" s="1"/>
  <c r="H89" i="16" s="1"/>
  <c r="H90" i="16" s="1"/>
  <c r="H91" i="16" s="1"/>
  <c r="H92" i="16" s="1"/>
  <c r="H93" i="16" s="1"/>
  <c r="H94" i="16" s="1"/>
  <c r="H95" i="16" s="1"/>
  <c r="H96" i="16" s="1"/>
  <c r="H97" i="16" s="1"/>
  <c r="H98" i="16" s="1"/>
  <c r="H99" i="16" s="1"/>
  <c r="H100" i="16" s="1"/>
  <c r="H101" i="16" s="1"/>
  <c r="H102" i="16" s="1"/>
  <c r="H103" i="16" s="1"/>
  <c r="H104" i="16" s="1"/>
  <c r="H105" i="16" s="1"/>
  <c r="H106" i="16" s="1"/>
  <c r="H107" i="16" s="1"/>
  <c r="H108" i="16" s="1"/>
  <c r="H109" i="16" s="1"/>
  <c r="H110" i="16" s="1"/>
  <c r="H111" i="16" s="1"/>
  <c r="H112" i="16" s="1"/>
  <c r="H113" i="16" s="1"/>
  <c r="H114" i="16" s="1"/>
  <c r="H115" i="16" s="1"/>
  <c r="H116" i="16" s="1"/>
  <c r="H117" i="16" s="1"/>
  <c r="H118" i="16" s="1"/>
  <c r="H119" i="16" s="1"/>
  <c r="H120" i="16" s="1"/>
  <c r="H121" i="16" s="1"/>
  <c r="H122" i="16" s="1"/>
  <c r="H123" i="16" s="1"/>
  <c r="H124" i="16" s="1"/>
  <c r="H125" i="16" s="1"/>
  <c r="H126" i="16" s="1"/>
  <c r="H127" i="16" s="1"/>
  <c r="H128" i="16" s="1"/>
  <c r="H129" i="16" s="1"/>
  <c r="H130" i="16" s="1"/>
  <c r="H131" i="16" s="1"/>
  <c r="H132" i="16" s="1"/>
  <c r="H133" i="16" s="1"/>
  <c r="H134" i="16" s="1"/>
  <c r="H135" i="16" s="1"/>
  <c r="H136" i="16" s="1"/>
  <c r="H137" i="16" s="1"/>
  <c r="H138" i="16" s="1"/>
  <c r="H139" i="16" s="1"/>
  <c r="H140" i="16" s="1"/>
  <c r="H141" i="16" s="1"/>
  <c r="H142" i="16" s="1"/>
  <c r="H143" i="16" s="1"/>
  <c r="H144" i="16" s="1"/>
  <c r="H145" i="16" s="1"/>
  <c r="H146" i="16" s="1"/>
  <c r="H147" i="16" s="1"/>
  <c r="H148" i="16" s="1"/>
  <c r="H149" i="16" s="1"/>
  <c r="G7" i="16"/>
  <c r="I7" i="16" s="1"/>
  <c r="J7" i="16" s="1"/>
  <c r="R14" i="16"/>
  <c r="R15" i="16"/>
  <c r="R22" i="16"/>
  <c r="R23" i="16"/>
  <c r="R30" i="16"/>
  <c r="R31" i="16"/>
  <c r="R38" i="16"/>
  <c r="R46" i="16"/>
  <c r="R47" i="16"/>
  <c r="R54" i="16"/>
  <c r="R55" i="16"/>
  <c r="R10" i="18"/>
  <c r="R11" i="18"/>
  <c r="R13" i="18"/>
  <c r="R16" i="18"/>
  <c r="R26" i="18"/>
  <c r="R27" i="18"/>
  <c r="R29" i="18"/>
  <c r="R32" i="18"/>
  <c r="R42" i="18"/>
  <c r="R43" i="18"/>
  <c r="R45" i="18"/>
  <c r="R48" i="18"/>
  <c r="R55" i="18"/>
  <c r="R10" i="20"/>
  <c r="R23" i="20"/>
  <c r="R26" i="20"/>
  <c r="R42" i="20"/>
  <c r="R17" i="20"/>
  <c r="R25" i="20"/>
  <c r="R14" i="22"/>
  <c r="R29" i="20"/>
  <c r="R33" i="20"/>
  <c r="R41" i="20"/>
  <c r="R45" i="20"/>
  <c r="R49" i="20"/>
  <c r="R53" i="20"/>
  <c r="I9" i="22"/>
  <c r="J9" i="22" s="1"/>
  <c r="R12" i="22"/>
  <c r="R20" i="22"/>
  <c r="R43" i="22"/>
  <c r="R52" i="22"/>
  <c r="R21" i="20"/>
  <c r="R22" i="22"/>
  <c r="R53" i="22"/>
  <c r="H7" i="26"/>
  <c r="H8" i="26" s="1"/>
  <c r="H9" i="26" s="1"/>
  <c r="H10" i="26" s="1"/>
  <c r="H11" i="26" s="1"/>
  <c r="H12" i="26" s="1"/>
  <c r="H13" i="26" s="1"/>
  <c r="H14" i="26" s="1"/>
  <c r="H15" i="26" s="1"/>
  <c r="H16" i="26" s="1"/>
  <c r="H17" i="26" s="1"/>
  <c r="H18" i="26" s="1"/>
  <c r="H19" i="26" s="1"/>
  <c r="H20" i="26" s="1"/>
  <c r="H21" i="26" s="1"/>
  <c r="H22" i="26" s="1"/>
  <c r="H23" i="26" s="1"/>
  <c r="H24" i="26" s="1"/>
  <c r="H25" i="26" s="1"/>
  <c r="H26" i="26" s="1"/>
  <c r="H27" i="26" s="1"/>
  <c r="H28" i="26" s="1"/>
  <c r="H29" i="26" s="1"/>
  <c r="H30" i="26" s="1"/>
  <c r="H31" i="26" s="1"/>
  <c r="H32" i="26" s="1"/>
  <c r="H33" i="26" s="1"/>
  <c r="H34" i="26" s="1"/>
  <c r="H35" i="26" s="1"/>
  <c r="H36" i="26" s="1"/>
  <c r="H37" i="26" s="1"/>
  <c r="H38" i="26" s="1"/>
  <c r="H39" i="26" s="1"/>
  <c r="H40" i="26" s="1"/>
  <c r="H41" i="26" s="1"/>
  <c r="H42" i="26" s="1"/>
  <c r="H43" i="26" s="1"/>
  <c r="H44" i="26" s="1"/>
  <c r="H45" i="26" s="1"/>
  <c r="H46" i="26" s="1"/>
  <c r="H47" i="26" s="1"/>
  <c r="H48" i="26" s="1"/>
  <c r="H49" i="26" s="1"/>
  <c r="H50" i="26" s="1"/>
  <c r="H51" i="26" s="1"/>
  <c r="H52" i="26" s="1"/>
  <c r="H53" i="26" s="1"/>
  <c r="H54" i="26" s="1"/>
  <c r="H55" i="26" s="1"/>
  <c r="H56" i="26" s="1"/>
  <c r="H57" i="26" s="1"/>
  <c r="H58" i="26" s="1"/>
  <c r="H59" i="26" s="1"/>
  <c r="H60" i="26" s="1"/>
  <c r="H61" i="26" s="1"/>
  <c r="H62" i="26" s="1"/>
  <c r="H63" i="26" s="1"/>
  <c r="H64" i="26" s="1"/>
  <c r="H65" i="26" s="1"/>
  <c r="H66" i="26" s="1"/>
  <c r="H67" i="26" s="1"/>
  <c r="H68" i="26" s="1"/>
  <c r="H69" i="26" s="1"/>
  <c r="H70" i="26" s="1"/>
  <c r="H71" i="26" s="1"/>
  <c r="H72" i="26" s="1"/>
  <c r="H73" i="26" s="1"/>
  <c r="H74" i="26" s="1"/>
  <c r="H75" i="26" s="1"/>
  <c r="H76" i="26" s="1"/>
  <c r="H77" i="26" s="1"/>
  <c r="H78" i="26" s="1"/>
  <c r="H79" i="26" s="1"/>
  <c r="H80" i="26" s="1"/>
  <c r="H81" i="26" s="1"/>
  <c r="H82" i="26" s="1"/>
  <c r="H83" i="26" s="1"/>
  <c r="H84" i="26" s="1"/>
  <c r="H85" i="26" s="1"/>
  <c r="H86" i="26" s="1"/>
  <c r="H87" i="26" s="1"/>
  <c r="H88" i="26" s="1"/>
  <c r="H89" i="26" s="1"/>
  <c r="H90" i="26" s="1"/>
  <c r="H91" i="26" s="1"/>
  <c r="H92" i="26" s="1"/>
  <c r="H93" i="26" s="1"/>
  <c r="H94" i="26" s="1"/>
  <c r="H95" i="26" s="1"/>
  <c r="H96" i="26" s="1"/>
  <c r="H97" i="26" s="1"/>
  <c r="H98" i="26" s="1"/>
  <c r="H99" i="26" s="1"/>
  <c r="H100" i="26" s="1"/>
  <c r="H101" i="26" s="1"/>
  <c r="H102" i="26" s="1"/>
  <c r="H103" i="26" s="1"/>
  <c r="H104" i="26" s="1"/>
  <c r="H105" i="26" s="1"/>
  <c r="H106" i="26" s="1"/>
  <c r="H107" i="26" s="1"/>
  <c r="H108" i="26" s="1"/>
  <c r="H109" i="26" s="1"/>
  <c r="H110" i="26" s="1"/>
  <c r="H111" i="26" s="1"/>
  <c r="H112" i="26" s="1"/>
  <c r="H113" i="26" s="1"/>
  <c r="H114" i="26" s="1"/>
  <c r="H115" i="26" s="1"/>
  <c r="H116" i="26" s="1"/>
  <c r="H117" i="26" s="1"/>
  <c r="H118" i="26" s="1"/>
  <c r="H119" i="26" s="1"/>
  <c r="H120" i="26" s="1"/>
  <c r="H121" i="26" s="1"/>
  <c r="H122" i="26" s="1"/>
  <c r="H123" i="26" s="1"/>
  <c r="H124" i="26" s="1"/>
  <c r="H125" i="26" s="1"/>
  <c r="H126" i="26" s="1"/>
  <c r="H127" i="26" s="1"/>
  <c r="H128" i="26" s="1"/>
  <c r="H129" i="26" s="1"/>
  <c r="H130" i="26" s="1"/>
  <c r="H131" i="26" s="1"/>
  <c r="H132" i="26" s="1"/>
  <c r="H133" i="26" s="1"/>
  <c r="H134" i="26" s="1"/>
  <c r="H135" i="26" s="1"/>
  <c r="H136" i="26" s="1"/>
  <c r="H137" i="26" s="1"/>
  <c r="H138" i="26" s="1"/>
  <c r="H139" i="26" s="1"/>
  <c r="H140" i="26" s="1"/>
  <c r="H141" i="26" s="1"/>
  <c r="H142" i="26" s="1"/>
  <c r="H143" i="26" s="1"/>
  <c r="H144" i="26" s="1"/>
  <c r="H145" i="26" s="1"/>
  <c r="H146" i="26" s="1"/>
  <c r="H147" i="26" s="1"/>
  <c r="H148" i="26" s="1"/>
  <c r="H149" i="26" s="1"/>
  <c r="G7" i="26"/>
  <c r="I7" i="26" s="1"/>
  <c r="J7" i="26" s="1"/>
  <c r="R11" i="26"/>
  <c r="P6" i="18"/>
  <c r="P8" i="18" s="1"/>
  <c r="I8" i="20"/>
  <c r="J8" i="20" s="1"/>
  <c r="R9" i="20"/>
  <c r="D8" i="20"/>
  <c r="E7" i="20"/>
  <c r="R39" i="22"/>
  <c r="R50" i="22"/>
  <c r="P6" i="20"/>
  <c r="P7" i="20"/>
  <c r="A2" i="20"/>
  <c r="R13" i="20"/>
  <c r="H7" i="22"/>
  <c r="H8" i="22" s="1"/>
  <c r="H9" i="22" s="1"/>
  <c r="H10" i="22" s="1"/>
  <c r="H11" i="22" s="1"/>
  <c r="H12" i="22" s="1"/>
  <c r="H13" i="22" s="1"/>
  <c r="H14" i="22" s="1"/>
  <c r="H15" i="22" s="1"/>
  <c r="H16" i="22" s="1"/>
  <c r="H17" i="22" s="1"/>
  <c r="H18" i="22" s="1"/>
  <c r="H19" i="22" s="1"/>
  <c r="H20" i="22" s="1"/>
  <c r="H21" i="22" s="1"/>
  <c r="H22" i="22" s="1"/>
  <c r="H23" i="22" s="1"/>
  <c r="H24" i="22" s="1"/>
  <c r="H25" i="22" s="1"/>
  <c r="H26" i="22" s="1"/>
  <c r="H27" i="22" s="1"/>
  <c r="H28" i="22" s="1"/>
  <c r="H29" i="22" s="1"/>
  <c r="H30" i="22" s="1"/>
  <c r="H31" i="22" s="1"/>
  <c r="H32" i="22" s="1"/>
  <c r="H33" i="22" s="1"/>
  <c r="H34" i="22" s="1"/>
  <c r="H35" i="22" s="1"/>
  <c r="H36" i="22" s="1"/>
  <c r="H37" i="22" s="1"/>
  <c r="H38" i="22" s="1"/>
  <c r="H39" i="22" s="1"/>
  <c r="H40" i="22" s="1"/>
  <c r="H41" i="22" s="1"/>
  <c r="H42" i="22" s="1"/>
  <c r="H43" i="22" s="1"/>
  <c r="H44" i="22" s="1"/>
  <c r="H45" i="22" s="1"/>
  <c r="H46" i="22" s="1"/>
  <c r="H47" i="22" s="1"/>
  <c r="H48" i="22" s="1"/>
  <c r="H49" i="22" s="1"/>
  <c r="H50" i="22" s="1"/>
  <c r="H51" i="22" s="1"/>
  <c r="H52" i="22" s="1"/>
  <c r="H53" i="22" s="1"/>
  <c r="H54" i="22" s="1"/>
  <c r="H55" i="22" s="1"/>
  <c r="H56" i="22" s="1"/>
  <c r="H57" i="22" s="1"/>
  <c r="H58" i="22" s="1"/>
  <c r="H59" i="22" s="1"/>
  <c r="H60" i="22" s="1"/>
  <c r="H61" i="22" s="1"/>
  <c r="H62" i="22" s="1"/>
  <c r="H63" i="22" s="1"/>
  <c r="H64" i="22" s="1"/>
  <c r="H65" i="22" s="1"/>
  <c r="H66" i="22" s="1"/>
  <c r="H67" i="22" s="1"/>
  <c r="H68" i="22" s="1"/>
  <c r="H69" i="22" s="1"/>
  <c r="H70" i="22" s="1"/>
  <c r="H71" i="22" s="1"/>
  <c r="H72" i="22" s="1"/>
  <c r="H73" i="22" s="1"/>
  <c r="H74" i="22" s="1"/>
  <c r="H75" i="22" s="1"/>
  <c r="H76" i="22" s="1"/>
  <c r="H77" i="22" s="1"/>
  <c r="H78" i="22" s="1"/>
  <c r="H79" i="22" s="1"/>
  <c r="H80" i="22" s="1"/>
  <c r="H81" i="22" s="1"/>
  <c r="H82" i="22" s="1"/>
  <c r="H83" i="22" s="1"/>
  <c r="H84" i="22" s="1"/>
  <c r="H85" i="22" s="1"/>
  <c r="H86" i="22" s="1"/>
  <c r="H87" i="22" s="1"/>
  <c r="H88" i="22" s="1"/>
  <c r="H89" i="22" s="1"/>
  <c r="H90" i="22" s="1"/>
  <c r="H91" i="22" s="1"/>
  <c r="H92" i="22" s="1"/>
  <c r="H93" i="22" s="1"/>
  <c r="H94" i="22" s="1"/>
  <c r="H95" i="22" s="1"/>
  <c r="H96" i="22" s="1"/>
  <c r="H97" i="22" s="1"/>
  <c r="H98" i="22" s="1"/>
  <c r="H99" i="22" s="1"/>
  <c r="H100" i="22" s="1"/>
  <c r="H101" i="22" s="1"/>
  <c r="H102" i="22" s="1"/>
  <c r="H103" i="22" s="1"/>
  <c r="H104" i="22" s="1"/>
  <c r="H105" i="22" s="1"/>
  <c r="H106" i="22" s="1"/>
  <c r="H107" i="22" s="1"/>
  <c r="H108" i="22" s="1"/>
  <c r="H109" i="22" s="1"/>
  <c r="H110" i="22" s="1"/>
  <c r="H111" i="22" s="1"/>
  <c r="H112" i="22" s="1"/>
  <c r="H113" i="22" s="1"/>
  <c r="H114" i="22" s="1"/>
  <c r="H115" i="22" s="1"/>
  <c r="H116" i="22" s="1"/>
  <c r="H117" i="22" s="1"/>
  <c r="H118" i="22" s="1"/>
  <c r="H119" i="22" s="1"/>
  <c r="H120" i="22" s="1"/>
  <c r="H121" i="22" s="1"/>
  <c r="H122" i="22" s="1"/>
  <c r="H123" i="22" s="1"/>
  <c r="H124" i="22" s="1"/>
  <c r="H125" i="22" s="1"/>
  <c r="H126" i="22" s="1"/>
  <c r="H127" i="22" s="1"/>
  <c r="H128" i="22" s="1"/>
  <c r="H129" i="22" s="1"/>
  <c r="H130" i="22" s="1"/>
  <c r="H131" i="22" s="1"/>
  <c r="H132" i="22" s="1"/>
  <c r="H133" i="22" s="1"/>
  <c r="H134" i="22" s="1"/>
  <c r="H135" i="22" s="1"/>
  <c r="H136" i="22" s="1"/>
  <c r="H137" i="22" s="1"/>
  <c r="H138" i="22" s="1"/>
  <c r="H139" i="22" s="1"/>
  <c r="H140" i="22" s="1"/>
  <c r="H141" i="22" s="1"/>
  <c r="H142" i="22" s="1"/>
  <c r="H143" i="22" s="1"/>
  <c r="H144" i="22" s="1"/>
  <c r="H145" i="22" s="1"/>
  <c r="H146" i="22" s="1"/>
  <c r="H147" i="22" s="1"/>
  <c r="H148" i="22" s="1"/>
  <c r="H149" i="22" s="1"/>
  <c r="G7" i="22"/>
  <c r="I7" i="22" s="1"/>
  <c r="J7" i="22" s="1"/>
  <c r="R30" i="22"/>
  <c r="R38" i="22"/>
  <c r="R14" i="26"/>
  <c r="Q8" i="16"/>
  <c r="A2" i="18"/>
  <c r="Q6" i="18"/>
  <c r="Q8" i="18" s="1"/>
  <c r="R12" i="20"/>
  <c r="R16" i="20"/>
  <c r="R20" i="20"/>
  <c r="R24" i="20"/>
  <c r="R28" i="20"/>
  <c r="R31" i="20"/>
  <c r="R32" i="20"/>
  <c r="R35" i="20"/>
  <c r="R36" i="20"/>
  <c r="R40" i="20"/>
  <c r="R44" i="20"/>
  <c r="R48" i="20"/>
  <c r="R51" i="20"/>
  <c r="R52" i="20"/>
  <c r="R55" i="20"/>
  <c r="R54" i="22"/>
  <c r="Q8" i="20"/>
  <c r="R11" i="22"/>
  <c r="R19" i="22"/>
  <c r="R27" i="22"/>
  <c r="R28" i="22"/>
  <c r="R35" i="22"/>
  <c r="R36" i="22"/>
  <c r="R44" i="22"/>
  <c r="R51" i="22"/>
  <c r="R16" i="22"/>
  <c r="R24" i="22"/>
  <c r="I8" i="24"/>
  <c r="J8" i="24" s="1"/>
  <c r="R9" i="24"/>
  <c r="R17" i="24"/>
  <c r="R29" i="24"/>
  <c r="R35" i="24"/>
  <c r="R42" i="24"/>
  <c r="R46" i="24"/>
  <c r="R48" i="24"/>
  <c r="R52" i="24"/>
  <c r="R54" i="24"/>
  <c r="R55" i="24"/>
  <c r="R43" i="24"/>
  <c r="R41" i="22"/>
  <c r="R42" i="22"/>
  <c r="R49" i="22"/>
  <c r="R12" i="24"/>
  <c r="R18" i="24"/>
  <c r="R25" i="24"/>
  <c r="R39" i="24"/>
  <c r="R51" i="24"/>
  <c r="I8" i="22"/>
  <c r="J8" i="22" s="1"/>
  <c r="R9" i="22"/>
  <c r="R10" i="22"/>
  <c r="R17" i="22"/>
  <c r="R18" i="22"/>
  <c r="R25" i="22"/>
  <c r="R26" i="22"/>
  <c r="R33" i="22"/>
  <c r="R34" i="22"/>
  <c r="R46" i="22"/>
  <c r="R28" i="24"/>
  <c r="R47" i="24"/>
  <c r="R30" i="24"/>
  <c r="R15" i="22"/>
  <c r="R23" i="22"/>
  <c r="R31" i="22"/>
  <c r="R32" i="22"/>
  <c r="R40" i="22"/>
  <c r="R47" i="22"/>
  <c r="R48" i="22"/>
  <c r="R55" i="22"/>
  <c r="R10" i="24"/>
  <c r="R11" i="24"/>
  <c r="R14" i="24"/>
  <c r="R15" i="24"/>
  <c r="R16" i="24"/>
  <c r="R20" i="24"/>
  <c r="R22" i="24"/>
  <c r="R23" i="24"/>
  <c r="R24" i="24"/>
  <c r="R34" i="24"/>
  <c r="R41" i="24"/>
  <c r="R45" i="24"/>
  <c r="R13" i="22"/>
  <c r="R21" i="22"/>
  <c r="R29" i="22"/>
  <c r="R37" i="22"/>
  <c r="R45" i="22"/>
  <c r="D9" i="22"/>
  <c r="E8" i="22"/>
  <c r="H8" i="24"/>
  <c r="H9" i="24" s="1"/>
  <c r="H10" i="24" s="1"/>
  <c r="H11" i="24" s="1"/>
  <c r="H12" i="24" s="1"/>
  <c r="H13" i="24" s="1"/>
  <c r="H14" i="24" s="1"/>
  <c r="H15" i="24" s="1"/>
  <c r="H16" i="24" s="1"/>
  <c r="H17" i="24" s="1"/>
  <c r="H18" i="24" s="1"/>
  <c r="H19" i="24" s="1"/>
  <c r="H20" i="24" s="1"/>
  <c r="H21" i="24" s="1"/>
  <c r="H22" i="24" s="1"/>
  <c r="H23" i="24" s="1"/>
  <c r="H24" i="24" s="1"/>
  <c r="H25" i="24" s="1"/>
  <c r="H26" i="24" s="1"/>
  <c r="H27" i="24" s="1"/>
  <c r="H28" i="24" s="1"/>
  <c r="H29" i="24" s="1"/>
  <c r="H30" i="24" s="1"/>
  <c r="H31" i="24" s="1"/>
  <c r="H32" i="24" s="1"/>
  <c r="H33" i="24" s="1"/>
  <c r="H34" i="24" s="1"/>
  <c r="H35" i="24" s="1"/>
  <c r="H36" i="24" s="1"/>
  <c r="H37" i="24" s="1"/>
  <c r="H38" i="24" s="1"/>
  <c r="H39" i="24" s="1"/>
  <c r="H40" i="24" s="1"/>
  <c r="H41" i="24" s="1"/>
  <c r="H42" i="24" s="1"/>
  <c r="H43" i="24" s="1"/>
  <c r="H44" i="24" s="1"/>
  <c r="H45" i="24" s="1"/>
  <c r="H46" i="24" s="1"/>
  <c r="H47" i="24" s="1"/>
  <c r="H48" i="24" s="1"/>
  <c r="H49" i="24" s="1"/>
  <c r="H50" i="24" s="1"/>
  <c r="H51" i="24" s="1"/>
  <c r="H52" i="24" s="1"/>
  <c r="H53" i="24" s="1"/>
  <c r="H54" i="24" s="1"/>
  <c r="H55" i="24" s="1"/>
  <c r="H56" i="24" s="1"/>
  <c r="H57" i="24" s="1"/>
  <c r="H58" i="24" s="1"/>
  <c r="H59" i="24" s="1"/>
  <c r="H60" i="24" s="1"/>
  <c r="H61" i="24" s="1"/>
  <c r="H62" i="24" s="1"/>
  <c r="H63" i="24" s="1"/>
  <c r="H64" i="24" s="1"/>
  <c r="H65" i="24" s="1"/>
  <c r="H66" i="24" s="1"/>
  <c r="H67" i="24" s="1"/>
  <c r="H68" i="24" s="1"/>
  <c r="H69" i="24" s="1"/>
  <c r="H70" i="24" s="1"/>
  <c r="H71" i="24" s="1"/>
  <c r="H72" i="24" s="1"/>
  <c r="H73" i="24" s="1"/>
  <c r="H74" i="24" s="1"/>
  <c r="H75" i="24" s="1"/>
  <c r="H76" i="24" s="1"/>
  <c r="H77" i="24" s="1"/>
  <c r="H78" i="24" s="1"/>
  <c r="H79" i="24" s="1"/>
  <c r="H80" i="24" s="1"/>
  <c r="H81" i="24" s="1"/>
  <c r="H82" i="24" s="1"/>
  <c r="H83" i="24" s="1"/>
  <c r="H84" i="24" s="1"/>
  <c r="H85" i="24" s="1"/>
  <c r="H86" i="24" s="1"/>
  <c r="H87" i="24" s="1"/>
  <c r="H88" i="24" s="1"/>
  <c r="H89" i="24" s="1"/>
  <c r="H90" i="24" s="1"/>
  <c r="H91" i="24" s="1"/>
  <c r="H92" i="24" s="1"/>
  <c r="H93" i="24" s="1"/>
  <c r="H94" i="24" s="1"/>
  <c r="H95" i="24" s="1"/>
  <c r="H96" i="24" s="1"/>
  <c r="H97" i="24" s="1"/>
  <c r="H98" i="24" s="1"/>
  <c r="H99" i="24" s="1"/>
  <c r="H100" i="24" s="1"/>
  <c r="H101" i="24" s="1"/>
  <c r="H102" i="24" s="1"/>
  <c r="H103" i="24" s="1"/>
  <c r="H104" i="24" s="1"/>
  <c r="H105" i="24" s="1"/>
  <c r="H106" i="24" s="1"/>
  <c r="H107" i="24" s="1"/>
  <c r="H108" i="24" s="1"/>
  <c r="H109" i="24" s="1"/>
  <c r="H110" i="24" s="1"/>
  <c r="H111" i="24" s="1"/>
  <c r="H112" i="24" s="1"/>
  <c r="H113" i="24" s="1"/>
  <c r="H114" i="24" s="1"/>
  <c r="H115" i="24" s="1"/>
  <c r="H116" i="24" s="1"/>
  <c r="H117" i="24" s="1"/>
  <c r="H118" i="24" s="1"/>
  <c r="H119" i="24" s="1"/>
  <c r="H120" i="24" s="1"/>
  <c r="H121" i="24" s="1"/>
  <c r="H122" i="24" s="1"/>
  <c r="H123" i="24" s="1"/>
  <c r="H124" i="24" s="1"/>
  <c r="H125" i="24" s="1"/>
  <c r="H126" i="24" s="1"/>
  <c r="H127" i="24" s="1"/>
  <c r="H128" i="24" s="1"/>
  <c r="H129" i="24" s="1"/>
  <c r="H130" i="24" s="1"/>
  <c r="H131" i="24" s="1"/>
  <c r="H132" i="24" s="1"/>
  <c r="H133" i="24" s="1"/>
  <c r="H134" i="24" s="1"/>
  <c r="H135" i="24" s="1"/>
  <c r="H136" i="24" s="1"/>
  <c r="H137" i="24" s="1"/>
  <c r="H138" i="24" s="1"/>
  <c r="H139" i="24" s="1"/>
  <c r="H140" i="24" s="1"/>
  <c r="H141" i="24" s="1"/>
  <c r="H142" i="24" s="1"/>
  <c r="H143" i="24" s="1"/>
  <c r="H144" i="24" s="1"/>
  <c r="H145" i="24" s="1"/>
  <c r="H146" i="24" s="1"/>
  <c r="H147" i="24" s="1"/>
  <c r="H148" i="24" s="1"/>
  <c r="H149" i="24" s="1"/>
  <c r="R13" i="24"/>
  <c r="R19" i="24"/>
  <c r="R26" i="24"/>
  <c r="R27" i="24"/>
  <c r="R31" i="24"/>
  <c r="R32" i="24"/>
  <c r="R36" i="24"/>
  <c r="R38" i="24"/>
  <c r="R40" i="24"/>
  <c r="R44" i="24"/>
  <c r="R50" i="24"/>
  <c r="Q7" i="24"/>
  <c r="Q6" i="24"/>
  <c r="R21" i="24"/>
  <c r="R37" i="24"/>
  <c r="R53" i="24"/>
  <c r="R16" i="26"/>
  <c r="R33" i="24"/>
  <c r="R49" i="24"/>
  <c r="R10" i="26"/>
  <c r="R22" i="26"/>
  <c r="P6" i="22"/>
  <c r="P8" i="22" s="1"/>
  <c r="A2" i="24"/>
  <c r="P7" i="24"/>
  <c r="P8" i="24" s="1"/>
  <c r="R15" i="26"/>
  <c r="R9" i="26"/>
  <c r="R13" i="26"/>
  <c r="R17" i="26"/>
  <c r="R24" i="26"/>
  <c r="R26" i="26"/>
  <c r="R30" i="26"/>
  <c r="R32" i="26"/>
  <c r="R35" i="26"/>
  <c r="R38" i="26"/>
  <c r="R40" i="26"/>
  <c r="D10" i="24"/>
  <c r="E9" i="24"/>
  <c r="R12" i="26"/>
  <c r="R18" i="26"/>
  <c r="R21" i="26"/>
  <c r="R23" i="26"/>
  <c r="R27" i="26"/>
  <c r="R36" i="26"/>
  <c r="R41" i="26"/>
  <c r="R42" i="26"/>
  <c r="R44" i="26"/>
  <c r="R19" i="26"/>
  <c r="R20" i="26"/>
  <c r="R29" i="26"/>
  <c r="R33" i="26"/>
  <c r="R45" i="26"/>
  <c r="R50" i="26"/>
  <c r="R31" i="26"/>
  <c r="R34" i="26"/>
  <c r="R37" i="26"/>
  <c r="R43" i="26"/>
  <c r="R46" i="26"/>
  <c r="R48" i="26"/>
  <c r="R54" i="26"/>
  <c r="R25" i="26"/>
  <c r="R28" i="26"/>
  <c r="R49" i="26"/>
  <c r="R52" i="26"/>
  <c r="R47" i="26"/>
  <c r="R55" i="26"/>
  <c r="D9" i="26"/>
  <c r="R39" i="26"/>
  <c r="R51" i="26"/>
  <c r="R53" i="26"/>
  <c r="E7" i="26"/>
  <c r="Q7" i="26"/>
  <c r="Q8" i="26" s="1"/>
  <c r="AG110" i="39" l="1"/>
  <c r="F87" i="39"/>
  <c r="F123" i="39"/>
  <c r="AG113" i="39"/>
  <c r="F135" i="39"/>
  <c r="AG114" i="39"/>
  <c r="AG111" i="39"/>
  <c r="F99" i="39"/>
  <c r="AG103" i="39"/>
  <c r="AG104" i="39"/>
  <c r="AG109" i="39"/>
  <c r="F75" i="39"/>
  <c r="AG108" i="39"/>
  <c r="F63" i="39"/>
  <c r="F51" i="39"/>
  <c r="AG107" i="39"/>
  <c r="AG106" i="39"/>
  <c r="F39" i="39"/>
  <c r="AG105" i="39"/>
  <c r="F27" i="39"/>
  <c r="AG112" i="39"/>
  <c r="F111" i="39"/>
  <c r="AB9" i="39"/>
  <c r="AB10" i="39" s="1"/>
  <c r="AB11" i="39" s="1"/>
  <c r="AB12" i="39" s="1"/>
  <c r="AB13" i="39" s="1"/>
  <c r="AB14" i="39" s="1"/>
  <c r="AB15" i="39" s="1"/>
  <c r="AB16" i="39" s="1"/>
  <c r="AB17" i="39" s="1"/>
  <c r="AB18" i="39" s="1"/>
  <c r="AB19" i="39" s="1"/>
  <c r="AB20" i="39" s="1"/>
  <c r="AB21" i="39" s="1"/>
  <c r="AB22" i="39" s="1"/>
  <c r="AB23" i="39" s="1"/>
  <c r="AB24" i="39" s="1"/>
  <c r="AB25" i="39" s="1"/>
  <c r="AB26" i="39" s="1"/>
  <c r="AB27" i="39" s="1"/>
  <c r="AB28" i="39" s="1"/>
  <c r="AB29" i="39" s="1"/>
  <c r="AB30" i="39" s="1"/>
  <c r="AB31" i="39" s="1"/>
  <c r="AB32" i="39" s="1"/>
  <c r="AB33" i="39" s="1"/>
  <c r="AB34" i="39" s="1"/>
  <c r="AB35" i="39" s="1"/>
  <c r="AB36" i="39" s="1"/>
  <c r="AB37" i="39" s="1"/>
  <c r="AB38" i="39" s="1"/>
  <c r="AB39" i="39" s="1"/>
  <c r="AB40" i="39" s="1"/>
  <c r="AB41" i="39" s="1"/>
  <c r="AB42" i="39" s="1"/>
  <c r="AB43" i="39" s="1"/>
  <c r="AB44" i="39" s="1"/>
  <c r="AB45" i="39" s="1"/>
  <c r="AB46" i="39" s="1"/>
  <c r="AB47" i="39" s="1"/>
  <c r="AB48" i="39" s="1"/>
  <c r="AB49" i="39" s="1"/>
  <c r="AB50" i="39" s="1"/>
  <c r="AB51" i="39" s="1"/>
  <c r="AB52" i="39" s="1"/>
  <c r="AB53" i="39" s="1"/>
  <c r="AB54" i="39" s="1"/>
  <c r="AB55" i="39" s="1"/>
  <c r="AB56" i="39" s="1"/>
  <c r="AB57" i="39" s="1"/>
  <c r="AB58" i="39" s="1"/>
  <c r="AB59" i="39" s="1"/>
  <c r="AB60" i="39" s="1"/>
  <c r="AB61" i="39" s="1"/>
  <c r="AB62" i="39" s="1"/>
  <c r="AB63" i="39" s="1"/>
  <c r="AB64" i="39" s="1"/>
  <c r="AB65" i="39" s="1"/>
  <c r="AB66" i="39" s="1"/>
  <c r="AB67" i="39" s="1"/>
  <c r="AB68" i="39" s="1"/>
  <c r="AB69" i="39" s="1"/>
  <c r="AB70" i="39" s="1"/>
  <c r="AB71" i="39" s="1"/>
  <c r="AB72" i="39" s="1"/>
  <c r="AB73" i="39" s="1"/>
  <c r="AB74" i="39" s="1"/>
  <c r="AB75" i="39" s="1"/>
  <c r="AB76" i="39" s="1"/>
  <c r="AB77" i="39" s="1"/>
  <c r="AB78" i="39" s="1"/>
  <c r="AB79" i="39" s="1"/>
  <c r="AB80" i="39" s="1"/>
  <c r="AB81" i="39" s="1"/>
  <c r="AB82" i="39" s="1"/>
  <c r="AB83" i="39" s="1"/>
  <c r="AB84" i="39" s="1"/>
  <c r="AB85" i="39" s="1"/>
  <c r="AB86" i="39" s="1"/>
  <c r="AB87" i="39" s="1"/>
  <c r="AB88" i="39" s="1"/>
  <c r="AB89" i="39" s="1"/>
  <c r="AB90" i="39" s="1"/>
  <c r="AB91" i="39" s="1"/>
  <c r="AB92" i="39" s="1"/>
  <c r="AB93" i="39" s="1"/>
  <c r="AB94" i="39" s="1"/>
  <c r="AB95" i="39" s="1"/>
  <c r="AB96" i="39" s="1"/>
  <c r="AB97" i="39" s="1"/>
  <c r="AB98" i="39" s="1"/>
  <c r="AB99" i="39" s="1"/>
  <c r="AB100" i="39" s="1"/>
  <c r="AB101" i="39" s="1"/>
  <c r="AB102" i="39" s="1"/>
  <c r="AB103" i="39" s="1"/>
  <c r="AB104" i="39" s="1"/>
  <c r="AB105" i="39" s="1"/>
  <c r="AB106" i="39" s="1"/>
  <c r="AB107" i="39" s="1"/>
  <c r="AB108" i="39" s="1"/>
  <c r="AB109" i="39" s="1"/>
  <c r="AB110" i="39" s="1"/>
  <c r="AB111" i="39" s="1"/>
  <c r="AB112" i="39" s="1"/>
  <c r="AB113" i="39" s="1"/>
  <c r="AB114" i="39" s="1"/>
  <c r="AB115" i="39" s="1"/>
  <c r="AB116" i="39" s="1"/>
  <c r="AB117" i="39" s="1"/>
  <c r="AB118" i="39" s="1"/>
  <c r="AB119" i="39" s="1"/>
  <c r="AB120" i="39" s="1"/>
  <c r="AB121" i="39" s="1"/>
  <c r="AB122" i="39" s="1"/>
  <c r="AB123" i="39" s="1"/>
  <c r="AB124" i="39" s="1"/>
  <c r="AB125" i="39" s="1"/>
  <c r="AB126" i="39" s="1"/>
  <c r="AB127" i="39" s="1"/>
  <c r="AB128" i="39" s="1"/>
  <c r="AB129" i="39" s="1"/>
  <c r="AB130" i="39" s="1"/>
  <c r="AB131" i="39" s="1"/>
  <c r="AB132" i="39" s="1"/>
  <c r="AB133" i="39" s="1"/>
  <c r="AB134" i="39" s="1"/>
  <c r="AB135" i="39" s="1"/>
  <c r="AB136" i="39" s="1"/>
  <c r="AB137" i="39" s="1"/>
  <c r="AB138" i="39" s="1"/>
  <c r="AB139" i="39" s="1"/>
  <c r="AB140" i="39" s="1"/>
  <c r="AB141" i="39" s="1"/>
  <c r="AB142" i="39" s="1"/>
  <c r="AB143" i="39" s="1"/>
  <c r="AB144" i="39" s="1"/>
  <c r="AB145" i="39" s="1"/>
  <c r="AB146" i="39" s="1"/>
  <c r="Z6" i="39"/>
  <c r="AA5" i="39"/>
  <c r="I8" i="38"/>
  <c r="R7" i="38"/>
  <c r="A4" i="38"/>
  <c r="R6" i="38"/>
  <c r="I8" i="36"/>
  <c r="E8" i="32"/>
  <c r="D9" i="32"/>
  <c r="J8" i="32"/>
  <c r="I9" i="32"/>
  <c r="D10" i="30"/>
  <c r="E9" i="30"/>
  <c r="I8" i="30"/>
  <c r="I9" i="34"/>
  <c r="R6" i="32"/>
  <c r="R8" i="32" s="1"/>
  <c r="R7" i="32"/>
  <c r="A4" i="32"/>
  <c r="D9" i="38"/>
  <c r="E8" i="38"/>
  <c r="D10" i="34"/>
  <c r="E9" i="34"/>
  <c r="R7" i="36"/>
  <c r="A4" i="36"/>
  <c r="R6" i="36"/>
  <c r="E8" i="28"/>
  <c r="D9" i="28"/>
  <c r="R6" i="30"/>
  <c r="R7" i="30"/>
  <c r="A4" i="30"/>
  <c r="R7" i="28"/>
  <c r="A4" i="28"/>
  <c r="R6" i="28"/>
  <c r="R8" i="28" s="1"/>
  <c r="Q8" i="38"/>
  <c r="D9" i="36"/>
  <c r="E8" i="36"/>
  <c r="R6" i="34"/>
  <c r="R8" i="34" s="1"/>
  <c r="A4" i="34"/>
  <c r="R7" i="34"/>
  <c r="I10" i="28"/>
  <c r="D9" i="20"/>
  <c r="E8" i="20"/>
  <c r="E8" i="18"/>
  <c r="D9" i="18"/>
  <c r="D11" i="24"/>
  <c r="E10" i="24"/>
  <c r="Q8" i="24"/>
  <c r="E9" i="22"/>
  <c r="D10" i="22"/>
  <c r="R6" i="22"/>
  <c r="R8" i="22" s="1"/>
  <c r="A4" i="22"/>
  <c r="R7" i="22"/>
  <c r="R7" i="20"/>
  <c r="R6" i="20"/>
  <c r="R8" i="20" s="1"/>
  <c r="A4" i="20"/>
  <c r="I9" i="18"/>
  <c r="I8" i="16"/>
  <c r="R7" i="26"/>
  <c r="R6" i="26"/>
  <c r="R8" i="26" s="1"/>
  <c r="A4" i="26"/>
  <c r="I10" i="22"/>
  <c r="I9" i="24"/>
  <c r="D9" i="16"/>
  <c r="E8" i="16"/>
  <c r="A4" i="16"/>
  <c r="R7" i="16"/>
  <c r="R6" i="16"/>
  <c r="D10" i="26"/>
  <c r="E9" i="26"/>
  <c r="I8" i="26"/>
  <c r="R6" i="24"/>
  <c r="R7" i="24"/>
  <c r="A4" i="24"/>
  <c r="I9" i="20"/>
  <c r="P8" i="20"/>
  <c r="R6" i="18"/>
  <c r="R8" i="18" s="1"/>
  <c r="R7" i="18"/>
  <c r="A4" i="18"/>
  <c r="Z7" i="39" l="1"/>
  <c r="AA6" i="39"/>
  <c r="D10" i="36"/>
  <c r="E9" i="36"/>
  <c r="R8" i="30"/>
  <c r="R8" i="36"/>
  <c r="E10" i="34"/>
  <c r="D11" i="34"/>
  <c r="J8" i="30"/>
  <c r="I9" i="30"/>
  <c r="J9" i="32"/>
  <c r="I10" i="32"/>
  <c r="J8" i="36"/>
  <c r="I9" i="36"/>
  <c r="J10" i="28"/>
  <c r="I11" i="28"/>
  <c r="E9" i="38"/>
  <c r="D10" i="38"/>
  <c r="E10" i="30"/>
  <c r="D11" i="30"/>
  <c r="E9" i="28"/>
  <c r="D10" i="28"/>
  <c r="R8" i="38"/>
  <c r="J8" i="38"/>
  <c r="I9" i="38"/>
  <c r="J9" i="34"/>
  <c r="I10" i="34"/>
  <c r="D10" i="32"/>
  <c r="E9" i="32"/>
  <c r="J9" i="24"/>
  <c r="I10" i="24"/>
  <c r="J9" i="18"/>
  <c r="I10" i="18"/>
  <c r="E10" i="26"/>
  <c r="D11" i="26"/>
  <c r="R8" i="24"/>
  <c r="J10" i="22"/>
  <c r="I11" i="22"/>
  <c r="D11" i="22"/>
  <c r="E10" i="22"/>
  <c r="D12" i="24"/>
  <c r="E11" i="24"/>
  <c r="D10" i="20"/>
  <c r="E9" i="20"/>
  <c r="J9" i="20"/>
  <c r="I10" i="20"/>
  <c r="J8" i="26"/>
  <c r="I9" i="26"/>
  <c r="R8" i="16"/>
  <c r="D10" i="16"/>
  <c r="E9" i="16"/>
  <c r="J8" i="16"/>
  <c r="I9" i="16"/>
  <c r="E9" i="18"/>
  <c r="D10" i="18"/>
  <c r="Z8" i="39" l="1"/>
  <c r="AA7" i="39"/>
  <c r="E10" i="32"/>
  <c r="D11" i="32"/>
  <c r="J9" i="38"/>
  <c r="I10" i="38"/>
  <c r="D11" i="28"/>
  <c r="E10" i="28"/>
  <c r="J11" i="28"/>
  <c r="I12" i="28"/>
  <c r="J10" i="32"/>
  <c r="I11" i="32"/>
  <c r="D12" i="34"/>
  <c r="E11" i="34"/>
  <c r="D11" i="38"/>
  <c r="E10" i="38"/>
  <c r="D11" i="36"/>
  <c r="E10" i="36"/>
  <c r="D12" i="30"/>
  <c r="E11" i="30"/>
  <c r="J10" i="34"/>
  <c r="I11" i="34"/>
  <c r="J9" i="36"/>
  <c r="I10" i="36"/>
  <c r="J9" i="30"/>
  <c r="I10" i="30"/>
  <c r="E11" i="22"/>
  <c r="D12" i="22"/>
  <c r="D12" i="26"/>
  <c r="E11" i="26"/>
  <c r="J10" i="24"/>
  <c r="I11" i="24"/>
  <c r="D11" i="16"/>
  <c r="E10" i="16"/>
  <c r="J10" i="20"/>
  <c r="I11" i="20"/>
  <c r="J11" i="22"/>
  <c r="I12" i="22"/>
  <c r="D11" i="20"/>
  <c r="E10" i="20"/>
  <c r="J9" i="16"/>
  <c r="I10" i="16"/>
  <c r="D13" i="24"/>
  <c r="E12" i="24"/>
  <c r="J10" i="18"/>
  <c r="I11" i="18"/>
  <c r="E10" i="18"/>
  <c r="D11" i="18"/>
  <c r="J9" i="26"/>
  <c r="I10" i="26"/>
  <c r="Z9" i="39" l="1"/>
  <c r="AA8" i="39"/>
  <c r="J10" i="36"/>
  <c r="I11" i="36"/>
  <c r="E12" i="30"/>
  <c r="D13" i="30"/>
  <c r="J12" i="28"/>
  <c r="I13" i="28"/>
  <c r="J10" i="38"/>
  <c r="I11" i="38"/>
  <c r="E12" i="34"/>
  <c r="D13" i="34"/>
  <c r="J11" i="34"/>
  <c r="I12" i="34"/>
  <c r="D12" i="36"/>
  <c r="E11" i="36"/>
  <c r="E11" i="28"/>
  <c r="D12" i="28"/>
  <c r="J10" i="30"/>
  <c r="I11" i="30"/>
  <c r="E11" i="38"/>
  <c r="D12" i="38"/>
  <c r="J11" i="32"/>
  <c r="I12" i="32"/>
  <c r="D12" i="32"/>
  <c r="E11" i="32"/>
  <c r="E11" i="18"/>
  <c r="D12" i="18"/>
  <c r="J10" i="16"/>
  <c r="I11" i="16"/>
  <c r="D12" i="16"/>
  <c r="E11" i="16"/>
  <c r="E12" i="26"/>
  <c r="D13" i="26"/>
  <c r="J11" i="20"/>
  <c r="I12" i="20"/>
  <c r="J11" i="24"/>
  <c r="I12" i="24"/>
  <c r="D13" i="22"/>
  <c r="E12" i="22"/>
  <c r="J10" i="26"/>
  <c r="I11" i="26"/>
  <c r="J11" i="18"/>
  <c r="I12" i="18"/>
  <c r="D14" i="24"/>
  <c r="E13" i="24"/>
  <c r="D12" i="20"/>
  <c r="E11" i="20"/>
  <c r="J12" i="22"/>
  <c r="I13" i="22"/>
  <c r="Z10" i="39" l="1"/>
  <c r="AA9" i="39"/>
  <c r="D13" i="38"/>
  <c r="E12" i="38"/>
  <c r="D13" i="28"/>
  <c r="E12" i="28"/>
  <c r="J12" i="34"/>
  <c r="I13" i="34"/>
  <c r="J11" i="36"/>
  <c r="I12" i="36"/>
  <c r="D13" i="36"/>
  <c r="E12" i="36"/>
  <c r="E12" i="32"/>
  <c r="D13" i="32"/>
  <c r="J11" i="38"/>
  <c r="I12" i="38"/>
  <c r="J13" i="28"/>
  <c r="I14" i="28"/>
  <c r="J12" i="32"/>
  <c r="I13" i="32"/>
  <c r="J11" i="30"/>
  <c r="I12" i="30"/>
  <c r="D14" i="34"/>
  <c r="E13" i="34"/>
  <c r="D14" i="30"/>
  <c r="E13" i="30"/>
  <c r="D14" i="26"/>
  <c r="E13" i="26"/>
  <c r="D15" i="24"/>
  <c r="E14" i="24"/>
  <c r="J11" i="26"/>
  <c r="I12" i="26"/>
  <c r="J12" i="18"/>
  <c r="I13" i="18"/>
  <c r="J12" i="20"/>
  <c r="I13" i="20"/>
  <c r="E12" i="18"/>
  <c r="D13" i="18"/>
  <c r="J13" i="22"/>
  <c r="I14" i="22"/>
  <c r="J12" i="24"/>
  <c r="I13" i="24"/>
  <c r="J11" i="16"/>
  <c r="I12" i="16"/>
  <c r="D13" i="20"/>
  <c r="E12" i="20"/>
  <c r="E13" i="22"/>
  <c r="D14" i="22"/>
  <c r="E12" i="16"/>
  <c r="D13" i="16"/>
  <c r="Z11" i="39" l="1"/>
  <c r="AA10" i="39"/>
  <c r="E13" i="28"/>
  <c r="D14" i="28"/>
  <c r="J13" i="32"/>
  <c r="I14" i="32"/>
  <c r="E14" i="30"/>
  <c r="D15" i="30"/>
  <c r="J12" i="30"/>
  <c r="I13" i="30"/>
  <c r="J14" i="28"/>
  <c r="I15" i="28"/>
  <c r="D14" i="36"/>
  <c r="E13" i="36"/>
  <c r="J13" i="34"/>
  <c r="I14" i="34"/>
  <c r="J12" i="38"/>
  <c r="I13" i="38"/>
  <c r="E14" i="34"/>
  <c r="D15" i="34"/>
  <c r="D14" i="32"/>
  <c r="E13" i="32"/>
  <c r="J12" i="36"/>
  <c r="I13" i="36"/>
  <c r="E13" i="38"/>
  <c r="D14" i="38"/>
  <c r="J13" i="20"/>
  <c r="I14" i="20"/>
  <c r="D16" i="24"/>
  <c r="E15" i="24"/>
  <c r="J13" i="24"/>
  <c r="I14" i="24"/>
  <c r="D14" i="18"/>
  <c r="E13" i="18"/>
  <c r="J12" i="26"/>
  <c r="I13" i="26"/>
  <c r="D14" i="20"/>
  <c r="E13" i="20"/>
  <c r="J13" i="18"/>
  <c r="I14" i="18"/>
  <c r="D14" i="16"/>
  <c r="E13" i="16"/>
  <c r="D15" i="22"/>
  <c r="E14" i="22"/>
  <c r="J12" i="16"/>
  <c r="I13" i="16"/>
  <c r="J14" i="22"/>
  <c r="I15" i="22"/>
  <c r="E14" i="26"/>
  <c r="D15" i="26"/>
  <c r="Z12" i="39" l="1"/>
  <c r="AA11" i="39"/>
  <c r="D15" i="38"/>
  <c r="E14" i="38"/>
  <c r="E14" i="32"/>
  <c r="D15" i="32"/>
  <c r="D15" i="36"/>
  <c r="E14" i="36"/>
  <c r="J14" i="32"/>
  <c r="I15" i="32"/>
  <c r="D16" i="34"/>
  <c r="E15" i="34"/>
  <c r="J14" i="34"/>
  <c r="I15" i="34"/>
  <c r="J15" i="28"/>
  <c r="I16" i="28"/>
  <c r="D16" i="30"/>
  <c r="E15" i="30"/>
  <c r="D15" i="28"/>
  <c r="E14" i="28"/>
  <c r="J13" i="38"/>
  <c r="I14" i="38"/>
  <c r="J13" i="30"/>
  <c r="I14" i="30"/>
  <c r="J13" i="36"/>
  <c r="I14" i="36"/>
  <c r="D15" i="16"/>
  <c r="E14" i="16"/>
  <c r="D15" i="20"/>
  <c r="E14" i="20"/>
  <c r="E14" i="18"/>
  <c r="D15" i="18"/>
  <c r="D17" i="24"/>
  <c r="E16" i="24"/>
  <c r="D16" i="26"/>
  <c r="E15" i="26"/>
  <c r="J14" i="18"/>
  <c r="I15" i="18"/>
  <c r="J13" i="26"/>
  <c r="I14" i="26"/>
  <c r="J14" i="24"/>
  <c r="I15" i="24"/>
  <c r="J14" i="20"/>
  <c r="I15" i="20"/>
  <c r="J13" i="16"/>
  <c r="I14" i="16"/>
  <c r="J15" i="22"/>
  <c r="I16" i="22"/>
  <c r="E15" i="22"/>
  <c r="D16" i="22"/>
  <c r="Z13" i="39" l="1"/>
  <c r="AA12" i="39"/>
  <c r="J14" i="38"/>
  <c r="I15" i="38"/>
  <c r="D16" i="32"/>
  <c r="E15" i="32"/>
  <c r="E16" i="30"/>
  <c r="D17" i="30"/>
  <c r="J14" i="36"/>
  <c r="I15" i="36"/>
  <c r="J15" i="34"/>
  <c r="I16" i="34"/>
  <c r="J14" i="30"/>
  <c r="I15" i="30"/>
  <c r="J16" i="28"/>
  <c r="I17" i="28"/>
  <c r="J15" i="32"/>
  <c r="I16" i="32"/>
  <c r="E15" i="28"/>
  <c r="D16" i="28"/>
  <c r="E16" i="34"/>
  <c r="D17" i="34"/>
  <c r="D16" i="36"/>
  <c r="E15" i="36"/>
  <c r="E15" i="38"/>
  <c r="D16" i="38"/>
  <c r="D17" i="22"/>
  <c r="E16" i="22"/>
  <c r="J15" i="24"/>
  <c r="I16" i="24"/>
  <c r="J15" i="18"/>
  <c r="I16" i="18"/>
  <c r="D18" i="24"/>
  <c r="E17" i="24"/>
  <c r="D16" i="20"/>
  <c r="E15" i="20"/>
  <c r="J16" i="22"/>
  <c r="I17" i="22"/>
  <c r="J15" i="20"/>
  <c r="I16" i="20"/>
  <c r="J14" i="26"/>
  <c r="I15" i="26"/>
  <c r="D16" i="18"/>
  <c r="E15" i="18"/>
  <c r="J14" i="16"/>
  <c r="I15" i="16"/>
  <c r="E16" i="26"/>
  <c r="D17" i="26"/>
  <c r="D16" i="16"/>
  <c r="E15" i="16"/>
  <c r="Z14" i="39" l="1"/>
  <c r="AA13" i="39"/>
  <c r="D18" i="34"/>
  <c r="E17" i="34"/>
  <c r="J16" i="32"/>
  <c r="I17" i="32"/>
  <c r="J15" i="36"/>
  <c r="I16" i="36"/>
  <c r="E16" i="32"/>
  <c r="D17" i="32"/>
  <c r="E16" i="28"/>
  <c r="D17" i="28"/>
  <c r="J17" i="28"/>
  <c r="I18" i="28"/>
  <c r="J16" i="34"/>
  <c r="I17" i="34"/>
  <c r="D18" i="30"/>
  <c r="E17" i="30"/>
  <c r="J15" i="38"/>
  <c r="I16" i="38"/>
  <c r="D17" i="38"/>
  <c r="E16" i="38"/>
  <c r="J15" i="30"/>
  <c r="I16" i="30"/>
  <c r="D17" i="36"/>
  <c r="E16" i="36"/>
  <c r="J15" i="16"/>
  <c r="I16" i="16"/>
  <c r="J15" i="26"/>
  <c r="I16" i="26"/>
  <c r="J17" i="22"/>
  <c r="I18" i="22"/>
  <c r="J16" i="24"/>
  <c r="I17" i="24"/>
  <c r="D17" i="16"/>
  <c r="E16" i="16"/>
  <c r="D19" i="24"/>
  <c r="E18" i="24"/>
  <c r="D18" i="26"/>
  <c r="E17" i="26"/>
  <c r="J16" i="20"/>
  <c r="I17" i="20"/>
  <c r="J16" i="18"/>
  <c r="I17" i="18"/>
  <c r="E16" i="18"/>
  <c r="D17" i="18"/>
  <c r="D17" i="20"/>
  <c r="E16" i="20"/>
  <c r="E17" i="22"/>
  <c r="D18" i="22"/>
  <c r="AA14" i="39" l="1"/>
  <c r="Z15" i="39"/>
  <c r="J18" i="28"/>
  <c r="I19" i="28"/>
  <c r="J17" i="32"/>
  <c r="I18" i="32"/>
  <c r="D18" i="36"/>
  <c r="E17" i="36"/>
  <c r="E17" i="38"/>
  <c r="D18" i="38"/>
  <c r="E18" i="30"/>
  <c r="D19" i="30"/>
  <c r="D18" i="32"/>
  <c r="E17" i="32"/>
  <c r="J16" i="30"/>
  <c r="I17" i="30"/>
  <c r="J16" i="38"/>
  <c r="I17" i="38"/>
  <c r="J17" i="34"/>
  <c r="I18" i="34"/>
  <c r="E17" i="28"/>
  <c r="D18" i="28"/>
  <c r="J16" i="36"/>
  <c r="I17" i="36"/>
  <c r="E18" i="34"/>
  <c r="D19" i="34"/>
  <c r="D20" i="24"/>
  <c r="E19" i="24"/>
  <c r="D19" i="22"/>
  <c r="E18" i="22"/>
  <c r="J17" i="20"/>
  <c r="I18" i="20"/>
  <c r="J17" i="24"/>
  <c r="I18" i="24"/>
  <c r="J17" i="18"/>
  <c r="I18" i="18"/>
  <c r="J18" i="22"/>
  <c r="I19" i="22"/>
  <c r="J16" i="16"/>
  <c r="I17" i="16"/>
  <c r="E17" i="18"/>
  <c r="D18" i="18"/>
  <c r="J16" i="26"/>
  <c r="I17" i="26"/>
  <c r="D18" i="20"/>
  <c r="E17" i="20"/>
  <c r="E18" i="26"/>
  <c r="D19" i="26"/>
  <c r="D18" i="16"/>
  <c r="E17" i="16"/>
  <c r="AA15" i="39" l="1"/>
  <c r="Z16" i="39"/>
  <c r="E18" i="28"/>
  <c r="D19" i="28"/>
  <c r="J18" i="32"/>
  <c r="I19" i="32"/>
  <c r="E18" i="32"/>
  <c r="D19" i="32"/>
  <c r="D20" i="34"/>
  <c r="E19" i="34"/>
  <c r="J17" i="38"/>
  <c r="I18" i="38"/>
  <c r="D19" i="38"/>
  <c r="E18" i="38"/>
  <c r="J17" i="36"/>
  <c r="I18" i="36"/>
  <c r="J18" i="34"/>
  <c r="I19" i="34"/>
  <c r="J17" i="30"/>
  <c r="I18" i="30"/>
  <c r="D20" i="30"/>
  <c r="E19" i="30"/>
  <c r="J19" i="28"/>
  <c r="I20" i="28"/>
  <c r="D19" i="36"/>
  <c r="E18" i="36"/>
  <c r="J19" i="22"/>
  <c r="I20" i="22"/>
  <c r="E18" i="16"/>
  <c r="D19" i="16"/>
  <c r="D19" i="20"/>
  <c r="E18" i="20"/>
  <c r="E19" i="22"/>
  <c r="D20" i="22"/>
  <c r="D20" i="26"/>
  <c r="E19" i="26"/>
  <c r="J17" i="26"/>
  <c r="I18" i="26"/>
  <c r="J17" i="16"/>
  <c r="I18" i="16"/>
  <c r="J18" i="18"/>
  <c r="I19" i="18"/>
  <c r="J18" i="20"/>
  <c r="I19" i="20"/>
  <c r="E18" i="18"/>
  <c r="D19" i="18"/>
  <c r="J18" i="24"/>
  <c r="I19" i="24"/>
  <c r="D21" i="24"/>
  <c r="E20" i="24"/>
  <c r="Z17" i="39" l="1"/>
  <c r="AA16" i="39"/>
  <c r="J19" i="34"/>
  <c r="I20" i="34"/>
  <c r="J19" i="32"/>
  <c r="I20" i="32"/>
  <c r="D20" i="36"/>
  <c r="E19" i="36"/>
  <c r="E20" i="30"/>
  <c r="D21" i="30"/>
  <c r="E19" i="38"/>
  <c r="D20" i="38"/>
  <c r="E20" i="34"/>
  <c r="D21" i="34"/>
  <c r="J20" i="28"/>
  <c r="I21" i="28"/>
  <c r="J18" i="30"/>
  <c r="I19" i="30"/>
  <c r="J18" i="36"/>
  <c r="I19" i="36"/>
  <c r="J18" i="38"/>
  <c r="I19" i="38"/>
  <c r="D20" i="32"/>
  <c r="E19" i="32"/>
  <c r="E19" i="28"/>
  <c r="D20" i="28"/>
  <c r="J19" i="18"/>
  <c r="I20" i="18"/>
  <c r="D20" i="16"/>
  <c r="E19" i="16"/>
  <c r="D22" i="24"/>
  <c r="E21" i="24"/>
  <c r="E19" i="18"/>
  <c r="D20" i="18"/>
  <c r="J18" i="26"/>
  <c r="I19" i="26"/>
  <c r="D21" i="22"/>
  <c r="E20" i="22"/>
  <c r="J19" i="24"/>
  <c r="I20" i="24"/>
  <c r="J19" i="20"/>
  <c r="I20" i="20"/>
  <c r="J18" i="16"/>
  <c r="I19" i="16"/>
  <c r="J20" i="22"/>
  <c r="I21" i="22"/>
  <c r="E20" i="26"/>
  <c r="D21" i="26"/>
  <c r="D20" i="20"/>
  <c r="E19" i="20"/>
  <c r="Z18" i="39" l="1"/>
  <c r="AA17" i="39"/>
  <c r="J19" i="30"/>
  <c r="I20" i="30"/>
  <c r="D22" i="30"/>
  <c r="E21" i="30"/>
  <c r="J19" i="38"/>
  <c r="I20" i="38"/>
  <c r="J20" i="32"/>
  <c r="I21" i="32"/>
  <c r="J19" i="36"/>
  <c r="I20" i="36"/>
  <c r="J21" i="28"/>
  <c r="I22" i="28"/>
  <c r="D21" i="38"/>
  <c r="E20" i="38"/>
  <c r="J20" i="34"/>
  <c r="I21" i="34"/>
  <c r="E20" i="28"/>
  <c r="D21" i="28"/>
  <c r="D22" i="34"/>
  <c r="E21" i="34"/>
  <c r="E20" i="32"/>
  <c r="D21" i="32"/>
  <c r="D21" i="36"/>
  <c r="E20" i="36"/>
  <c r="J20" i="20"/>
  <c r="I21" i="20"/>
  <c r="D21" i="20"/>
  <c r="E20" i="20"/>
  <c r="E21" i="22"/>
  <c r="D22" i="22"/>
  <c r="D21" i="16"/>
  <c r="E20" i="16"/>
  <c r="E20" i="18"/>
  <c r="D21" i="18"/>
  <c r="D22" i="26"/>
  <c r="E21" i="26"/>
  <c r="J19" i="16"/>
  <c r="I20" i="16"/>
  <c r="J20" i="24"/>
  <c r="I21" i="24"/>
  <c r="J19" i="26"/>
  <c r="I20" i="26"/>
  <c r="J20" i="18"/>
  <c r="I21" i="18"/>
  <c r="J21" i="22"/>
  <c r="I22" i="22"/>
  <c r="D23" i="24"/>
  <c r="E22" i="24"/>
  <c r="Z19" i="39" l="1"/>
  <c r="AA18" i="39"/>
  <c r="J21" i="34"/>
  <c r="I22" i="34"/>
  <c r="E22" i="34"/>
  <c r="D23" i="34"/>
  <c r="E22" i="30"/>
  <c r="D23" i="30"/>
  <c r="D22" i="32"/>
  <c r="E21" i="32"/>
  <c r="E21" i="28"/>
  <c r="D22" i="28"/>
  <c r="J20" i="36"/>
  <c r="I21" i="36"/>
  <c r="J20" i="38"/>
  <c r="I21" i="38"/>
  <c r="J20" i="30"/>
  <c r="I21" i="30"/>
  <c r="J22" i="28"/>
  <c r="I23" i="28"/>
  <c r="J21" i="32"/>
  <c r="I22" i="32"/>
  <c r="D22" i="36"/>
  <c r="E21" i="36"/>
  <c r="E21" i="38"/>
  <c r="D22" i="38"/>
  <c r="E22" i="26"/>
  <c r="D23" i="26"/>
  <c r="D22" i="16"/>
  <c r="E21" i="16"/>
  <c r="D22" i="20"/>
  <c r="E21" i="20"/>
  <c r="J21" i="24"/>
  <c r="I22" i="24"/>
  <c r="D24" i="24"/>
  <c r="E23" i="24"/>
  <c r="J22" i="22"/>
  <c r="I23" i="22"/>
  <c r="J20" i="26"/>
  <c r="I21" i="26"/>
  <c r="J20" i="16"/>
  <c r="I21" i="16"/>
  <c r="D22" i="18"/>
  <c r="E21" i="18"/>
  <c r="D23" i="22"/>
  <c r="E22" i="22"/>
  <c r="J21" i="20"/>
  <c r="I22" i="20"/>
  <c r="J21" i="18"/>
  <c r="I22" i="18"/>
  <c r="Z20" i="39" l="1"/>
  <c r="AA19" i="39"/>
  <c r="D23" i="38"/>
  <c r="E22" i="38"/>
  <c r="J21" i="36"/>
  <c r="I22" i="36"/>
  <c r="E22" i="32"/>
  <c r="D23" i="32"/>
  <c r="J22" i="32"/>
  <c r="I23" i="32"/>
  <c r="J23" i="28"/>
  <c r="I24" i="28"/>
  <c r="J21" i="38"/>
  <c r="I22" i="38"/>
  <c r="E22" i="28"/>
  <c r="D23" i="28"/>
  <c r="D24" i="30"/>
  <c r="E23" i="30"/>
  <c r="J22" i="34"/>
  <c r="I23" i="34"/>
  <c r="J21" i="30"/>
  <c r="I22" i="30"/>
  <c r="D24" i="34"/>
  <c r="E23" i="34"/>
  <c r="D23" i="36"/>
  <c r="E22" i="36"/>
  <c r="J21" i="16"/>
  <c r="I22" i="16"/>
  <c r="J22" i="24"/>
  <c r="I23" i="24"/>
  <c r="D23" i="16"/>
  <c r="E22" i="16"/>
  <c r="J22" i="18"/>
  <c r="I23" i="18"/>
  <c r="E23" i="22"/>
  <c r="D24" i="22"/>
  <c r="J22" i="20"/>
  <c r="I23" i="20"/>
  <c r="J21" i="26"/>
  <c r="I22" i="26"/>
  <c r="D24" i="26"/>
  <c r="E23" i="26"/>
  <c r="J23" i="22"/>
  <c r="I24" i="22"/>
  <c r="E22" i="18"/>
  <c r="D23" i="18"/>
  <c r="D25" i="24"/>
  <c r="E24" i="24"/>
  <c r="D23" i="20"/>
  <c r="E22" i="20"/>
  <c r="Z21" i="39" l="1"/>
  <c r="AA20" i="39"/>
  <c r="J22" i="30"/>
  <c r="I23" i="30"/>
  <c r="J22" i="38"/>
  <c r="I23" i="38"/>
  <c r="J23" i="32"/>
  <c r="I24" i="32"/>
  <c r="D24" i="36"/>
  <c r="E23" i="36"/>
  <c r="E24" i="30"/>
  <c r="D25" i="30"/>
  <c r="J23" i="34"/>
  <c r="I24" i="34"/>
  <c r="E23" i="28"/>
  <c r="D24" i="28"/>
  <c r="J24" i="28"/>
  <c r="I25" i="28"/>
  <c r="D24" i="32"/>
  <c r="E23" i="32"/>
  <c r="J22" i="36"/>
  <c r="I23" i="36"/>
  <c r="E24" i="34"/>
  <c r="D25" i="34"/>
  <c r="E23" i="38"/>
  <c r="D24" i="38"/>
  <c r="E23" i="18"/>
  <c r="D24" i="18"/>
  <c r="J23" i="20"/>
  <c r="I24" i="20"/>
  <c r="J23" i="24"/>
  <c r="I24" i="24"/>
  <c r="D24" i="20"/>
  <c r="E23" i="20"/>
  <c r="E24" i="26"/>
  <c r="D25" i="26"/>
  <c r="J23" i="18"/>
  <c r="I24" i="18"/>
  <c r="J24" i="22"/>
  <c r="I25" i="22"/>
  <c r="J22" i="26"/>
  <c r="I23" i="26"/>
  <c r="D25" i="22"/>
  <c r="E24" i="22"/>
  <c r="J22" i="16"/>
  <c r="I23" i="16"/>
  <c r="D26" i="24"/>
  <c r="E25" i="24"/>
  <c r="D24" i="16"/>
  <c r="E23" i="16"/>
  <c r="Z22" i="39" l="1"/>
  <c r="AA21" i="39"/>
  <c r="D25" i="38"/>
  <c r="E24" i="38"/>
  <c r="J24" i="34"/>
  <c r="I25" i="34"/>
  <c r="D25" i="36"/>
  <c r="E24" i="36"/>
  <c r="D26" i="34"/>
  <c r="E25" i="34"/>
  <c r="E24" i="28"/>
  <c r="D25" i="28"/>
  <c r="D26" i="30"/>
  <c r="E25" i="30"/>
  <c r="J24" i="32"/>
  <c r="I25" i="32"/>
  <c r="J23" i="30"/>
  <c r="I24" i="30"/>
  <c r="J23" i="36"/>
  <c r="I24" i="36"/>
  <c r="J25" i="28"/>
  <c r="I26" i="28"/>
  <c r="J23" i="38"/>
  <c r="I24" i="38"/>
  <c r="E24" i="32"/>
  <c r="D25" i="32"/>
  <c r="J23" i="26"/>
  <c r="I24" i="26"/>
  <c r="D25" i="20"/>
  <c r="E24" i="20"/>
  <c r="J25" i="22"/>
  <c r="I26" i="22"/>
  <c r="D26" i="26"/>
  <c r="E25" i="26"/>
  <c r="J24" i="24"/>
  <c r="I25" i="24"/>
  <c r="E24" i="18"/>
  <c r="D25" i="18"/>
  <c r="J23" i="16"/>
  <c r="I24" i="16"/>
  <c r="J24" i="18"/>
  <c r="I25" i="18"/>
  <c r="J24" i="20"/>
  <c r="I25" i="20"/>
  <c r="E24" i="16"/>
  <c r="D25" i="16"/>
  <c r="D27" i="24"/>
  <c r="E26" i="24"/>
  <c r="E25" i="22"/>
  <c r="D26" i="22"/>
  <c r="Z23" i="39" l="1"/>
  <c r="AA22" i="39"/>
  <c r="J26" i="28"/>
  <c r="I27" i="28"/>
  <c r="E26" i="30"/>
  <c r="D27" i="30"/>
  <c r="E26" i="34"/>
  <c r="D27" i="34"/>
  <c r="J24" i="30"/>
  <c r="I25" i="30"/>
  <c r="J25" i="34"/>
  <c r="I26" i="34"/>
  <c r="J24" i="38"/>
  <c r="I25" i="38"/>
  <c r="J24" i="36"/>
  <c r="I25" i="36"/>
  <c r="J25" i="32"/>
  <c r="I26" i="32"/>
  <c r="E25" i="28"/>
  <c r="D26" i="28"/>
  <c r="D26" i="32"/>
  <c r="E25" i="32"/>
  <c r="D26" i="36"/>
  <c r="E25" i="36"/>
  <c r="E25" i="38"/>
  <c r="D26" i="38"/>
  <c r="J25" i="18"/>
  <c r="I26" i="18"/>
  <c r="D26" i="18"/>
  <c r="E25" i="18"/>
  <c r="E26" i="26"/>
  <c r="D27" i="26"/>
  <c r="D26" i="20"/>
  <c r="E25" i="20"/>
  <c r="D27" i="22"/>
  <c r="E26" i="22"/>
  <c r="J25" i="20"/>
  <c r="I26" i="20"/>
  <c r="J24" i="16"/>
  <c r="I25" i="16"/>
  <c r="J25" i="24"/>
  <c r="I26" i="24"/>
  <c r="J26" i="22"/>
  <c r="I27" i="22"/>
  <c r="J24" i="26"/>
  <c r="I25" i="26"/>
  <c r="D26" i="16"/>
  <c r="E25" i="16"/>
  <c r="D28" i="24"/>
  <c r="E27" i="24"/>
  <c r="Z24" i="39" l="1"/>
  <c r="AA23" i="39"/>
  <c r="J26" i="32"/>
  <c r="I27" i="32"/>
  <c r="J25" i="30"/>
  <c r="I26" i="30"/>
  <c r="E26" i="28"/>
  <c r="D27" i="28"/>
  <c r="J25" i="36"/>
  <c r="I26" i="36"/>
  <c r="J26" i="34"/>
  <c r="I27" i="34"/>
  <c r="D28" i="34"/>
  <c r="E27" i="34"/>
  <c r="J27" i="28"/>
  <c r="I28" i="28"/>
  <c r="D27" i="38"/>
  <c r="E26" i="38"/>
  <c r="J25" i="38"/>
  <c r="I26" i="38"/>
  <c r="D28" i="30"/>
  <c r="E27" i="30"/>
  <c r="E26" i="32"/>
  <c r="D27" i="32"/>
  <c r="D27" i="36"/>
  <c r="E26" i="36"/>
  <c r="J25" i="26"/>
  <c r="I26" i="26"/>
  <c r="J26" i="20"/>
  <c r="I27" i="20"/>
  <c r="D27" i="20"/>
  <c r="E26" i="20"/>
  <c r="E26" i="18"/>
  <c r="D27" i="18"/>
  <c r="J27" i="22"/>
  <c r="I28" i="22"/>
  <c r="J25" i="16"/>
  <c r="I26" i="16"/>
  <c r="D28" i="26"/>
  <c r="E27" i="26"/>
  <c r="J26" i="18"/>
  <c r="I27" i="18"/>
  <c r="J26" i="24"/>
  <c r="I27" i="24"/>
  <c r="D29" i="24"/>
  <c r="E28" i="24"/>
  <c r="D27" i="16"/>
  <c r="E26" i="16"/>
  <c r="E27" i="22"/>
  <c r="D28" i="22"/>
  <c r="Z25" i="39" l="1"/>
  <c r="AA24" i="39"/>
  <c r="J26" i="36"/>
  <c r="I27" i="36"/>
  <c r="D28" i="36"/>
  <c r="E27" i="36"/>
  <c r="E28" i="30"/>
  <c r="D29" i="30"/>
  <c r="E27" i="38"/>
  <c r="D28" i="38"/>
  <c r="E28" i="34"/>
  <c r="D29" i="34"/>
  <c r="J26" i="30"/>
  <c r="I27" i="30"/>
  <c r="D28" i="32"/>
  <c r="E27" i="32"/>
  <c r="J26" i="38"/>
  <c r="I27" i="38"/>
  <c r="J28" i="28"/>
  <c r="I29" i="28"/>
  <c r="J27" i="34"/>
  <c r="I28" i="34"/>
  <c r="E27" i="28"/>
  <c r="D28" i="28"/>
  <c r="J27" i="32"/>
  <c r="I28" i="32"/>
  <c r="D29" i="22"/>
  <c r="E28" i="22"/>
  <c r="J27" i="18"/>
  <c r="I28" i="18"/>
  <c r="E27" i="18"/>
  <c r="D28" i="18"/>
  <c r="J27" i="24"/>
  <c r="I28" i="24"/>
  <c r="J28" i="22"/>
  <c r="I29" i="22"/>
  <c r="J26" i="26"/>
  <c r="I27" i="26"/>
  <c r="J26" i="16"/>
  <c r="I27" i="16"/>
  <c r="J27" i="20"/>
  <c r="I28" i="20"/>
  <c r="D30" i="24"/>
  <c r="E29" i="24"/>
  <c r="D28" i="16"/>
  <c r="E27" i="16"/>
  <c r="E28" i="26"/>
  <c r="D29" i="26"/>
  <c r="D28" i="20"/>
  <c r="E27" i="20"/>
  <c r="Z26" i="39" l="1"/>
  <c r="AA25" i="39"/>
  <c r="J28" i="32"/>
  <c r="I29" i="32"/>
  <c r="D29" i="36"/>
  <c r="E28" i="36"/>
  <c r="J28" i="34"/>
  <c r="I29" i="34"/>
  <c r="J27" i="30"/>
  <c r="I28" i="30"/>
  <c r="E28" i="28"/>
  <c r="D29" i="28"/>
  <c r="J29" i="28"/>
  <c r="I30" i="28"/>
  <c r="D30" i="34"/>
  <c r="E29" i="34"/>
  <c r="D30" i="30"/>
  <c r="E29" i="30"/>
  <c r="J27" i="36"/>
  <c r="I28" i="36"/>
  <c r="J27" i="38"/>
  <c r="I28" i="38"/>
  <c r="D29" i="38"/>
  <c r="E28" i="38"/>
  <c r="E28" i="32"/>
  <c r="D29" i="32"/>
  <c r="J27" i="26"/>
  <c r="I28" i="26"/>
  <c r="J28" i="18"/>
  <c r="I29" i="18"/>
  <c r="J28" i="24"/>
  <c r="I29" i="24"/>
  <c r="E28" i="16"/>
  <c r="D29" i="16"/>
  <c r="J27" i="16"/>
  <c r="I28" i="16"/>
  <c r="J29" i="22"/>
  <c r="I30" i="22"/>
  <c r="E28" i="18"/>
  <c r="D29" i="18"/>
  <c r="J28" i="20"/>
  <c r="I29" i="20"/>
  <c r="D29" i="20"/>
  <c r="E28" i="20"/>
  <c r="D30" i="26"/>
  <c r="E29" i="26"/>
  <c r="D31" i="24"/>
  <c r="E30" i="24"/>
  <c r="E29" i="22"/>
  <c r="D30" i="22"/>
  <c r="Z27" i="39" l="1"/>
  <c r="AA26" i="39"/>
  <c r="J28" i="38"/>
  <c r="I29" i="38"/>
  <c r="J30" i="28"/>
  <c r="I31" i="28"/>
  <c r="D30" i="36"/>
  <c r="E29" i="36"/>
  <c r="J28" i="30"/>
  <c r="I29" i="30"/>
  <c r="E30" i="30"/>
  <c r="D31" i="30"/>
  <c r="J28" i="36"/>
  <c r="I29" i="36"/>
  <c r="E29" i="28"/>
  <c r="D30" i="28"/>
  <c r="J29" i="34"/>
  <c r="I30" i="34"/>
  <c r="J29" i="32"/>
  <c r="I30" i="32"/>
  <c r="D30" i="32"/>
  <c r="E29" i="32"/>
  <c r="E29" i="38"/>
  <c r="D30" i="38"/>
  <c r="E30" i="34"/>
  <c r="D31" i="34"/>
  <c r="J30" i="22"/>
  <c r="I31" i="22"/>
  <c r="E30" i="26"/>
  <c r="D31" i="26"/>
  <c r="D31" i="22"/>
  <c r="E30" i="22"/>
  <c r="D30" i="16"/>
  <c r="E29" i="16"/>
  <c r="E29" i="18"/>
  <c r="D30" i="18"/>
  <c r="J28" i="16"/>
  <c r="I29" i="16"/>
  <c r="J29" i="24"/>
  <c r="I30" i="24"/>
  <c r="J28" i="26"/>
  <c r="I29" i="26"/>
  <c r="J29" i="20"/>
  <c r="I30" i="20"/>
  <c r="J29" i="18"/>
  <c r="I30" i="18"/>
  <c r="D32" i="24"/>
  <c r="E31" i="24"/>
  <c r="D30" i="20"/>
  <c r="E29" i="20"/>
  <c r="Z28" i="39" l="1"/>
  <c r="AA27" i="39"/>
  <c r="J30" i="34"/>
  <c r="I31" i="34"/>
  <c r="J29" i="36"/>
  <c r="I30" i="36"/>
  <c r="J29" i="30"/>
  <c r="I30" i="30"/>
  <c r="J31" i="28"/>
  <c r="I32" i="28"/>
  <c r="E30" i="32"/>
  <c r="D31" i="32"/>
  <c r="D32" i="34"/>
  <c r="E31" i="34"/>
  <c r="D31" i="38"/>
  <c r="E30" i="38"/>
  <c r="J30" i="32"/>
  <c r="I31" i="32"/>
  <c r="E30" i="28"/>
  <c r="D31" i="28"/>
  <c r="D32" i="30"/>
  <c r="E31" i="30"/>
  <c r="J29" i="38"/>
  <c r="I30" i="38"/>
  <c r="D31" i="36"/>
  <c r="E30" i="36"/>
  <c r="J30" i="18"/>
  <c r="I31" i="18"/>
  <c r="J29" i="26"/>
  <c r="I30" i="26"/>
  <c r="J29" i="16"/>
  <c r="I30" i="16"/>
  <c r="D32" i="26"/>
  <c r="E31" i="26"/>
  <c r="D31" i="20"/>
  <c r="E30" i="20"/>
  <c r="D31" i="16"/>
  <c r="E30" i="16"/>
  <c r="J30" i="24"/>
  <c r="I31" i="24"/>
  <c r="E30" i="18"/>
  <c r="D31" i="18"/>
  <c r="J31" i="22"/>
  <c r="I32" i="22"/>
  <c r="J30" i="20"/>
  <c r="I31" i="20"/>
  <c r="D33" i="24"/>
  <c r="E32" i="24"/>
  <c r="E31" i="22"/>
  <c r="D32" i="22"/>
  <c r="Z29" i="39" l="1"/>
  <c r="AA28" i="39"/>
  <c r="J31" i="32"/>
  <c r="I32" i="32"/>
  <c r="J32" i="28"/>
  <c r="I33" i="28"/>
  <c r="D32" i="36"/>
  <c r="E31" i="36"/>
  <c r="E32" i="30"/>
  <c r="D33" i="30"/>
  <c r="J30" i="38"/>
  <c r="I31" i="38"/>
  <c r="E31" i="28"/>
  <c r="D32" i="28"/>
  <c r="D32" i="32"/>
  <c r="E31" i="32"/>
  <c r="J30" i="30"/>
  <c r="I31" i="30"/>
  <c r="J31" i="34"/>
  <c r="I32" i="34"/>
  <c r="J30" i="36"/>
  <c r="I31" i="36"/>
  <c r="E32" i="34"/>
  <c r="D33" i="34"/>
  <c r="E31" i="38"/>
  <c r="D32" i="38"/>
  <c r="J30" i="26"/>
  <c r="I31" i="26"/>
  <c r="D32" i="16"/>
  <c r="E31" i="16"/>
  <c r="E32" i="26"/>
  <c r="D33" i="26"/>
  <c r="D33" i="22"/>
  <c r="E32" i="22"/>
  <c r="E31" i="18"/>
  <c r="D32" i="18"/>
  <c r="J32" i="22"/>
  <c r="I33" i="22"/>
  <c r="J31" i="24"/>
  <c r="I32" i="24"/>
  <c r="J30" i="16"/>
  <c r="I31" i="16"/>
  <c r="J31" i="18"/>
  <c r="I32" i="18"/>
  <c r="J31" i="20"/>
  <c r="I32" i="20"/>
  <c r="D34" i="24"/>
  <c r="E33" i="24"/>
  <c r="D32" i="20"/>
  <c r="E31" i="20"/>
  <c r="AA29" i="39" l="1"/>
  <c r="Z30" i="39"/>
  <c r="J31" i="36"/>
  <c r="I32" i="36"/>
  <c r="E32" i="28"/>
  <c r="D33" i="28"/>
  <c r="J33" i="28"/>
  <c r="I34" i="28"/>
  <c r="D34" i="34"/>
  <c r="E33" i="34"/>
  <c r="J32" i="34"/>
  <c r="I33" i="34"/>
  <c r="J31" i="38"/>
  <c r="I32" i="38"/>
  <c r="J32" i="32"/>
  <c r="I33" i="32"/>
  <c r="D33" i="38"/>
  <c r="E32" i="38"/>
  <c r="J31" i="30"/>
  <c r="I32" i="30"/>
  <c r="D34" i="30"/>
  <c r="E33" i="30"/>
  <c r="E32" i="32"/>
  <c r="D33" i="32"/>
  <c r="D33" i="36"/>
  <c r="E32" i="36"/>
  <c r="J32" i="20"/>
  <c r="I33" i="20"/>
  <c r="J31" i="16"/>
  <c r="I32" i="16"/>
  <c r="D33" i="20"/>
  <c r="E32" i="20"/>
  <c r="E33" i="22"/>
  <c r="D34" i="22"/>
  <c r="D33" i="16"/>
  <c r="E32" i="16"/>
  <c r="J33" i="22"/>
  <c r="I34" i="22"/>
  <c r="J32" i="18"/>
  <c r="I33" i="18"/>
  <c r="J32" i="24"/>
  <c r="I33" i="24"/>
  <c r="E32" i="18"/>
  <c r="D33" i="18"/>
  <c r="D34" i="26"/>
  <c r="E33" i="26"/>
  <c r="J31" i="26"/>
  <c r="I32" i="26"/>
  <c r="E34" i="24"/>
  <c r="D35" i="24"/>
  <c r="Z31" i="39" l="1"/>
  <c r="AA30" i="39"/>
  <c r="D34" i="36"/>
  <c r="E33" i="36"/>
  <c r="E34" i="30"/>
  <c r="D35" i="30"/>
  <c r="E34" i="34"/>
  <c r="D35" i="34"/>
  <c r="D34" i="32"/>
  <c r="E33" i="32"/>
  <c r="J32" i="30"/>
  <c r="I33" i="30"/>
  <c r="J33" i="32"/>
  <c r="I34" i="32"/>
  <c r="J33" i="34"/>
  <c r="I34" i="34"/>
  <c r="J34" i="28"/>
  <c r="I35" i="28"/>
  <c r="J32" i="36"/>
  <c r="I33" i="36"/>
  <c r="J32" i="38"/>
  <c r="I33" i="38"/>
  <c r="E33" i="28"/>
  <c r="D34" i="28"/>
  <c r="E33" i="38"/>
  <c r="D34" i="38"/>
  <c r="J34" i="22"/>
  <c r="I35" i="22"/>
  <c r="D35" i="22"/>
  <c r="E34" i="22"/>
  <c r="J32" i="16"/>
  <c r="I33" i="16"/>
  <c r="E35" i="24"/>
  <c r="D36" i="24"/>
  <c r="J33" i="24"/>
  <c r="I34" i="24"/>
  <c r="E34" i="26"/>
  <c r="D35" i="26"/>
  <c r="J32" i="26"/>
  <c r="I33" i="26"/>
  <c r="E33" i="18"/>
  <c r="D34" i="18"/>
  <c r="J33" i="18"/>
  <c r="I34" i="18"/>
  <c r="J33" i="20"/>
  <c r="I34" i="20"/>
  <c r="D34" i="16"/>
  <c r="E33" i="16"/>
  <c r="D34" i="20"/>
  <c r="E33" i="20"/>
  <c r="Z32" i="39" l="1"/>
  <c r="AA31" i="39"/>
  <c r="D35" i="38"/>
  <c r="E34" i="38"/>
  <c r="J35" i="28"/>
  <c r="I36" i="28"/>
  <c r="J34" i="32"/>
  <c r="I35" i="32"/>
  <c r="D36" i="30"/>
  <c r="E35" i="30"/>
  <c r="E34" i="32"/>
  <c r="D35" i="32"/>
  <c r="E34" i="28"/>
  <c r="D35" i="28"/>
  <c r="J33" i="36"/>
  <c r="I34" i="36"/>
  <c r="J34" i="34"/>
  <c r="I35" i="34"/>
  <c r="J33" i="30"/>
  <c r="I34" i="30"/>
  <c r="D36" i="34"/>
  <c r="E35" i="34"/>
  <c r="J33" i="38"/>
  <c r="I34" i="38"/>
  <c r="D35" i="36"/>
  <c r="E34" i="36"/>
  <c r="J34" i="20"/>
  <c r="I35" i="20"/>
  <c r="E35" i="22"/>
  <c r="D36" i="22"/>
  <c r="D36" i="26"/>
  <c r="E35" i="26"/>
  <c r="E36" i="24"/>
  <c r="D37" i="24"/>
  <c r="D35" i="20"/>
  <c r="E34" i="20"/>
  <c r="J34" i="18"/>
  <c r="I35" i="18"/>
  <c r="J33" i="26"/>
  <c r="I34" i="26"/>
  <c r="J34" i="24"/>
  <c r="I35" i="24"/>
  <c r="J33" i="16"/>
  <c r="I34" i="16"/>
  <c r="J35" i="22"/>
  <c r="I36" i="22"/>
  <c r="E34" i="18"/>
  <c r="D35" i="18"/>
  <c r="E34" i="16"/>
  <c r="D35" i="16"/>
  <c r="Z33" i="39" l="1"/>
  <c r="AA32" i="39"/>
  <c r="D36" i="36"/>
  <c r="E35" i="36"/>
  <c r="E36" i="34"/>
  <c r="D37" i="34"/>
  <c r="J34" i="38"/>
  <c r="I35" i="38"/>
  <c r="J34" i="30"/>
  <c r="I35" i="30"/>
  <c r="J34" i="36"/>
  <c r="I35" i="36"/>
  <c r="D36" i="32"/>
  <c r="E35" i="32"/>
  <c r="J35" i="32"/>
  <c r="I36" i="32"/>
  <c r="J35" i="34"/>
  <c r="I36" i="34"/>
  <c r="E35" i="28"/>
  <c r="D36" i="28"/>
  <c r="J36" i="28"/>
  <c r="I37" i="28"/>
  <c r="E36" i="30"/>
  <c r="D37" i="30"/>
  <c r="E35" i="38"/>
  <c r="D36" i="38"/>
  <c r="J35" i="24"/>
  <c r="I36" i="24"/>
  <c r="D36" i="16"/>
  <c r="E35" i="16"/>
  <c r="J35" i="18"/>
  <c r="I36" i="18"/>
  <c r="D38" i="24"/>
  <c r="E37" i="24"/>
  <c r="D37" i="22"/>
  <c r="E36" i="22"/>
  <c r="D36" i="18"/>
  <c r="E35" i="18"/>
  <c r="J34" i="16"/>
  <c r="I35" i="16"/>
  <c r="J34" i="26"/>
  <c r="I35" i="26"/>
  <c r="J35" i="20"/>
  <c r="I36" i="20"/>
  <c r="J36" i="22"/>
  <c r="I37" i="22"/>
  <c r="D36" i="20"/>
  <c r="E35" i="20"/>
  <c r="E36" i="26"/>
  <c r="D37" i="26"/>
  <c r="Z34" i="39" l="1"/>
  <c r="AA33" i="39"/>
  <c r="D37" i="38"/>
  <c r="E36" i="38"/>
  <c r="J37" i="28"/>
  <c r="I38" i="28"/>
  <c r="J36" i="34"/>
  <c r="I37" i="34"/>
  <c r="J35" i="30"/>
  <c r="I36" i="30"/>
  <c r="D38" i="34"/>
  <c r="E37" i="34"/>
  <c r="D38" i="30"/>
  <c r="E37" i="30"/>
  <c r="E36" i="28"/>
  <c r="D37" i="28"/>
  <c r="J36" i="32"/>
  <c r="I37" i="32"/>
  <c r="J35" i="36"/>
  <c r="I36" i="36"/>
  <c r="J35" i="38"/>
  <c r="I36" i="38"/>
  <c r="E36" i="32"/>
  <c r="D37" i="32"/>
  <c r="D37" i="36"/>
  <c r="E36" i="36"/>
  <c r="E36" i="18"/>
  <c r="D37" i="18"/>
  <c r="E38" i="24"/>
  <c r="D39" i="24"/>
  <c r="D37" i="16"/>
  <c r="E36" i="16"/>
  <c r="D38" i="26"/>
  <c r="E37" i="26"/>
  <c r="J36" i="20"/>
  <c r="I37" i="20"/>
  <c r="J35" i="16"/>
  <c r="I36" i="16"/>
  <c r="J36" i="18"/>
  <c r="I37" i="18"/>
  <c r="J36" i="24"/>
  <c r="I37" i="24"/>
  <c r="J37" i="22"/>
  <c r="I38" i="22"/>
  <c r="J35" i="26"/>
  <c r="I36" i="26"/>
  <c r="D37" i="20"/>
  <c r="E36" i="20"/>
  <c r="E37" i="22"/>
  <c r="D38" i="22"/>
  <c r="Z35" i="39" l="1"/>
  <c r="AA34" i="39"/>
  <c r="J36" i="38"/>
  <c r="I37" i="38"/>
  <c r="J37" i="32"/>
  <c r="I38" i="32"/>
  <c r="J36" i="30"/>
  <c r="I37" i="30"/>
  <c r="D38" i="36"/>
  <c r="E37" i="36"/>
  <c r="D38" i="32"/>
  <c r="E37" i="32"/>
  <c r="J36" i="36"/>
  <c r="I37" i="36"/>
  <c r="E37" i="28"/>
  <c r="D38" i="28"/>
  <c r="J37" i="34"/>
  <c r="I38" i="34"/>
  <c r="J38" i="28"/>
  <c r="I39" i="28"/>
  <c r="E38" i="30"/>
  <c r="D39" i="30"/>
  <c r="E38" i="34"/>
  <c r="D39" i="34"/>
  <c r="E37" i="38"/>
  <c r="D38" i="38"/>
  <c r="E38" i="26"/>
  <c r="D39" i="26"/>
  <c r="D39" i="22"/>
  <c r="E38" i="22"/>
  <c r="J37" i="24"/>
  <c r="I38" i="24"/>
  <c r="J36" i="16"/>
  <c r="I37" i="16"/>
  <c r="D40" i="24"/>
  <c r="E39" i="24"/>
  <c r="J38" i="22"/>
  <c r="I39" i="22"/>
  <c r="J37" i="18"/>
  <c r="I38" i="18"/>
  <c r="J37" i="20"/>
  <c r="I38" i="20"/>
  <c r="D38" i="18"/>
  <c r="E37" i="18"/>
  <c r="J36" i="26"/>
  <c r="I37" i="26"/>
  <c r="D38" i="20"/>
  <c r="E37" i="20"/>
  <c r="D38" i="16"/>
  <c r="E37" i="16"/>
  <c r="Z36" i="39" l="1"/>
  <c r="AA35" i="39"/>
  <c r="D40" i="30"/>
  <c r="E39" i="30"/>
  <c r="J38" i="34"/>
  <c r="I39" i="34"/>
  <c r="J37" i="36"/>
  <c r="I38" i="36"/>
  <c r="D39" i="36"/>
  <c r="E38" i="36"/>
  <c r="D40" i="34"/>
  <c r="E39" i="34"/>
  <c r="J39" i="28"/>
  <c r="I40" i="28"/>
  <c r="E38" i="28"/>
  <c r="D39" i="28"/>
  <c r="J37" i="30"/>
  <c r="I38" i="30"/>
  <c r="J37" i="38"/>
  <c r="I38" i="38"/>
  <c r="D39" i="38"/>
  <c r="E38" i="38"/>
  <c r="J38" i="32"/>
  <c r="I39" i="32"/>
  <c r="E38" i="32"/>
  <c r="D39" i="32"/>
  <c r="J37" i="26"/>
  <c r="I38" i="26"/>
  <c r="J38" i="20"/>
  <c r="I39" i="20"/>
  <c r="J39" i="22"/>
  <c r="I40" i="22"/>
  <c r="J37" i="16"/>
  <c r="I38" i="16"/>
  <c r="E39" i="22"/>
  <c r="D40" i="22"/>
  <c r="J38" i="18"/>
  <c r="I39" i="18"/>
  <c r="J38" i="24"/>
  <c r="I39" i="24"/>
  <c r="D40" i="26"/>
  <c r="E39" i="26"/>
  <c r="D39" i="16"/>
  <c r="E38" i="16"/>
  <c r="D39" i="20"/>
  <c r="E38" i="20"/>
  <c r="E38" i="18"/>
  <c r="D39" i="18"/>
  <c r="E40" i="24"/>
  <c r="D41" i="24"/>
  <c r="Z37" i="39" l="1"/>
  <c r="AA36" i="39"/>
  <c r="D40" i="32"/>
  <c r="E39" i="32"/>
  <c r="J38" i="30"/>
  <c r="I39" i="30"/>
  <c r="J40" i="28"/>
  <c r="I41" i="28"/>
  <c r="J39" i="34"/>
  <c r="I40" i="34"/>
  <c r="E39" i="38"/>
  <c r="D40" i="38"/>
  <c r="D40" i="36"/>
  <c r="E39" i="36"/>
  <c r="J39" i="32"/>
  <c r="I40" i="32"/>
  <c r="J38" i="38"/>
  <c r="I39" i="38"/>
  <c r="E39" i="28"/>
  <c r="D40" i="28"/>
  <c r="J38" i="36"/>
  <c r="I39" i="36"/>
  <c r="E40" i="34"/>
  <c r="D41" i="34"/>
  <c r="E40" i="30"/>
  <c r="D41" i="30"/>
  <c r="D40" i="20"/>
  <c r="E39" i="20"/>
  <c r="E40" i="26"/>
  <c r="D41" i="26"/>
  <c r="J38" i="16"/>
  <c r="I39" i="16"/>
  <c r="D40" i="18"/>
  <c r="E39" i="18"/>
  <c r="J39" i="24"/>
  <c r="I40" i="24"/>
  <c r="D41" i="22"/>
  <c r="E40" i="22"/>
  <c r="J40" i="22"/>
  <c r="I41" i="22"/>
  <c r="J38" i="26"/>
  <c r="I39" i="26"/>
  <c r="D42" i="24"/>
  <c r="E41" i="24"/>
  <c r="J39" i="18"/>
  <c r="I40" i="18"/>
  <c r="J39" i="20"/>
  <c r="I40" i="20"/>
  <c r="D40" i="16"/>
  <c r="E39" i="16"/>
  <c r="AA37" i="39" l="1"/>
  <c r="Z38" i="39"/>
  <c r="D42" i="30"/>
  <c r="E41" i="30"/>
  <c r="J39" i="36"/>
  <c r="I40" i="36"/>
  <c r="J39" i="38"/>
  <c r="I40" i="38"/>
  <c r="J40" i="34"/>
  <c r="I41" i="34"/>
  <c r="J39" i="30"/>
  <c r="I40" i="30"/>
  <c r="D41" i="36"/>
  <c r="E40" i="36"/>
  <c r="D42" i="34"/>
  <c r="E41" i="34"/>
  <c r="E40" i="28"/>
  <c r="D41" i="28"/>
  <c r="J40" i="32"/>
  <c r="I41" i="32"/>
  <c r="D41" i="38"/>
  <c r="E40" i="38"/>
  <c r="J41" i="28"/>
  <c r="I42" i="28"/>
  <c r="E40" i="32"/>
  <c r="D41" i="32"/>
  <c r="D41" i="16"/>
  <c r="E40" i="16"/>
  <c r="E41" i="22"/>
  <c r="D42" i="22"/>
  <c r="E40" i="18"/>
  <c r="D41" i="18"/>
  <c r="J40" i="20"/>
  <c r="I41" i="20"/>
  <c r="J41" i="22"/>
  <c r="I42" i="22"/>
  <c r="J40" i="24"/>
  <c r="I41" i="24"/>
  <c r="J39" i="16"/>
  <c r="I40" i="16"/>
  <c r="J40" i="18"/>
  <c r="I41" i="18"/>
  <c r="J39" i="26"/>
  <c r="I40" i="26"/>
  <c r="D42" i="26"/>
  <c r="E41" i="26"/>
  <c r="E42" i="24"/>
  <c r="D43" i="24"/>
  <c r="D41" i="20"/>
  <c r="E40" i="20"/>
  <c r="Z39" i="39" l="1"/>
  <c r="AA38" i="39"/>
  <c r="D42" i="32"/>
  <c r="E41" i="32"/>
  <c r="E41" i="28"/>
  <c r="D42" i="28"/>
  <c r="J41" i="34"/>
  <c r="I42" i="34"/>
  <c r="J40" i="36"/>
  <c r="I41" i="36"/>
  <c r="E41" i="38"/>
  <c r="D42" i="38"/>
  <c r="D42" i="36"/>
  <c r="E41" i="36"/>
  <c r="J42" i="28"/>
  <c r="I43" i="28"/>
  <c r="J41" i="32"/>
  <c r="I42" i="32"/>
  <c r="J40" i="30"/>
  <c r="I41" i="30"/>
  <c r="J40" i="38"/>
  <c r="I41" i="38"/>
  <c r="E42" i="34"/>
  <c r="D43" i="34"/>
  <c r="E42" i="30"/>
  <c r="D43" i="30"/>
  <c r="D43" i="22"/>
  <c r="E42" i="22"/>
  <c r="J41" i="24"/>
  <c r="I42" i="24"/>
  <c r="D42" i="20"/>
  <c r="E41" i="20"/>
  <c r="E42" i="26"/>
  <c r="D43" i="26"/>
  <c r="D44" i="24"/>
  <c r="E43" i="24"/>
  <c r="J40" i="26"/>
  <c r="I41" i="26"/>
  <c r="J40" i="16"/>
  <c r="I41" i="16"/>
  <c r="J42" i="22"/>
  <c r="I43" i="22"/>
  <c r="D42" i="18"/>
  <c r="E41" i="18"/>
  <c r="J41" i="18"/>
  <c r="I42" i="18"/>
  <c r="J41" i="20"/>
  <c r="I42" i="20"/>
  <c r="D42" i="16"/>
  <c r="E41" i="16"/>
  <c r="Z40" i="39" l="1"/>
  <c r="AA39" i="39"/>
  <c r="D44" i="30"/>
  <c r="E43" i="30"/>
  <c r="J41" i="38"/>
  <c r="I42" i="38"/>
  <c r="J42" i="32"/>
  <c r="I43" i="32"/>
  <c r="J41" i="36"/>
  <c r="I42" i="36"/>
  <c r="E42" i="28"/>
  <c r="D43" i="28"/>
  <c r="D43" i="36"/>
  <c r="E42" i="36"/>
  <c r="D44" i="34"/>
  <c r="E43" i="34"/>
  <c r="J41" i="30"/>
  <c r="I42" i="30"/>
  <c r="J43" i="28"/>
  <c r="I44" i="28"/>
  <c r="D43" i="38"/>
  <c r="E42" i="38"/>
  <c r="J42" i="34"/>
  <c r="I43" i="34"/>
  <c r="E42" i="32"/>
  <c r="D43" i="32"/>
  <c r="J42" i="18"/>
  <c r="I43" i="18"/>
  <c r="D44" i="26"/>
  <c r="E43" i="26"/>
  <c r="J41" i="26"/>
  <c r="I42" i="26"/>
  <c r="J42" i="20"/>
  <c r="I43" i="20"/>
  <c r="J43" i="22"/>
  <c r="I44" i="22"/>
  <c r="J42" i="24"/>
  <c r="I43" i="24"/>
  <c r="E42" i="16"/>
  <c r="D43" i="16"/>
  <c r="J41" i="16"/>
  <c r="I42" i="16"/>
  <c r="E42" i="18"/>
  <c r="D43" i="18"/>
  <c r="E44" i="24"/>
  <c r="D45" i="24"/>
  <c r="D43" i="20"/>
  <c r="E42" i="20"/>
  <c r="E43" i="22"/>
  <c r="D44" i="22"/>
  <c r="Z41" i="39" l="1"/>
  <c r="AA40" i="39"/>
  <c r="D44" i="32"/>
  <c r="E43" i="32"/>
  <c r="J42" i="30"/>
  <c r="I43" i="30"/>
  <c r="J42" i="36"/>
  <c r="I43" i="36"/>
  <c r="J42" i="38"/>
  <c r="I43" i="38"/>
  <c r="E43" i="38"/>
  <c r="D44" i="38"/>
  <c r="D44" i="36"/>
  <c r="E43" i="36"/>
  <c r="J43" i="34"/>
  <c r="I44" i="34"/>
  <c r="J44" i="28"/>
  <c r="I45" i="28"/>
  <c r="E43" i="28"/>
  <c r="D44" i="28"/>
  <c r="J43" i="32"/>
  <c r="I44" i="32"/>
  <c r="E44" i="34"/>
  <c r="D45" i="34"/>
  <c r="E44" i="30"/>
  <c r="D45" i="30"/>
  <c r="D45" i="22"/>
  <c r="E44" i="22"/>
  <c r="J42" i="16"/>
  <c r="I43" i="16"/>
  <c r="E44" i="26"/>
  <c r="D45" i="26"/>
  <c r="E43" i="18"/>
  <c r="D44" i="18"/>
  <c r="D44" i="16"/>
  <c r="E43" i="16"/>
  <c r="J44" i="22"/>
  <c r="I45" i="22"/>
  <c r="J42" i="26"/>
  <c r="I43" i="26"/>
  <c r="J43" i="18"/>
  <c r="I44" i="18"/>
  <c r="D46" i="24"/>
  <c r="E45" i="24"/>
  <c r="J43" i="24"/>
  <c r="I44" i="24"/>
  <c r="J43" i="20"/>
  <c r="I44" i="20"/>
  <c r="D44" i="20"/>
  <c r="E43" i="20"/>
  <c r="Z42" i="39" l="1"/>
  <c r="AA41" i="39"/>
  <c r="D46" i="30"/>
  <c r="E45" i="30"/>
  <c r="J44" i="32"/>
  <c r="I45" i="32"/>
  <c r="J45" i="28"/>
  <c r="I46" i="28"/>
  <c r="J43" i="38"/>
  <c r="I44" i="38"/>
  <c r="J43" i="30"/>
  <c r="I44" i="30"/>
  <c r="D45" i="36"/>
  <c r="E44" i="36"/>
  <c r="D46" i="34"/>
  <c r="E45" i="34"/>
  <c r="E44" i="28"/>
  <c r="D45" i="28"/>
  <c r="J44" i="34"/>
  <c r="I45" i="34"/>
  <c r="D45" i="38"/>
  <c r="E44" i="38"/>
  <c r="J43" i="36"/>
  <c r="I44" i="36"/>
  <c r="E44" i="32"/>
  <c r="D45" i="32"/>
  <c r="J45" i="22"/>
  <c r="I46" i="22"/>
  <c r="J43" i="16"/>
  <c r="I44" i="16"/>
  <c r="J44" i="18"/>
  <c r="I45" i="18"/>
  <c r="E44" i="18"/>
  <c r="D45" i="18"/>
  <c r="D45" i="20"/>
  <c r="E44" i="20"/>
  <c r="J44" i="20"/>
  <c r="I45" i="20"/>
  <c r="D46" i="26"/>
  <c r="E45" i="26"/>
  <c r="J44" i="24"/>
  <c r="I45" i="24"/>
  <c r="J43" i="26"/>
  <c r="I44" i="26"/>
  <c r="E46" i="24"/>
  <c r="D47" i="24"/>
  <c r="D45" i="16"/>
  <c r="E44" i="16"/>
  <c r="E45" i="22"/>
  <c r="D46" i="22"/>
  <c r="Z43" i="39" l="1"/>
  <c r="AA42" i="39"/>
  <c r="D46" i="32"/>
  <c r="E45" i="32"/>
  <c r="E45" i="28"/>
  <c r="D46" i="28"/>
  <c r="J44" i="38"/>
  <c r="I45" i="38"/>
  <c r="J45" i="32"/>
  <c r="I46" i="32"/>
  <c r="E45" i="38"/>
  <c r="D46" i="38"/>
  <c r="D46" i="36"/>
  <c r="E45" i="36"/>
  <c r="J44" i="36"/>
  <c r="I45" i="36"/>
  <c r="J45" i="34"/>
  <c r="I46" i="34"/>
  <c r="J44" i="30"/>
  <c r="I45" i="30"/>
  <c r="J46" i="28"/>
  <c r="I47" i="28"/>
  <c r="E46" i="34"/>
  <c r="D47" i="34"/>
  <c r="E46" i="30"/>
  <c r="D47" i="30"/>
  <c r="D47" i="22"/>
  <c r="E46" i="22"/>
  <c r="J45" i="24"/>
  <c r="I46" i="24"/>
  <c r="E45" i="18"/>
  <c r="D46" i="18"/>
  <c r="J44" i="26"/>
  <c r="I45" i="26"/>
  <c r="J45" i="18"/>
  <c r="I46" i="18"/>
  <c r="J46" i="22"/>
  <c r="I47" i="22"/>
  <c r="E47" i="24"/>
  <c r="D48" i="24"/>
  <c r="J45" i="20"/>
  <c r="I46" i="20"/>
  <c r="J44" i="16"/>
  <c r="I45" i="16"/>
  <c r="D46" i="16"/>
  <c r="E45" i="16"/>
  <c r="D47" i="26"/>
  <c r="E46" i="26"/>
  <c r="D46" i="20"/>
  <c r="E45" i="20"/>
  <c r="Z44" i="39" l="1"/>
  <c r="AA43" i="39"/>
  <c r="D47" i="36"/>
  <c r="E46" i="36"/>
  <c r="D48" i="30"/>
  <c r="E47" i="30"/>
  <c r="J47" i="28"/>
  <c r="I48" i="28"/>
  <c r="J46" i="34"/>
  <c r="I47" i="34"/>
  <c r="J46" i="32"/>
  <c r="I47" i="32"/>
  <c r="E46" i="28"/>
  <c r="D47" i="28"/>
  <c r="D48" i="34"/>
  <c r="E47" i="34"/>
  <c r="D47" i="38"/>
  <c r="E46" i="38"/>
  <c r="J45" i="30"/>
  <c r="I46" i="30"/>
  <c r="J45" i="36"/>
  <c r="I46" i="36"/>
  <c r="J45" i="38"/>
  <c r="I46" i="38"/>
  <c r="E46" i="32"/>
  <c r="D47" i="32"/>
  <c r="J46" i="20"/>
  <c r="I47" i="20"/>
  <c r="J47" i="22"/>
  <c r="I48" i="22"/>
  <c r="J45" i="26"/>
  <c r="I46" i="26"/>
  <c r="J46" i="24"/>
  <c r="I47" i="24"/>
  <c r="D47" i="20"/>
  <c r="E46" i="20"/>
  <c r="D47" i="16"/>
  <c r="E46" i="16"/>
  <c r="J45" i="16"/>
  <c r="I46" i="16"/>
  <c r="E48" i="24"/>
  <c r="D49" i="24"/>
  <c r="J46" i="18"/>
  <c r="I47" i="18"/>
  <c r="E46" i="18"/>
  <c r="D47" i="18"/>
  <c r="E47" i="26"/>
  <c r="D48" i="26"/>
  <c r="E47" i="22"/>
  <c r="D48" i="22"/>
  <c r="Z45" i="39" l="1"/>
  <c r="AA44" i="39"/>
  <c r="E47" i="38"/>
  <c r="D48" i="38"/>
  <c r="E48" i="30"/>
  <c r="D49" i="30"/>
  <c r="J46" i="36"/>
  <c r="I47" i="36"/>
  <c r="E47" i="28"/>
  <c r="D48" i="28"/>
  <c r="J47" i="34"/>
  <c r="I48" i="34"/>
  <c r="J46" i="38"/>
  <c r="I47" i="38"/>
  <c r="J46" i="30"/>
  <c r="I47" i="30"/>
  <c r="J47" i="32"/>
  <c r="I48" i="32"/>
  <c r="J48" i="28"/>
  <c r="I49" i="28"/>
  <c r="D48" i="32"/>
  <c r="E47" i="32"/>
  <c r="E48" i="34"/>
  <c r="D49" i="34"/>
  <c r="D48" i="36"/>
  <c r="E47" i="36"/>
  <c r="D49" i="22"/>
  <c r="E48" i="22"/>
  <c r="D50" i="24"/>
  <c r="E49" i="24"/>
  <c r="J47" i="24"/>
  <c r="I48" i="24"/>
  <c r="D48" i="16"/>
  <c r="E47" i="16"/>
  <c r="D48" i="18"/>
  <c r="E47" i="18"/>
  <c r="J48" i="22"/>
  <c r="I49" i="22"/>
  <c r="D49" i="26"/>
  <c r="E48" i="26"/>
  <c r="J47" i="18"/>
  <c r="I48" i="18"/>
  <c r="J46" i="16"/>
  <c r="I47" i="16"/>
  <c r="J46" i="26"/>
  <c r="I47" i="26"/>
  <c r="J47" i="20"/>
  <c r="I48" i="20"/>
  <c r="D48" i="20"/>
  <c r="E47" i="20"/>
  <c r="AA45" i="39" l="1"/>
  <c r="Z46" i="39"/>
  <c r="J48" i="32"/>
  <c r="I49" i="32"/>
  <c r="J47" i="38"/>
  <c r="I48" i="38"/>
  <c r="D50" i="30"/>
  <c r="E49" i="30"/>
  <c r="D49" i="36"/>
  <c r="E48" i="36"/>
  <c r="E48" i="32"/>
  <c r="D49" i="32"/>
  <c r="D50" i="34"/>
  <c r="E49" i="34"/>
  <c r="J49" i="28"/>
  <c r="I50" i="28"/>
  <c r="J47" i="30"/>
  <c r="I48" i="30"/>
  <c r="J48" i="34"/>
  <c r="I49" i="34"/>
  <c r="J47" i="36"/>
  <c r="I48" i="36"/>
  <c r="D49" i="38"/>
  <c r="E48" i="38"/>
  <c r="E48" i="28"/>
  <c r="D49" i="28"/>
  <c r="J47" i="26"/>
  <c r="I48" i="26"/>
  <c r="J49" i="22"/>
  <c r="I50" i="22"/>
  <c r="D49" i="20"/>
  <c r="E48" i="20"/>
  <c r="E48" i="16"/>
  <c r="D49" i="16"/>
  <c r="E50" i="24"/>
  <c r="D51" i="24"/>
  <c r="J48" i="18"/>
  <c r="I49" i="18"/>
  <c r="J48" i="24"/>
  <c r="I49" i="24"/>
  <c r="J48" i="20"/>
  <c r="I49" i="20"/>
  <c r="J47" i="16"/>
  <c r="I48" i="16"/>
  <c r="E49" i="26"/>
  <c r="D50" i="26"/>
  <c r="E48" i="18"/>
  <c r="D49" i="18"/>
  <c r="E49" i="22"/>
  <c r="D50" i="22"/>
  <c r="Z47" i="39" l="1"/>
  <c r="AA46" i="39"/>
  <c r="J48" i="30"/>
  <c r="I49" i="30"/>
  <c r="E50" i="34"/>
  <c r="D51" i="34"/>
  <c r="D50" i="36"/>
  <c r="E49" i="36"/>
  <c r="J49" i="34"/>
  <c r="I50" i="34"/>
  <c r="J50" i="28"/>
  <c r="I51" i="28"/>
  <c r="D50" i="32"/>
  <c r="E49" i="32"/>
  <c r="J49" i="32"/>
  <c r="I50" i="32"/>
  <c r="E49" i="28"/>
  <c r="D50" i="28"/>
  <c r="J48" i="36"/>
  <c r="I49" i="36"/>
  <c r="J48" i="38"/>
  <c r="I49" i="38"/>
  <c r="E49" i="38"/>
  <c r="D50" i="38"/>
  <c r="E50" i="30"/>
  <c r="D51" i="30"/>
  <c r="D51" i="26"/>
  <c r="E50" i="26"/>
  <c r="J49" i="20"/>
  <c r="I50" i="20"/>
  <c r="D50" i="16"/>
  <c r="E49" i="16"/>
  <c r="J50" i="22"/>
  <c r="I51" i="22"/>
  <c r="J49" i="18"/>
  <c r="I50" i="18"/>
  <c r="E49" i="18"/>
  <c r="D50" i="18"/>
  <c r="J48" i="16"/>
  <c r="I49" i="16"/>
  <c r="J49" i="24"/>
  <c r="I50" i="24"/>
  <c r="E51" i="24"/>
  <c r="D52" i="24"/>
  <c r="J48" i="26"/>
  <c r="I49" i="26"/>
  <c r="D51" i="22"/>
  <c r="E50" i="22"/>
  <c r="D50" i="20"/>
  <c r="E49" i="20"/>
  <c r="Z48" i="39" l="1"/>
  <c r="AA47" i="39"/>
  <c r="D52" i="30"/>
  <c r="E51" i="30"/>
  <c r="J49" i="38"/>
  <c r="I50" i="38"/>
  <c r="E50" i="28"/>
  <c r="D51" i="28"/>
  <c r="J50" i="34"/>
  <c r="I51" i="34"/>
  <c r="D52" i="34"/>
  <c r="E51" i="34"/>
  <c r="E50" i="32"/>
  <c r="D51" i="32"/>
  <c r="D51" i="38"/>
  <c r="E50" i="38"/>
  <c r="J49" i="36"/>
  <c r="I50" i="36"/>
  <c r="J50" i="32"/>
  <c r="I51" i="32"/>
  <c r="J51" i="28"/>
  <c r="I52" i="28"/>
  <c r="J49" i="30"/>
  <c r="I50" i="30"/>
  <c r="D51" i="36"/>
  <c r="E50" i="36"/>
  <c r="J50" i="24"/>
  <c r="I51" i="24"/>
  <c r="J50" i="20"/>
  <c r="I51" i="20"/>
  <c r="D51" i="20"/>
  <c r="E50" i="20"/>
  <c r="E52" i="24"/>
  <c r="D53" i="24"/>
  <c r="J49" i="16"/>
  <c r="I50" i="16"/>
  <c r="J50" i="18"/>
  <c r="I51" i="18"/>
  <c r="J49" i="26"/>
  <c r="I50" i="26"/>
  <c r="E50" i="18"/>
  <c r="D51" i="18"/>
  <c r="J51" i="22"/>
  <c r="I52" i="22"/>
  <c r="E51" i="22"/>
  <c r="D52" i="22"/>
  <c r="D51" i="16"/>
  <c r="E50" i="16"/>
  <c r="E51" i="26"/>
  <c r="D52" i="26"/>
  <c r="Z49" i="39" l="1"/>
  <c r="AA48" i="39"/>
  <c r="J52" i="28"/>
  <c r="I53" i="28"/>
  <c r="D52" i="36"/>
  <c r="E51" i="36"/>
  <c r="D52" i="32"/>
  <c r="E51" i="32"/>
  <c r="J51" i="34"/>
  <c r="I52" i="34"/>
  <c r="J50" i="30"/>
  <c r="I51" i="30"/>
  <c r="J51" i="32"/>
  <c r="I52" i="32"/>
  <c r="E51" i="28"/>
  <c r="D52" i="28"/>
  <c r="J50" i="36"/>
  <c r="I51" i="36"/>
  <c r="J50" i="38"/>
  <c r="I51" i="38"/>
  <c r="E51" i="38"/>
  <c r="D52" i="38"/>
  <c r="E52" i="34"/>
  <c r="D53" i="34"/>
  <c r="E52" i="30"/>
  <c r="D53" i="30"/>
  <c r="D53" i="26"/>
  <c r="E52" i="26"/>
  <c r="E51" i="18"/>
  <c r="D52" i="18"/>
  <c r="D54" i="24"/>
  <c r="E53" i="24"/>
  <c r="J51" i="20"/>
  <c r="I52" i="20"/>
  <c r="D53" i="22"/>
  <c r="E52" i="22"/>
  <c r="J51" i="18"/>
  <c r="I52" i="18"/>
  <c r="J52" i="22"/>
  <c r="I53" i="22"/>
  <c r="J50" i="26"/>
  <c r="I51" i="26"/>
  <c r="J50" i="16"/>
  <c r="I51" i="16"/>
  <c r="J51" i="24"/>
  <c r="I52" i="24"/>
  <c r="D52" i="16"/>
  <c r="E51" i="16"/>
  <c r="D52" i="20"/>
  <c r="E51" i="20"/>
  <c r="Z50" i="39" l="1"/>
  <c r="AA49" i="39"/>
  <c r="D54" i="30"/>
  <c r="E53" i="30"/>
  <c r="D53" i="38"/>
  <c r="E52" i="38"/>
  <c r="J52" i="32"/>
  <c r="I53" i="32"/>
  <c r="J52" i="34"/>
  <c r="I53" i="34"/>
  <c r="D53" i="36"/>
  <c r="E52" i="36"/>
  <c r="J51" i="36"/>
  <c r="I52" i="36"/>
  <c r="D54" i="34"/>
  <c r="E53" i="34"/>
  <c r="J51" i="38"/>
  <c r="I52" i="38"/>
  <c r="E52" i="28"/>
  <c r="D53" i="28"/>
  <c r="J51" i="30"/>
  <c r="I52" i="30"/>
  <c r="J53" i="28"/>
  <c r="I54" i="28"/>
  <c r="E52" i="32"/>
  <c r="D53" i="32"/>
  <c r="J52" i="24"/>
  <c r="I53" i="24"/>
  <c r="J51" i="26"/>
  <c r="I52" i="26"/>
  <c r="E52" i="18"/>
  <c r="D53" i="18"/>
  <c r="D53" i="20"/>
  <c r="E52" i="20"/>
  <c r="J51" i="16"/>
  <c r="I52" i="16"/>
  <c r="J53" i="22"/>
  <c r="I54" i="22"/>
  <c r="J52" i="18"/>
  <c r="I53" i="18"/>
  <c r="J52" i="20"/>
  <c r="I53" i="20"/>
  <c r="D53" i="16"/>
  <c r="E52" i="16"/>
  <c r="E53" i="22"/>
  <c r="D54" i="22"/>
  <c r="E54" i="24"/>
  <c r="D55" i="24"/>
  <c r="E53" i="26"/>
  <c r="D54" i="26"/>
  <c r="Z51" i="39" l="1"/>
  <c r="AA50" i="39"/>
  <c r="D54" i="32"/>
  <c r="E53" i="32"/>
  <c r="J52" i="30"/>
  <c r="I53" i="30"/>
  <c r="J52" i="38"/>
  <c r="I53" i="38"/>
  <c r="J52" i="36"/>
  <c r="I53" i="36"/>
  <c r="J53" i="34"/>
  <c r="I54" i="34"/>
  <c r="E53" i="38"/>
  <c r="D54" i="38"/>
  <c r="J54" i="28"/>
  <c r="I55" i="28"/>
  <c r="E53" i="28"/>
  <c r="D54" i="28"/>
  <c r="J53" i="32"/>
  <c r="I54" i="32"/>
  <c r="E54" i="34"/>
  <c r="D55" i="34"/>
  <c r="D54" i="36"/>
  <c r="E53" i="36"/>
  <c r="E54" i="30"/>
  <c r="D55" i="30"/>
  <c r="D54" i="20"/>
  <c r="E53" i="20"/>
  <c r="D55" i="26"/>
  <c r="E54" i="26"/>
  <c r="D55" i="22"/>
  <c r="E54" i="22"/>
  <c r="J53" i="20"/>
  <c r="I54" i="20"/>
  <c r="J54" i="22"/>
  <c r="I55" i="22"/>
  <c r="J52" i="26"/>
  <c r="I53" i="26"/>
  <c r="D56" i="24"/>
  <c r="E55" i="24"/>
  <c r="J53" i="18"/>
  <c r="I54" i="18"/>
  <c r="J52" i="16"/>
  <c r="I53" i="16"/>
  <c r="E53" i="18"/>
  <c r="D54" i="18"/>
  <c r="J53" i="24"/>
  <c r="I54" i="24"/>
  <c r="D54" i="16"/>
  <c r="E53" i="16"/>
  <c r="Z52" i="39" l="1"/>
  <c r="AA51" i="39"/>
  <c r="D56" i="30"/>
  <c r="E55" i="30"/>
  <c r="D56" i="34"/>
  <c r="E55" i="34"/>
  <c r="E54" i="28"/>
  <c r="D55" i="28"/>
  <c r="D55" i="38"/>
  <c r="E54" i="38"/>
  <c r="J53" i="36"/>
  <c r="I54" i="36"/>
  <c r="J53" i="30"/>
  <c r="I54" i="30"/>
  <c r="J54" i="32"/>
  <c r="I55" i="32"/>
  <c r="J55" i="28"/>
  <c r="I56" i="28"/>
  <c r="J54" i="34"/>
  <c r="I55" i="34"/>
  <c r="J53" i="38"/>
  <c r="I54" i="38"/>
  <c r="D55" i="36"/>
  <c r="E54" i="36"/>
  <c r="E54" i="32"/>
  <c r="D55" i="32"/>
  <c r="E54" i="16"/>
  <c r="D55" i="16"/>
  <c r="D56" i="26"/>
  <c r="E55" i="26"/>
  <c r="E54" i="18"/>
  <c r="D55" i="18"/>
  <c r="J53" i="26"/>
  <c r="I54" i="26"/>
  <c r="J54" i="24"/>
  <c r="I55" i="24"/>
  <c r="J53" i="16"/>
  <c r="I54" i="16"/>
  <c r="J55" i="22"/>
  <c r="I56" i="22"/>
  <c r="J54" i="18"/>
  <c r="I55" i="18"/>
  <c r="J54" i="20"/>
  <c r="I55" i="20"/>
  <c r="E56" i="24"/>
  <c r="D57" i="24"/>
  <c r="E55" i="22"/>
  <c r="D56" i="22"/>
  <c r="D55" i="20"/>
  <c r="E54" i="20"/>
  <c r="Z53" i="39" l="1"/>
  <c r="AA52" i="39"/>
  <c r="D56" i="32"/>
  <c r="E55" i="32"/>
  <c r="J54" i="38"/>
  <c r="I55" i="38"/>
  <c r="J56" i="28"/>
  <c r="I57" i="28"/>
  <c r="J54" i="30"/>
  <c r="I55" i="30"/>
  <c r="E55" i="38"/>
  <c r="D56" i="38"/>
  <c r="E56" i="34"/>
  <c r="D57" i="34"/>
  <c r="J55" i="34"/>
  <c r="I56" i="34"/>
  <c r="J55" i="32"/>
  <c r="I56" i="32"/>
  <c r="J54" i="36"/>
  <c r="I55" i="36"/>
  <c r="E55" i="28"/>
  <c r="D56" i="28"/>
  <c r="D56" i="36"/>
  <c r="E55" i="36"/>
  <c r="E56" i="30"/>
  <c r="D57" i="30"/>
  <c r="J55" i="18"/>
  <c r="I56" i="18"/>
  <c r="D56" i="20"/>
  <c r="E55" i="20"/>
  <c r="D57" i="26"/>
  <c r="E56" i="26"/>
  <c r="D58" i="24"/>
  <c r="E57" i="24"/>
  <c r="J54" i="16"/>
  <c r="I55" i="16"/>
  <c r="J54" i="26"/>
  <c r="I55" i="26"/>
  <c r="E56" i="22"/>
  <c r="D57" i="22"/>
  <c r="J55" i="20"/>
  <c r="I56" i="20"/>
  <c r="J56" i="22"/>
  <c r="I57" i="22"/>
  <c r="J55" i="24"/>
  <c r="I56" i="24"/>
  <c r="D56" i="18"/>
  <c r="E55" i="18"/>
  <c r="D56" i="16"/>
  <c r="E55" i="16"/>
  <c r="AA53" i="39" l="1"/>
  <c r="Z54" i="39"/>
  <c r="E56" i="36"/>
  <c r="D57" i="36"/>
  <c r="D58" i="30"/>
  <c r="E57" i="30"/>
  <c r="E56" i="28"/>
  <c r="D57" i="28"/>
  <c r="J56" i="32"/>
  <c r="I57" i="32"/>
  <c r="E57" i="34"/>
  <c r="D58" i="34"/>
  <c r="J55" i="30"/>
  <c r="I56" i="30"/>
  <c r="J55" i="38"/>
  <c r="I56" i="38"/>
  <c r="J55" i="36"/>
  <c r="I56" i="36"/>
  <c r="J56" i="34"/>
  <c r="I57" i="34"/>
  <c r="D57" i="38"/>
  <c r="E56" i="38"/>
  <c r="J57" i="28"/>
  <c r="I58" i="28"/>
  <c r="E56" i="32"/>
  <c r="D57" i="32"/>
  <c r="J56" i="24"/>
  <c r="I57" i="24"/>
  <c r="D57" i="16"/>
  <c r="E56" i="16"/>
  <c r="D59" i="24"/>
  <c r="E58" i="24"/>
  <c r="E56" i="20"/>
  <c r="D57" i="20"/>
  <c r="J56" i="20"/>
  <c r="I57" i="20"/>
  <c r="J55" i="26"/>
  <c r="I56" i="26"/>
  <c r="J57" i="22"/>
  <c r="I58" i="22"/>
  <c r="D58" i="22"/>
  <c r="E57" i="22"/>
  <c r="J55" i="16"/>
  <c r="I56" i="16"/>
  <c r="J56" i="18"/>
  <c r="I57" i="18"/>
  <c r="E56" i="18"/>
  <c r="D57" i="18"/>
  <c r="D58" i="26"/>
  <c r="E57" i="26"/>
  <c r="Z55" i="39" l="1"/>
  <c r="AA54" i="39"/>
  <c r="D58" i="32"/>
  <c r="E57" i="32"/>
  <c r="J56" i="36"/>
  <c r="I57" i="36"/>
  <c r="J56" i="30"/>
  <c r="I57" i="30"/>
  <c r="J57" i="32"/>
  <c r="I58" i="32"/>
  <c r="D58" i="38"/>
  <c r="E57" i="38"/>
  <c r="D59" i="30"/>
  <c r="E58" i="30"/>
  <c r="J58" i="28"/>
  <c r="I59" i="28"/>
  <c r="J57" i="34"/>
  <c r="I58" i="34"/>
  <c r="J56" i="38"/>
  <c r="I57" i="38"/>
  <c r="D59" i="34"/>
  <c r="E58" i="34"/>
  <c r="E57" i="28"/>
  <c r="D58" i="28"/>
  <c r="E57" i="36"/>
  <c r="D58" i="36"/>
  <c r="J56" i="26"/>
  <c r="I57" i="26"/>
  <c r="D58" i="20"/>
  <c r="E57" i="20"/>
  <c r="D59" i="22"/>
  <c r="E58" i="22"/>
  <c r="E57" i="16"/>
  <c r="D58" i="16"/>
  <c r="J57" i="18"/>
  <c r="I58" i="18"/>
  <c r="E58" i="26"/>
  <c r="D59" i="26"/>
  <c r="D58" i="18"/>
  <c r="E57" i="18"/>
  <c r="J56" i="16"/>
  <c r="I57" i="16"/>
  <c r="J58" i="22"/>
  <c r="I59" i="22"/>
  <c r="J57" i="20"/>
  <c r="I58" i="20"/>
  <c r="J57" i="24"/>
  <c r="I58" i="24"/>
  <c r="D60" i="24"/>
  <c r="E59" i="24"/>
  <c r="Z56" i="39" l="1"/>
  <c r="AA55" i="39"/>
  <c r="D59" i="36"/>
  <c r="E58" i="36"/>
  <c r="J58" i="34"/>
  <c r="I59" i="34"/>
  <c r="J58" i="32"/>
  <c r="I59" i="32"/>
  <c r="J57" i="36"/>
  <c r="I58" i="36"/>
  <c r="D60" i="34"/>
  <c r="E59" i="34"/>
  <c r="E59" i="30"/>
  <c r="D60" i="30"/>
  <c r="D59" i="28"/>
  <c r="E58" i="28"/>
  <c r="J57" i="38"/>
  <c r="I58" i="38"/>
  <c r="J59" i="28"/>
  <c r="I60" i="28"/>
  <c r="J57" i="30"/>
  <c r="I58" i="30"/>
  <c r="E58" i="38"/>
  <c r="D59" i="38"/>
  <c r="D59" i="32"/>
  <c r="E58" i="32"/>
  <c r="J57" i="16"/>
  <c r="I58" i="16"/>
  <c r="E58" i="16"/>
  <c r="D59" i="16"/>
  <c r="E60" i="24"/>
  <c r="D61" i="24"/>
  <c r="D59" i="20"/>
  <c r="E58" i="20"/>
  <c r="J58" i="20"/>
  <c r="I59" i="20"/>
  <c r="E59" i="26"/>
  <c r="D60" i="26"/>
  <c r="J58" i="24"/>
  <c r="I59" i="24"/>
  <c r="J59" i="22"/>
  <c r="I60" i="22"/>
  <c r="J58" i="18"/>
  <c r="I59" i="18"/>
  <c r="J57" i="26"/>
  <c r="I58" i="26"/>
  <c r="D59" i="18"/>
  <c r="E58" i="18"/>
  <c r="E59" i="22"/>
  <c r="D60" i="22"/>
  <c r="Z57" i="39" l="1"/>
  <c r="AA56" i="39"/>
  <c r="J60" i="28"/>
  <c r="I61" i="28"/>
  <c r="J58" i="30"/>
  <c r="I59" i="30"/>
  <c r="J58" i="38"/>
  <c r="I59" i="38"/>
  <c r="D61" i="30"/>
  <c r="E60" i="30"/>
  <c r="J58" i="36"/>
  <c r="I59" i="36"/>
  <c r="J59" i="34"/>
  <c r="I60" i="34"/>
  <c r="E59" i="38"/>
  <c r="D60" i="38"/>
  <c r="J59" i="32"/>
  <c r="I60" i="32"/>
  <c r="D60" i="32"/>
  <c r="E59" i="32"/>
  <c r="E59" i="28"/>
  <c r="D60" i="28"/>
  <c r="E60" i="34"/>
  <c r="D61" i="34"/>
  <c r="D60" i="36"/>
  <c r="E59" i="36"/>
  <c r="D60" i="16"/>
  <c r="E59" i="16"/>
  <c r="E59" i="20"/>
  <c r="D60" i="20"/>
  <c r="E60" i="22"/>
  <c r="D61" i="22"/>
  <c r="J60" i="22"/>
  <c r="I61" i="22"/>
  <c r="D61" i="26"/>
  <c r="E60" i="26"/>
  <c r="J59" i="18"/>
  <c r="I60" i="18"/>
  <c r="J59" i="24"/>
  <c r="I60" i="24"/>
  <c r="J59" i="20"/>
  <c r="I60" i="20"/>
  <c r="D62" i="24"/>
  <c r="E61" i="24"/>
  <c r="J58" i="16"/>
  <c r="I59" i="16"/>
  <c r="J58" i="26"/>
  <c r="I59" i="26"/>
  <c r="D60" i="18"/>
  <c r="E59" i="18"/>
  <c r="Z58" i="39" l="1"/>
  <c r="AA57" i="39"/>
  <c r="E60" i="28"/>
  <c r="D61" i="28"/>
  <c r="J60" i="32"/>
  <c r="I61" i="32"/>
  <c r="J60" i="34"/>
  <c r="I61" i="34"/>
  <c r="J59" i="30"/>
  <c r="I60" i="30"/>
  <c r="D62" i="30"/>
  <c r="E61" i="30"/>
  <c r="E60" i="32"/>
  <c r="D61" i="32"/>
  <c r="E60" i="36"/>
  <c r="D61" i="36"/>
  <c r="E61" i="34"/>
  <c r="D62" i="34"/>
  <c r="D61" i="38"/>
  <c r="E60" i="38"/>
  <c r="J59" i="36"/>
  <c r="I60" i="36"/>
  <c r="J59" i="38"/>
  <c r="I60" i="38"/>
  <c r="J61" i="28"/>
  <c r="I62" i="28"/>
  <c r="J59" i="26"/>
  <c r="I60" i="26"/>
  <c r="J60" i="24"/>
  <c r="I61" i="24"/>
  <c r="D63" i="24"/>
  <c r="E62" i="24"/>
  <c r="J59" i="16"/>
  <c r="I60" i="16"/>
  <c r="J60" i="20"/>
  <c r="I61" i="20"/>
  <c r="J60" i="18"/>
  <c r="I61" i="18"/>
  <c r="J61" i="22"/>
  <c r="I62" i="22"/>
  <c r="E60" i="20"/>
  <c r="D61" i="20"/>
  <c r="D62" i="22"/>
  <c r="E61" i="22"/>
  <c r="E60" i="18"/>
  <c r="D61" i="18"/>
  <c r="D62" i="26"/>
  <c r="E61" i="26"/>
  <c r="D61" i="16"/>
  <c r="E60" i="16"/>
  <c r="Z59" i="39" l="1"/>
  <c r="AA58" i="39"/>
  <c r="J62" i="28"/>
  <c r="I63" i="28"/>
  <c r="J60" i="36"/>
  <c r="I61" i="36"/>
  <c r="E61" i="32"/>
  <c r="D62" i="32"/>
  <c r="J61" i="32"/>
  <c r="I62" i="32"/>
  <c r="J60" i="38"/>
  <c r="I61" i="38"/>
  <c r="E61" i="36"/>
  <c r="D62" i="36"/>
  <c r="J61" i="34"/>
  <c r="I62" i="34"/>
  <c r="D62" i="28"/>
  <c r="E61" i="28"/>
  <c r="D63" i="34"/>
  <c r="E62" i="34"/>
  <c r="J60" i="30"/>
  <c r="I61" i="30"/>
  <c r="D62" i="38"/>
  <c r="E61" i="38"/>
  <c r="D63" i="30"/>
  <c r="E62" i="30"/>
  <c r="D63" i="26"/>
  <c r="E62" i="26"/>
  <c r="D63" i="22"/>
  <c r="E62" i="22"/>
  <c r="D62" i="18"/>
  <c r="E61" i="18"/>
  <c r="D62" i="20"/>
  <c r="E61" i="20"/>
  <c r="J61" i="18"/>
  <c r="I62" i="18"/>
  <c r="J60" i="16"/>
  <c r="I61" i="16"/>
  <c r="J61" i="24"/>
  <c r="I62" i="24"/>
  <c r="E61" i="16"/>
  <c r="D62" i="16"/>
  <c r="J62" i="22"/>
  <c r="I63" i="22"/>
  <c r="J61" i="20"/>
  <c r="I62" i="20"/>
  <c r="J60" i="26"/>
  <c r="I61" i="26"/>
  <c r="D64" i="24"/>
  <c r="E63" i="24"/>
  <c r="Z60" i="39" l="1"/>
  <c r="AA59" i="39"/>
  <c r="J61" i="36"/>
  <c r="I62" i="36"/>
  <c r="D63" i="28"/>
  <c r="E62" i="28"/>
  <c r="E62" i="36"/>
  <c r="D63" i="36"/>
  <c r="E63" i="30"/>
  <c r="D64" i="30"/>
  <c r="J62" i="34"/>
  <c r="I63" i="34"/>
  <c r="J61" i="38"/>
  <c r="I62" i="38"/>
  <c r="D63" i="32"/>
  <c r="E62" i="32"/>
  <c r="J63" i="28"/>
  <c r="I64" i="28"/>
  <c r="J61" i="30"/>
  <c r="I62" i="30"/>
  <c r="J62" i="32"/>
  <c r="I63" i="32"/>
  <c r="E62" i="38"/>
  <c r="D63" i="38"/>
  <c r="D64" i="34"/>
  <c r="E63" i="34"/>
  <c r="J62" i="20"/>
  <c r="I63" i="20"/>
  <c r="E62" i="16"/>
  <c r="D63" i="16"/>
  <c r="J61" i="16"/>
  <c r="I62" i="16"/>
  <c r="E62" i="20"/>
  <c r="D63" i="20"/>
  <c r="E63" i="22"/>
  <c r="D64" i="22"/>
  <c r="E64" i="24"/>
  <c r="D65" i="24"/>
  <c r="J61" i="26"/>
  <c r="I62" i="26"/>
  <c r="J63" i="22"/>
  <c r="I64" i="22"/>
  <c r="J62" i="24"/>
  <c r="I63" i="24"/>
  <c r="J62" i="18"/>
  <c r="I63" i="18"/>
  <c r="D63" i="18"/>
  <c r="E62" i="18"/>
  <c r="E63" i="26"/>
  <c r="D64" i="26"/>
  <c r="Z61" i="39" l="1"/>
  <c r="AA60" i="39"/>
  <c r="E63" i="28"/>
  <c r="D64" i="28"/>
  <c r="J63" i="32"/>
  <c r="I64" i="32"/>
  <c r="J64" i="28"/>
  <c r="I65" i="28"/>
  <c r="J62" i="38"/>
  <c r="I63" i="38"/>
  <c r="D65" i="30"/>
  <c r="E64" i="30"/>
  <c r="E64" i="34"/>
  <c r="D65" i="34"/>
  <c r="E63" i="38"/>
  <c r="D64" i="38"/>
  <c r="J62" i="30"/>
  <c r="I63" i="30"/>
  <c r="J63" i="34"/>
  <c r="I64" i="34"/>
  <c r="D64" i="36"/>
  <c r="E63" i="36"/>
  <c r="J62" i="36"/>
  <c r="I63" i="36"/>
  <c r="E63" i="32"/>
  <c r="D64" i="32"/>
  <c r="D65" i="26"/>
  <c r="E64" i="26"/>
  <c r="J63" i="18"/>
  <c r="I64" i="18"/>
  <c r="J64" i="22"/>
  <c r="I65" i="22"/>
  <c r="D66" i="24"/>
  <c r="E65" i="24"/>
  <c r="E63" i="20"/>
  <c r="D64" i="20"/>
  <c r="D64" i="16"/>
  <c r="E63" i="16"/>
  <c r="J63" i="24"/>
  <c r="I64" i="24"/>
  <c r="J62" i="26"/>
  <c r="I63" i="26"/>
  <c r="E64" i="22"/>
  <c r="D65" i="22"/>
  <c r="J62" i="16"/>
  <c r="I63" i="16"/>
  <c r="J63" i="20"/>
  <c r="I64" i="20"/>
  <c r="E63" i="18"/>
  <c r="D64" i="18"/>
  <c r="AA61" i="39" l="1"/>
  <c r="Z62" i="39"/>
  <c r="J63" i="30"/>
  <c r="I64" i="30"/>
  <c r="E65" i="34"/>
  <c r="D66" i="34"/>
  <c r="J64" i="32"/>
  <c r="I65" i="32"/>
  <c r="E64" i="32"/>
  <c r="D65" i="32"/>
  <c r="J63" i="38"/>
  <c r="I64" i="38"/>
  <c r="E64" i="36"/>
  <c r="D65" i="36"/>
  <c r="J63" i="36"/>
  <c r="I64" i="36"/>
  <c r="J64" i="34"/>
  <c r="I65" i="34"/>
  <c r="D65" i="38"/>
  <c r="E64" i="38"/>
  <c r="J65" i="28"/>
  <c r="I66" i="28"/>
  <c r="E64" i="28"/>
  <c r="D65" i="28"/>
  <c r="D66" i="30"/>
  <c r="E65" i="30"/>
  <c r="E64" i="18"/>
  <c r="D65" i="18"/>
  <c r="J63" i="16"/>
  <c r="I64" i="16"/>
  <c r="J63" i="26"/>
  <c r="I64" i="26"/>
  <c r="J64" i="18"/>
  <c r="I65" i="18"/>
  <c r="E64" i="16"/>
  <c r="D65" i="16"/>
  <c r="D67" i="24"/>
  <c r="E66" i="24"/>
  <c r="J64" i="20"/>
  <c r="I65" i="20"/>
  <c r="D66" i="22"/>
  <c r="E65" i="22"/>
  <c r="J64" i="24"/>
  <c r="I65" i="24"/>
  <c r="E64" i="20"/>
  <c r="D65" i="20"/>
  <c r="J65" i="22"/>
  <c r="I66" i="22"/>
  <c r="D66" i="26"/>
  <c r="E65" i="26"/>
  <c r="Z63" i="39" l="1"/>
  <c r="AA62" i="39"/>
  <c r="J65" i="34"/>
  <c r="I66" i="34"/>
  <c r="D66" i="32"/>
  <c r="E65" i="32"/>
  <c r="J66" i="28"/>
  <c r="I67" i="28"/>
  <c r="E65" i="36"/>
  <c r="D66" i="36"/>
  <c r="D67" i="34"/>
  <c r="E66" i="34"/>
  <c r="D67" i="30"/>
  <c r="E66" i="30"/>
  <c r="E65" i="28"/>
  <c r="D66" i="28"/>
  <c r="J64" i="36"/>
  <c r="I65" i="36"/>
  <c r="J64" i="38"/>
  <c r="I65" i="38"/>
  <c r="J65" i="32"/>
  <c r="I66" i="32"/>
  <c r="J64" i="30"/>
  <c r="I65" i="30"/>
  <c r="D66" i="38"/>
  <c r="E65" i="38"/>
  <c r="D66" i="20"/>
  <c r="E65" i="20"/>
  <c r="J65" i="18"/>
  <c r="I66" i="18"/>
  <c r="J64" i="16"/>
  <c r="I65" i="16"/>
  <c r="D67" i="26"/>
  <c r="E66" i="26"/>
  <c r="D67" i="22"/>
  <c r="E66" i="22"/>
  <c r="D68" i="24"/>
  <c r="E67" i="24"/>
  <c r="J66" i="22"/>
  <c r="I67" i="22"/>
  <c r="J65" i="24"/>
  <c r="I66" i="24"/>
  <c r="J65" i="20"/>
  <c r="I66" i="20"/>
  <c r="E65" i="16"/>
  <c r="D66" i="16"/>
  <c r="J64" i="26"/>
  <c r="I65" i="26"/>
  <c r="E65" i="18"/>
  <c r="D66" i="18"/>
  <c r="Z64" i="39" l="1"/>
  <c r="AA63" i="39"/>
  <c r="J66" i="32"/>
  <c r="I67" i="32"/>
  <c r="J65" i="36"/>
  <c r="I66" i="36"/>
  <c r="E66" i="38"/>
  <c r="D67" i="38"/>
  <c r="E67" i="30"/>
  <c r="D68" i="30"/>
  <c r="D67" i="32"/>
  <c r="E66" i="32"/>
  <c r="D67" i="36"/>
  <c r="E66" i="36"/>
  <c r="J65" i="30"/>
  <c r="I66" i="30"/>
  <c r="J65" i="38"/>
  <c r="I66" i="38"/>
  <c r="D67" i="28"/>
  <c r="E66" i="28"/>
  <c r="J67" i="28"/>
  <c r="I68" i="28"/>
  <c r="J66" i="34"/>
  <c r="I67" i="34"/>
  <c r="D68" i="34"/>
  <c r="E67" i="34"/>
  <c r="J66" i="18"/>
  <c r="I67" i="18"/>
  <c r="E68" i="24"/>
  <c r="D69" i="24"/>
  <c r="E67" i="26"/>
  <c r="D68" i="26"/>
  <c r="D67" i="16"/>
  <c r="E66" i="16"/>
  <c r="J66" i="24"/>
  <c r="I67" i="24"/>
  <c r="J65" i="26"/>
  <c r="I66" i="26"/>
  <c r="J66" i="20"/>
  <c r="I67" i="20"/>
  <c r="J67" i="22"/>
  <c r="I68" i="22"/>
  <c r="J65" i="16"/>
  <c r="I66" i="16"/>
  <c r="D67" i="18"/>
  <c r="E66" i="18"/>
  <c r="E67" i="22"/>
  <c r="D68" i="22"/>
  <c r="D67" i="20"/>
  <c r="E66" i="20"/>
  <c r="Z65" i="39" l="1"/>
  <c r="AA64" i="39"/>
  <c r="J68" i="28"/>
  <c r="I69" i="28"/>
  <c r="J66" i="38"/>
  <c r="I67" i="38"/>
  <c r="D69" i="30"/>
  <c r="E68" i="30"/>
  <c r="J66" i="36"/>
  <c r="I67" i="36"/>
  <c r="D68" i="36"/>
  <c r="E67" i="36"/>
  <c r="E68" i="34"/>
  <c r="D69" i="34"/>
  <c r="J67" i="34"/>
  <c r="I68" i="34"/>
  <c r="J66" i="30"/>
  <c r="I67" i="30"/>
  <c r="E67" i="38"/>
  <c r="D68" i="38"/>
  <c r="J67" i="32"/>
  <c r="I68" i="32"/>
  <c r="E67" i="28"/>
  <c r="D68" i="28"/>
  <c r="E67" i="32"/>
  <c r="D68" i="32"/>
  <c r="J68" i="22"/>
  <c r="I69" i="22"/>
  <c r="J66" i="26"/>
  <c r="I67" i="26"/>
  <c r="D70" i="24"/>
  <c r="E69" i="24"/>
  <c r="D68" i="18"/>
  <c r="E67" i="18"/>
  <c r="D68" i="16"/>
  <c r="E67" i="16"/>
  <c r="E67" i="20"/>
  <c r="D68" i="20"/>
  <c r="E68" i="22"/>
  <c r="D69" i="22"/>
  <c r="J66" i="16"/>
  <c r="I67" i="16"/>
  <c r="J67" i="20"/>
  <c r="I68" i="20"/>
  <c r="J67" i="24"/>
  <c r="I68" i="24"/>
  <c r="E68" i="26"/>
  <c r="D69" i="26"/>
  <c r="J67" i="18"/>
  <c r="I68" i="18"/>
  <c r="Z66" i="39" l="1"/>
  <c r="AA65" i="39"/>
  <c r="E68" i="32"/>
  <c r="D69" i="32"/>
  <c r="J68" i="32"/>
  <c r="I69" i="32"/>
  <c r="J67" i="30"/>
  <c r="I68" i="30"/>
  <c r="E69" i="34"/>
  <c r="D70" i="34"/>
  <c r="J67" i="36"/>
  <c r="I68" i="36"/>
  <c r="J67" i="38"/>
  <c r="I68" i="38"/>
  <c r="E68" i="28"/>
  <c r="D69" i="28"/>
  <c r="D69" i="38"/>
  <c r="E68" i="38"/>
  <c r="J68" i="34"/>
  <c r="I69" i="34"/>
  <c r="J69" i="28"/>
  <c r="I70" i="28"/>
  <c r="E68" i="36"/>
  <c r="D69" i="36"/>
  <c r="D70" i="30"/>
  <c r="E69" i="30"/>
  <c r="J68" i="24"/>
  <c r="I69" i="24"/>
  <c r="J67" i="16"/>
  <c r="I68" i="16"/>
  <c r="E68" i="18"/>
  <c r="D69" i="18"/>
  <c r="J67" i="26"/>
  <c r="I68" i="26"/>
  <c r="D70" i="26"/>
  <c r="E69" i="26"/>
  <c r="J68" i="20"/>
  <c r="I69" i="20"/>
  <c r="D70" i="22"/>
  <c r="E69" i="22"/>
  <c r="J69" i="22"/>
  <c r="I70" i="22"/>
  <c r="J68" i="18"/>
  <c r="I69" i="18"/>
  <c r="D69" i="20"/>
  <c r="E68" i="20"/>
  <c r="D69" i="16"/>
  <c r="E68" i="16"/>
  <c r="D71" i="24"/>
  <c r="E70" i="24"/>
  <c r="AA66" i="39" l="1"/>
  <c r="Z67" i="39"/>
  <c r="J70" i="28"/>
  <c r="I71" i="28"/>
  <c r="J68" i="38"/>
  <c r="I69" i="38"/>
  <c r="D71" i="34"/>
  <c r="E70" i="34"/>
  <c r="J69" i="32"/>
  <c r="I70" i="32"/>
  <c r="D70" i="38"/>
  <c r="E69" i="38"/>
  <c r="E70" i="30"/>
  <c r="D71" i="30"/>
  <c r="E69" i="36"/>
  <c r="D70" i="36"/>
  <c r="J69" i="34"/>
  <c r="I70" i="34"/>
  <c r="D70" i="28"/>
  <c r="E69" i="28"/>
  <c r="J68" i="36"/>
  <c r="I69" i="36"/>
  <c r="J68" i="30"/>
  <c r="I69" i="30"/>
  <c r="D70" i="32"/>
  <c r="E69" i="32"/>
  <c r="D71" i="22"/>
  <c r="E70" i="22"/>
  <c r="D71" i="26"/>
  <c r="E70" i="26"/>
  <c r="J70" i="22"/>
  <c r="I71" i="22"/>
  <c r="J69" i="20"/>
  <c r="I70" i="20"/>
  <c r="J68" i="26"/>
  <c r="I69" i="26"/>
  <c r="J68" i="16"/>
  <c r="I69" i="16"/>
  <c r="E71" i="24"/>
  <c r="D72" i="24"/>
  <c r="E69" i="20"/>
  <c r="D70" i="20"/>
  <c r="D70" i="18"/>
  <c r="E69" i="18"/>
  <c r="J69" i="24"/>
  <c r="I70" i="24"/>
  <c r="J69" i="18"/>
  <c r="I70" i="18"/>
  <c r="E69" i="16"/>
  <c r="D70" i="16"/>
  <c r="AA67" i="39" l="1"/>
  <c r="Z68" i="39"/>
  <c r="J69" i="30"/>
  <c r="I70" i="30"/>
  <c r="J69" i="36"/>
  <c r="I70" i="36"/>
  <c r="J70" i="34"/>
  <c r="I71" i="34"/>
  <c r="E71" i="30"/>
  <c r="D72" i="30"/>
  <c r="J70" i="32"/>
  <c r="I71" i="32"/>
  <c r="J69" i="38"/>
  <c r="I70" i="38"/>
  <c r="D71" i="32"/>
  <c r="E70" i="32"/>
  <c r="E70" i="36"/>
  <c r="D71" i="36"/>
  <c r="J71" i="28"/>
  <c r="I72" i="28"/>
  <c r="D71" i="28"/>
  <c r="E70" i="28"/>
  <c r="E70" i="38"/>
  <c r="D71" i="38"/>
  <c r="D72" i="34"/>
  <c r="E71" i="34"/>
  <c r="E70" i="20"/>
  <c r="D71" i="20"/>
  <c r="E71" i="26"/>
  <c r="D72" i="26"/>
  <c r="D71" i="16"/>
  <c r="E70" i="16"/>
  <c r="J70" i="18"/>
  <c r="I71" i="18"/>
  <c r="E72" i="24"/>
  <c r="D73" i="24"/>
  <c r="J69" i="26"/>
  <c r="I70" i="26"/>
  <c r="J71" i="22"/>
  <c r="I72" i="22"/>
  <c r="J70" i="24"/>
  <c r="I71" i="24"/>
  <c r="J69" i="16"/>
  <c r="I70" i="16"/>
  <c r="J70" i="20"/>
  <c r="I71" i="20"/>
  <c r="D71" i="18"/>
  <c r="E70" i="18"/>
  <c r="E71" i="22"/>
  <c r="D72" i="22"/>
  <c r="Z69" i="39" l="1"/>
  <c r="AA68" i="39"/>
  <c r="D72" i="36"/>
  <c r="E71" i="36"/>
  <c r="J70" i="38"/>
  <c r="I71" i="38"/>
  <c r="D73" i="30"/>
  <c r="E72" i="30"/>
  <c r="J70" i="36"/>
  <c r="I71" i="36"/>
  <c r="E71" i="28"/>
  <c r="D72" i="28"/>
  <c r="E72" i="34"/>
  <c r="D73" i="34"/>
  <c r="E71" i="38"/>
  <c r="D72" i="38"/>
  <c r="J72" i="28"/>
  <c r="I73" i="28"/>
  <c r="J71" i="32"/>
  <c r="I72" i="32"/>
  <c r="J71" i="34"/>
  <c r="I72" i="34"/>
  <c r="J70" i="30"/>
  <c r="I71" i="30"/>
  <c r="D72" i="32"/>
  <c r="E71" i="32"/>
  <c r="J71" i="20"/>
  <c r="I72" i="20"/>
  <c r="J71" i="24"/>
  <c r="I72" i="24"/>
  <c r="J70" i="26"/>
  <c r="I71" i="26"/>
  <c r="J71" i="18"/>
  <c r="I72" i="18"/>
  <c r="D73" i="26"/>
  <c r="E72" i="26"/>
  <c r="E72" i="22"/>
  <c r="D73" i="22"/>
  <c r="J70" i="16"/>
  <c r="I71" i="16"/>
  <c r="J72" i="22"/>
  <c r="I73" i="22"/>
  <c r="D74" i="24"/>
  <c r="E73" i="24"/>
  <c r="D72" i="20"/>
  <c r="E71" i="20"/>
  <c r="E71" i="18"/>
  <c r="D72" i="18"/>
  <c r="D72" i="16"/>
  <c r="E71" i="16"/>
  <c r="Z70" i="39" l="1"/>
  <c r="AA69" i="39"/>
  <c r="J72" i="34"/>
  <c r="I73" i="34"/>
  <c r="J73" i="28"/>
  <c r="I74" i="28"/>
  <c r="E73" i="34"/>
  <c r="D74" i="34"/>
  <c r="J71" i="36"/>
  <c r="I72" i="36"/>
  <c r="J71" i="38"/>
  <c r="I72" i="38"/>
  <c r="J71" i="30"/>
  <c r="I72" i="30"/>
  <c r="J72" i="32"/>
  <c r="I73" i="32"/>
  <c r="D73" i="38"/>
  <c r="E72" i="38"/>
  <c r="E72" i="28"/>
  <c r="D73" i="28"/>
  <c r="E72" i="32"/>
  <c r="D73" i="32"/>
  <c r="D74" i="30"/>
  <c r="E73" i="30"/>
  <c r="E72" i="36"/>
  <c r="D73" i="36"/>
  <c r="J73" i="22"/>
  <c r="I74" i="22"/>
  <c r="D74" i="22"/>
  <c r="E73" i="22"/>
  <c r="J72" i="18"/>
  <c r="I73" i="18"/>
  <c r="J72" i="24"/>
  <c r="I73" i="24"/>
  <c r="D73" i="20"/>
  <c r="E72" i="20"/>
  <c r="E72" i="18"/>
  <c r="D73" i="18"/>
  <c r="J71" i="16"/>
  <c r="I72" i="16"/>
  <c r="J71" i="26"/>
  <c r="I72" i="26"/>
  <c r="J72" i="20"/>
  <c r="I73" i="20"/>
  <c r="D73" i="16"/>
  <c r="E72" i="16"/>
  <c r="D75" i="24"/>
  <c r="E74" i="24"/>
  <c r="D74" i="26"/>
  <c r="E73" i="26"/>
  <c r="Z71" i="39" l="1"/>
  <c r="AA70" i="39"/>
  <c r="E73" i="36"/>
  <c r="D74" i="36"/>
  <c r="E73" i="32"/>
  <c r="D74" i="32"/>
  <c r="J72" i="30"/>
  <c r="I73" i="30"/>
  <c r="J72" i="36"/>
  <c r="I73" i="36"/>
  <c r="J74" i="28"/>
  <c r="I75" i="28"/>
  <c r="D74" i="38"/>
  <c r="E73" i="38"/>
  <c r="E73" i="28"/>
  <c r="D74" i="28"/>
  <c r="J73" i="32"/>
  <c r="I74" i="32"/>
  <c r="J72" i="38"/>
  <c r="I73" i="38"/>
  <c r="D75" i="34"/>
  <c r="E74" i="34"/>
  <c r="J73" i="34"/>
  <c r="I74" i="34"/>
  <c r="D75" i="30"/>
  <c r="E74" i="30"/>
  <c r="J72" i="26"/>
  <c r="I73" i="26"/>
  <c r="E73" i="18"/>
  <c r="D74" i="18"/>
  <c r="J73" i="24"/>
  <c r="I74" i="24"/>
  <c r="E74" i="26"/>
  <c r="D75" i="26"/>
  <c r="D75" i="22"/>
  <c r="E74" i="22"/>
  <c r="E75" i="24"/>
  <c r="D76" i="24"/>
  <c r="E73" i="16"/>
  <c r="D74" i="16"/>
  <c r="J73" i="20"/>
  <c r="I74" i="20"/>
  <c r="J72" i="16"/>
  <c r="I73" i="16"/>
  <c r="J73" i="18"/>
  <c r="I74" i="18"/>
  <c r="J74" i="22"/>
  <c r="I75" i="22"/>
  <c r="D74" i="20"/>
  <c r="E73" i="20"/>
  <c r="Z72" i="39" l="1"/>
  <c r="AA71" i="39"/>
  <c r="J74" i="32"/>
  <c r="I75" i="32"/>
  <c r="J73" i="36"/>
  <c r="I74" i="36"/>
  <c r="D75" i="32"/>
  <c r="E74" i="32"/>
  <c r="E74" i="38"/>
  <c r="D75" i="38"/>
  <c r="E75" i="30"/>
  <c r="D76" i="30"/>
  <c r="D76" i="34"/>
  <c r="E75" i="34"/>
  <c r="J74" i="34"/>
  <c r="I75" i="34"/>
  <c r="J73" i="38"/>
  <c r="I74" i="38"/>
  <c r="D75" i="28"/>
  <c r="E74" i="28"/>
  <c r="J75" i="28"/>
  <c r="I76" i="28"/>
  <c r="J73" i="30"/>
  <c r="I74" i="30"/>
  <c r="D75" i="36"/>
  <c r="E74" i="36"/>
  <c r="J74" i="18"/>
  <c r="I75" i="18"/>
  <c r="J74" i="20"/>
  <c r="I75" i="20"/>
  <c r="E76" i="24"/>
  <c r="D77" i="24"/>
  <c r="E75" i="26"/>
  <c r="D76" i="26"/>
  <c r="D75" i="18"/>
  <c r="E74" i="18"/>
  <c r="E74" i="20"/>
  <c r="D75" i="20"/>
  <c r="J75" i="22"/>
  <c r="I76" i="22"/>
  <c r="J73" i="16"/>
  <c r="I74" i="16"/>
  <c r="E74" i="16"/>
  <c r="D75" i="16"/>
  <c r="J74" i="24"/>
  <c r="I75" i="24"/>
  <c r="J73" i="26"/>
  <c r="I74" i="26"/>
  <c r="E75" i="22"/>
  <c r="D76" i="22"/>
  <c r="Z73" i="39" l="1"/>
  <c r="AA72" i="39"/>
  <c r="J76" i="28"/>
  <c r="I77" i="28"/>
  <c r="J74" i="38"/>
  <c r="I75" i="38"/>
  <c r="E75" i="38"/>
  <c r="D76" i="38"/>
  <c r="J74" i="36"/>
  <c r="I75" i="36"/>
  <c r="E76" i="34"/>
  <c r="D77" i="34"/>
  <c r="D76" i="36"/>
  <c r="E75" i="36"/>
  <c r="J74" i="30"/>
  <c r="I75" i="30"/>
  <c r="J75" i="34"/>
  <c r="I76" i="34"/>
  <c r="D77" i="30"/>
  <c r="E76" i="30"/>
  <c r="J75" i="32"/>
  <c r="I76" i="32"/>
  <c r="E75" i="28"/>
  <c r="D76" i="28"/>
  <c r="D76" i="32"/>
  <c r="E75" i="32"/>
  <c r="E76" i="22"/>
  <c r="D77" i="22"/>
  <c r="J75" i="24"/>
  <c r="I76" i="24"/>
  <c r="J74" i="16"/>
  <c r="I75" i="16"/>
  <c r="D76" i="20"/>
  <c r="E75" i="20"/>
  <c r="D77" i="26"/>
  <c r="E76" i="26"/>
  <c r="J75" i="20"/>
  <c r="I76" i="20"/>
  <c r="J74" i="26"/>
  <c r="I75" i="26"/>
  <c r="D76" i="16"/>
  <c r="E75" i="16"/>
  <c r="J76" i="22"/>
  <c r="I77" i="22"/>
  <c r="D78" i="24"/>
  <c r="E77" i="24"/>
  <c r="J75" i="18"/>
  <c r="I76" i="18"/>
  <c r="D76" i="18"/>
  <c r="E75" i="18"/>
  <c r="Z74" i="39" l="1"/>
  <c r="AA73" i="39"/>
  <c r="D78" i="30"/>
  <c r="E77" i="30"/>
  <c r="J76" i="32"/>
  <c r="I77" i="32"/>
  <c r="J76" i="34"/>
  <c r="I77" i="34"/>
  <c r="J75" i="36"/>
  <c r="I76" i="36"/>
  <c r="J75" i="38"/>
  <c r="I76" i="38"/>
  <c r="E76" i="36"/>
  <c r="D77" i="36"/>
  <c r="E76" i="32"/>
  <c r="D77" i="32"/>
  <c r="E76" i="28"/>
  <c r="D77" i="28"/>
  <c r="J75" i="30"/>
  <c r="I76" i="30"/>
  <c r="E77" i="34"/>
  <c r="D78" i="34"/>
  <c r="D77" i="38"/>
  <c r="E76" i="38"/>
  <c r="J77" i="28"/>
  <c r="I78" i="28"/>
  <c r="J76" i="20"/>
  <c r="I77" i="20"/>
  <c r="J76" i="24"/>
  <c r="I77" i="24"/>
  <c r="E76" i="18"/>
  <c r="D77" i="18"/>
  <c r="D77" i="16"/>
  <c r="E76" i="16"/>
  <c r="D77" i="20"/>
  <c r="E76" i="20"/>
  <c r="D79" i="24"/>
  <c r="E78" i="24"/>
  <c r="J76" i="18"/>
  <c r="I77" i="18"/>
  <c r="J77" i="22"/>
  <c r="I78" i="22"/>
  <c r="J75" i="26"/>
  <c r="I76" i="26"/>
  <c r="J75" i="16"/>
  <c r="I76" i="16"/>
  <c r="D78" i="22"/>
  <c r="E77" i="22"/>
  <c r="D78" i="26"/>
  <c r="E77" i="26"/>
  <c r="Z75" i="39" l="1"/>
  <c r="AA74" i="39"/>
  <c r="D78" i="38"/>
  <c r="E77" i="38"/>
  <c r="J78" i="28"/>
  <c r="I79" i="28"/>
  <c r="D79" i="34"/>
  <c r="E78" i="34"/>
  <c r="D78" i="28"/>
  <c r="E77" i="28"/>
  <c r="E77" i="36"/>
  <c r="D78" i="36"/>
  <c r="J76" i="36"/>
  <c r="I77" i="36"/>
  <c r="J77" i="32"/>
  <c r="I78" i="32"/>
  <c r="J76" i="30"/>
  <c r="I77" i="30"/>
  <c r="D78" i="32"/>
  <c r="E77" i="32"/>
  <c r="J76" i="38"/>
  <c r="I77" i="38"/>
  <c r="J77" i="34"/>
  <c r="I78" i="34"/>
  <c r="D79" i="30"/>
  <c r="E78" i="30"/>
  <c r="J76" i="16"/>
  <c r="I77" i="16"/>
  <c r="J78" i="22"/>
  <c r="I79" i="22"/>
  <c r="J77" i="24"/>
  <c r="I78" i="24"/>
  <c r="D80" i="24"/>
  <c r="E79" i="24"/>
  <c r="E77" i="16"/>
  <c r="D78" i="16"/>
  <c r="D79" i="22"/>
  <c r="E78" i="22"/>
  <c r="D79" i="26"/>
  <c r="E78" i="26"/>
  <c r="J76" i="26"/>
  <c r="I77" i="26"/>
  <c r="J77" i="18"/>
  <c r="I78" i="18"/>
  <c r="D78" i="18"/>
  <c r="E77" i="18"/>
  <c r="J77" i="20"/>
  <c r="I78" i="20"/>
  <c r="E77" i="20"/>
  <c r="D78" i="20"/>
  <c r="AA75" i="39" l="1"/>
  <c r="Z76" i="39"/>
  <c r="E79" i="30"/>
  <c r="D80" i="30"/>
  <c r="J78" i="34"/>
  <c r="I79" i="34"/>
  <c r="J77" i="38"/>
  <c r="I78" i="38"/>
  <c r="J77" i="30"/>
  <c r="I78" i="30"/>
  <c r="J77" i="36"/>
  <c r="I78" i="36"/>
  <c r="J79" i="28"/>
  <c r="I80" i="28"/>
  <c r="D79" i="28"/>
  <c r="E78" i="28"/>
  <c r="J78" i="32"/>
  <c r="I79" i="32"/>
  <c r="E78" i="36"/>
  <c r="D79" i="36"/>
  <c r="D79" i="32"/>
  <c r="E78" i="32"/>
  <c r="D80" i="34"/>
  <c r="E79" i="34"/>
  <c r="E78" i="38"/>
  <c r="D79" i="38"/>
  <c r="E78" i="20"/>
  <c r="D79" i="20"/>
  <c r="J77" i="26"/>
  <c r="I78" i="26"/>
  <c r="J79" i="22"/>
  <c r="I80" i="22"/>
  <c r="E79" i="22"/>
  <c r="D80" i="22"/>
  <c r="E80" i="24"/>
  <c r="D81" i="24"/>
  <c r="D79" i="18"/>
  <c r="E78" i="18"/>
  <c r="J78" i="20"/>
  <c r="I79" i="20"/>
  <c r="J78" i="18"/>
  <c r="I79" i="18"/>
  <c r="E78" i="16"/>
  <c r="D79" i="16"/>
  <c r="J78" i="24"/>
  <c r="I79" i="24"/>
  <c r="J77" i="16"/>
  <c r="I78" i="16"/>
  <c r="E79" i="26"/>
  <c r="D80" i="26"/>
  <c r="Z77" i="39" l="1"/>
  <c r="AA76" i="39"/>
  <c r="D80" i="38"/>
  <c r="E79" i="38"/>
  <c r="J79" i="32"/>
  <c r="I80" i="32"/>
  <c r="J80" i="28"/>
  <c r="I81" i="28"/>
  <c r="J78" i="30"/>
  <c r="I79" i="30"/>
  <c r="J79" i="34"/>
  <c r="I80" i="34"/>
  <c r="E79" i="32"/>
  <c r="D80" i="32"/>
  <c r="D80" i="36"/>
  <c r="E79" i="36"/>
  <c r="J78" i="36"/>
  <c r="I79" i="36"/>
  <c r="J78" i="38"/>
  <c r="I79" i="38"/>
  <c r="E80" i="30"/>
  <c r="D81" i="30"/>
  <c r="E80" i="34"/>
  <c r="D81" i="34"/>
  <c r="E79" i="28"/>
  <c r="D80" i="28"/>
  <c r="D81" i="26"/>
  <c r="E80" i="26"/>
  <c r="J79" i="24"/>
  <c r="I80" i="24"/>
  <c r="J79" i="18"/>
  <c r="I80" i="18"/>
  <c r="E80" i="22"/>
  <c r="D81" i="22"/>
  <c r="J78" i="26"/>
  <c r="I79" i="26"/>
  <c r="E79" i="18"/>
  <c r="D80" i="18"/>
  <c r="J78" i="16"/>
  <c r="I79" i="16"/>
  <c r="D80" i="16"/>
  <c r="E79" i="16"/>
  <c r="J79" i="20"/>
  <c r="I80" i="20"/>
  <c r="E81" i="24"/>
  <c r="D82" i="24"/>
  <c r="J80" i="22"/>
  <c r="I81" i="22"/>
  <c r="D80" i="20"/>
  <c r="E79" i="20"/>
  <c r="Z78" i="39" l="1"/>
  <c r="AA77" i="39"/>
  <c r="E80" i="36"/>
  <c r="D81" i="36"/>
  <c r="E80" i="28"/>
  <c r="D81" i="28"/>
  <c r="D82" i="30"/>
  <c r="E81" i="30"/>
  <c r="J79" i="36"/>
  <c r="I80" i="36"/>
  <c r="E80" i="32"/>
  <c r="D81" i="32"/>
  <c r="J79" i="30"/>
  <c r="I80" i="30"/>
  <c r="J80" i="32"/>
  <c r="I81" i="32"/>
  <c r="E81" i="34"/>
  <c r="D82" i="34"/>
  <c r="J79" i="38"/>
  <c r="I80" i="38"/>
  <c r="J80" i="34"/>
  <c r="I81" i="34"/>
  <c r="J81" i="28"/>
  <c r="I82" i="28"/>
  <c r="D81" i="38"/>
  <c r="E80" i="38"/>
  <c r="D83" i="24"/>
  <c r="E82" i="24"/>
  <c r="E80" i="18"/>
  <c r="D81" i="18"/>
  <c r="D82" i="22"/>
  <c r="E81" i="22"/>
  <c r="J80" i="24"/>
  <c r="I81" i="24"/>
  <c r="D81" i="20"/>
  <c r="E80" i="20"/>
  <c r="E80" i="16"/>
  <c r="D81" i="16"/>
  <c r="J81" i="22"/>
  <c r="I82" i="22"/>
  <c r="J80" i="20"/>
  <c r="I81" i="20"/>
  <c r="J79" i="16"/>
  <c r="I80" i="16"/>
  <c r="J79" i="26"/>
  <c r="I80" i="26"/>
  <c r="J80" i="18"/>
  <c r="I81" i="18"/>
  <c r="D82" i="26"/>
  <c r="E81" i="26"/>
  <c r="Z79" i="39" l="1"/>
  <c r="AA78" i="39"/>
  <c r="J81" i="34"/>
  <c r="I82" i="34"/>
  <c r="D83" i="34"/>
  <c r="E82" i="34"/>
  <c r="J80" i="30"/>
  <c r="I81" i="30"/>
  <c r="J80" i="36"/>
  <c r="I81" i="36"/>
  <c r="E81" i="28"/>
  <c r="D82" i="28"/>
  <c r="E81" i="38"/>
  <c r="D82" i="38"/>
  <c r="J82" i="28"/>
  <c r="I83" i="28"/>
  <c r="J80" i="38"/>
  <c r="I81" i="38"/>
  <c r="J81" i="32"/>
  <c r="I82" i="32"/>
  <c r="D82" i="32"/>
  <c r="E81" i="32"/>
  <c r="E81" i="36"/>
  <c r="D82" i="36"/>
  <c r="D83" i="30"/>
  <c r="E82" i="30"/>
  <c r="J80" i="26"/>
  <c r="I81" i="26"/>
  <c r="E81" i="16"/>
  <c r="D82" i="16"/>
  <c r="J81" i="24"/>
  <c r="I82" i="24"/>
  <c r="D83" i="26"/>
  <c r="E82" i="26"/>
  <c r="J81" i="18"/>
  <c r="I82" i="18"/>
  <c r="J80" i="16"/>
  <c r="I81" i="16"/>
  <c r="J82" i="22"/>
  <c r="I83" i="22"/>
  <c r="J81" i="20"/>
  <c r="I82" i="20"/>
  <c r="D82" i="18"/>
  <c r="E81" i="18"/>
  <c r="D82" i="20"/>
  <c r="E81" i="20"/>
  <c r="D83" i="22"/>
  <c r="E82" i="22"/>
  <c r="D84" i="24"/>
  <c r="E83" i="24"/>
  <c r="Z80" i="39" l="1"/>
  <c r="AA79" i="39"/>
  <c r="J81" i="38"/>
  <c r="I82" i="38"/>
  <c r="E82" i="38"/>
  <c r="D83" i="38"/>
  <c r="J81" i="36"/>
  <c r="I82" i="36"/>
  <c r="E83" i="30"/>
  <c r="D84" i="30"/>
  <c r="D83" i="32"/>
  <c r="E82" i="32"/>
  <c r="D84" i="34"/>
  <c r="E83" i="34"/>
  <c r="D83" i="36"/>
  <c r="E82" i="36"/>
  <c r="J82" i="32"/>
  <c r="I83" i="32"/>
  <c r="J83" i="28"/>
  <c r="I84" i="28"/>
  <c r="D83" i="28"/>
  <c r="E82" i="28"/>
  <c r="J81" i="30"/>
  <c r="I82" i="30"/>
  <c r="J82" i="34"/>
  <c r="I83" i="34"/>
  <c r="D83" i="16"/>
  <c r="E82" i="16"/>
  <c r="E84" i="24"/>
  <c r="D85" i="24"/>
  <c r="E82" i="20"/>
  <c r="D83" i="20"/>
  <c r="E83" i="26"/>
  <c r="D84" i="26"/>
  <c r="J81" i="16"/>
  <c r="I82" i="16"/>
  <c r="J83" i="22"/>
  <c r="I84" i="22"/>
  <c r="J82" i="18"/>
  <c r="I83" i="18"/>
  <c r="J82" i="24"/>
  <c r="I83" i="24"/>
  <c r="J81" i="26"/>
  <c r="I82" i="26"/>
  <c r="J82" i="20"/>
  <c r="I83" i="20"/>
  <c r="E83" i="22"/>
  <c r="D84" i="22"/>
  <c r="D83" i="18"/>
  <c r="E82" i="18"/>
  <c r="Z81" i="39" l="1"/>
  <c r="AA80" i="39"/>
  <c r="J83" i="34"/>
  <c r="I84" i="34"/>
  <c r="J83" i="32"/>
  <c r="I84" i="32"/>
  <c r="E84" i="30"/>
  <c r="D85" i="30"/>
  <c r="D84" i="38"/>
  <c r="E83" i="38"/>
  <c r="E83" i="28"/>
  <c r="D84" i="28"/>
  <c r="E84" i="34"/>
  <c r="D85" i="34"/>
  <c r="J82" i="30"/>
  <c r="I83" i="30"/>
  <c r="J84" i="28"/>
  <c r="I85" i="28"/>
  <c r="J82" i="36"/>
  <c r="I83" i="36"/>
  <c r="J82" i="38"/>
  <c r="I83" i="38"/>
  <c r="D84" i="36"/>
  <c r="E83" i="36"/>
  <c r="D84" i="32"/>
  <c r="E83" i="32"/>
  <c r="J83" i="24"/>
  <c r="I84" i="24"/>
  <c r="D85" i="26"/>
  <c r="E84" i="26"/>
  <c r="D84" i="18"/>
  <c r="E83" i="18"/>
  <c r="J83" i="20"/>
  <c r="I84" i="20"/>
  <c r="J84" i="22"/>
  <c r="I85" i="22"/>
  <c r="D86" i="24"/>
  <c r="E85" i="24"/>
  <c r="E84" i="22"/>
  <c r="D85" i="22"/>
  <c r="J82" i="26"/>
  <c r="I83" i="26"/>
  <c r="J83" i="18"/>
  <c r="I84" i="18"/>
  <c r="J82" i="16"/>
  <c r="I83" i="16"/>
  <c r="D84" i="20"/>
  <c r="E83" i="20"/>
  <c r="D84" i="16"/>
  <c r="E83" i="16"/>
  <c r="Z82" i="39" l="1"/>
  <c r="AA81" i="39"/>
  <c r="J83" i="38"/>
  <c r="I84" i="38"/>
  <c r="J85" i="28"/>
  <c r="I86" i="28"/>
  <c r="E85" i="34"/>
  <c r="D86" i="34"/>
  <c r="J84" i="32"/>
  <c r="I85" i="32"/>
  <c r="E84" i="36"/>
  <c r="D85" i="36"/>
  <c r="E84" i="32"/>
  <c r="D85" i="32"/>
  <c r="D85" i="38"/>
  <c r="E84" i="38"/>
  <c r="J83" i="36"/>
  <c r="I84" i="36"/>
  <c r="J83" i="30"/>
  <c r="I84" i="30"/>
  <c r="E84" i="28"/>
  <c r="D85" i="28"/>
  <c r="D86" i="30"/>
  <c r="E85" i="30"/>
  <c r="J84" i="34"/>
  <c r="I85" i="34"/>
  <c r="D85" i="16"/>
  <c r="E84" i="16"/>
  <c r="D87" i="24"/>
  <c r="E86" i="24"/>
  <c r="D86" i="26"/>
  <c r="E85" i="26"/>
  <c r="J83" i="16"/>
  <c r="I84" i="16"/>
  <c r="J83" i="26"/>
  <c r="I84" i="26"/>
  <c r="J84" i="20"/>
  <c r="I85" i="20"/>
  <c r="J84" i="18"/>
  <c r="I85" i="18"/>
  <c r="D86" i="22"/>
  <c r="E85" i="22"/>
  <c r="J85" i="22"/>
  <c r="I86" i="22"/>
  <c r="J84" i="24"/>
  <c r="I85" i="24"/>
  <c r="D85" i="20"/>
  <c r="E84" i="20"/>
  <c r="E84" i="18"/>
  <c r="D85" i="18"/>
  <c r="Z83" i="39" l="1"/>
  <c r="AA82" i="39"/>
  <c r="E86" i="30"/>
  <c r="D87" i="30"/>
  <c r="J85" i="34"/>
  <c r="I86" i="34"/>
  <c r="D86" i="28"/>
  <c r="E85" i="28"/>
  <c r="J84" i="36"/>
  <c r="I85" i="36"/>
  <c r="D86" i="32"/>
  <c r="E85" i="32"/>
  <c r="J85" i="32"/>
  <c r="I86" i="32"/>
  <c r="J86" i="28"/>
  <c r="I87" i="28"/>
  <c r="J84" i="30"/>
  <c r="I85" i="30"/>
  <c r="E85" i="36"/>
  <c r="D86" i="36"/>
  <c r="D87" i="34"/>
  <c r="E86" i="34"/>
  <c r="J84" i="38"/>
  <c r="I85" i="38"/>
  <c r="E85" i="38"/>
  <c r="D86" i="38"/>
  <c r="J85" i="24"/>
  <c r="I86" i="24"/>
  <c r="J85" i="20"/>
  <c r="I86" i="20"/>
  <c r="D87" i="22"/>
  <c r="E86" i="22"/>
  <c r="E87" i="24"/>
  <c r="D88" i="24"/>
  <c r="J84" i="16"/>
  <c r="I85" i="16"/>
  <c r="J86" i="22"/>
  <c r="I87" i="22"/>
  <c r="J85" i="18"/>
  <c r="I86" i="18"/>
  <c r="J84" i="26"/>
  <c r="I85" i="26"/>
  <c r="D86" i="18"/>
  <c r="E85" i="18"/>
  <c r="D86" i="20"/>
  <c r="E85" i="20"/>
  <c r="D87" i="26"/>
  <c r="E86" i="26"/>
  <c r="E85" i="16"/>
  <c r="D86" i="16"/>
  <c r="AA83" i="39" l="1"/>
  <c r="Z84" i="39"/>
  <c r="E86" i="38"/>
  <c r="D87" i="38"/>
  <c r="J85" i="30"/>
  <c r="I86" i="30"/>
  <c r="J86" i="32"/>
  <c r="I87" i="32"/>
  <c r="J85" i="36"/>
  <c r="I86" i="36"/>
  <c r="J86" i="34"/>
  <c r="I87" i="34"/>
  <c r="D88" i="34"/>
  <c r="E87" i="34"/>
  <c r="J85" i="38"/>
  <c r="I86" i="38"/>
  <c r="E86" i="36"/>
  <c r="D87" i="36"/>
  <c r="J87" i="28"/>
  <c r="I88" i="28"/>
  <c r="E87" i="30"/>
  <c r="D88" i="30"/>
  <c r="D87" i="32"/>
  <c r="E86" i="32"/>
  <c r="D87" i="28"/>
  <c r="E86" i="28"/>
  <c r="J85" i="26"/>
  <c r="I86" i="26"/>
  <c r="E88" i="24"/>
  <c r="D89" i="24"/>
  <c r="J86" i="20"/>
  <c r="I87" i="20"/>
  <c r="E87" i="26"/>
  <c r="D88" i="26"/>
  <c r="D87" i="16"/>
  <c r="E86" i="16"/>
  <c r="J87" i="22"/>
  <c r="I88" i="22"/>
  <c r="E86" i="20"/>
  <c r="D87" i="20"/>
  <c r="J86" i="18"/>
  <c r="I87" i="18"/>
  <c r="J85" i="16"/>
  <c r="I86" i="16"/>
  <c r="J86" i="24"/>
  <c r="I87" i="24"/>
  <c r="D87" i="18"/>
  <c r="E86" i="18"/>
  <c r="E87" i="22"/>
  <c r="D88" i="22"/>
  <c r="Z85" i="39" l="1"/>
  <c r="AA84" i="39"/>
  <c r="D89" i="30"/>
  <c r="E88" i="30"/>
  <c r="D88" i="36"/>
  <c r="E87" i="36"/>
  <c r="J86" i="36"/>
  <c r="I87" i="36"/>
  <c r="J86" i="30"/>
  <c r="I87" i="30"/>
  <c r="E87" i="28"/>
  <c r="D88" i="28"/>
  <c r="E88" i="34"/>
  <c r="D89" i="34"/>
  <c r="D88" i="32"/>
  <c r="E87" i="32"/>
  <c r="J88" i="28"/>
  <c r="I89" i="28"/>
  <c r="J86" i="38"/>
  <c r="I87" i="38"/>
  <c r="J87" i="34"/>
  <c r="I88" i="34"/>
  <c r="J87" i="32"/>
  <c r="I88" i="32"/>
  <c r="D88" i="38"/>
  <c r="E87" i="38"/>
  <c r="J88" i="22"/>
  <c r="I89" i="22"/>
  <c r="D90" i="24"/>
  <c r="E89" i="24"/>
  <c r="J87" i="24"/>
  <c r="I88" i="24"/>
  <c r="E88" i="26"/>
  <c r="D89" i="26"/>
  <c r="J86" i="16"/>
  <c r="I87" i="16"/>
  <c r="E87" i="20"/>
  <c r="D88" i="20"/>
  <c r="J87" i="20"/>
  <c r="I88" i="20"/>
  <c r="J86" i="26"/>
  <c r="I87" i="26"/>
  <c r="E88" i="22"/>
  <c r="D89" i="22"/>
  <c r="J87" i="18"/>
  <c r="I88" i="18"/>
  <c r="E87" i="18"/>
  <c r="D88" i="18"/>
  <c r="D88" i="16"/>
  <c r="E87" i="16"/>
  <c r="AA85" i="39" l="1"/>
  <c r="Z86" i="39"/>
  <c r="J88" i="34"/>
  <c r="I89" i="34"/>
  <c r="J89" i="28"/>
  <c r="I90" i="28"/>
  <c r="E89" i="34"/>
  <c r="D90" i="34"/>
  <c r="J87" i="30"/>
  <c r="I88" i="30"/>
  <c r="D89" i="38"/>
  <c r="E88" i="38"/>
  <c r="E88" i="36"/>
  <c r="D89" i="36"/>
  <c r="J88" i="32"/>
  <c r="I89" i="32"/>
  <c r="J87" i="38"/>
  <c r="I88" i="38"/>
  <c r="E88" i="28"/>
  <c r="D89" i="28"/>
  <c r="J87" i="36"/>
  <c r="I88" i="36"/>
  <c r="E88" i="32"/>
  <c r="D89" i="32"/>
  <c r="D90" i="30"/>
  <c r="E89" i="30"/>
  <c r="D89" i="16"/>
  <c r="E88" i="16"/>
  <c r="D91" i="24"/>
  <c r="E90" i="24"/>
  <c r="J88" i="18"/>
  <c r="I89" i="18"/>
  <c r="J87" i="26"/>
  <c r="I88" i="26"/>
  <c r="D89" i="20"/>
  <c r="E88" i="20"/>
  <c r="D90" i="26"/>
  <c r="E89" i="26"/>
  <c r="E88" i="18"/>
  <c r="D89" i="18"/>
  <c r="D90" i="22"/>
  <c r="E89" i="22"/>
  <c r="J88" i="20"/>
  <c r="I89" i="20"/>
  <c r="J87" i="16"/>
  <c r="I88" i="16"/>
  <c r="J88" i="24"/>
  <c r="I89" i="24"/>
  <c r="J89" i="22"/>
  <c r="I90" i="22"/>
  <c r="Z87" i="39" l="1"/>
  <c r="AA86" i="39"/>
  <c r="D91" i="30"/>
  <c r="E90" i="30"/>
  <c r="J88" i="36"/>
  <c r="I89" i="36"/>
  <c r="J88" i="38"/>
  <c r="I89" i="38"/>
  <c r="E89" i="36"/>
  <c r="D90" i="36"/>
  <c r="J88" i="30"/>
  <c r="I89" i="30"/>
  <c r="J90" i="28"/>
  <c r="I91" i="28"/>
  <c r="D90" i="32"/>
  <c r="E89" i="32"/>
  <c r="E89" i="28"/>
  <c r="D90" i="28"/>
  <c r="J89" i="32"/>
  <c r="I90" i="32"/>
  <c r="D91" i="34"/>
  <c r="E90" i="34"/>
  <c r="J89" i="34"/>
  <c r="I90" i="34"/>
  <c r="E89" i="38"/>
  <c r="D90" i="38"/>
  <c r="J88" i="26"/>
  <c r="I89" i="26"/>
  <c r="D91" i="22"/>
  <c r="E90" i="22"/>
  <c r="D91" i="26"/>
  <c r="E90" i="26"/>
  <c r="E91" i="24"/>
  <c r="D92" i="24"/>
  <c r="J90" i="22"/>
  <c r="I91" i="22"/>
  <c r="J88" i="16"/>
  <c r="I89" i="16"/>
  <c r="J89" i="24"/>
  <c r="I90" i="24"/>
  <c r="J89" i="20"/>
  <c r="I90" i="20"/>
  <c r="D90" i="18"/>
  <c r="E89" i="18"/>
  <c r="J89" i="18"/>
  <c r="I90" i="18"/>
  <c r="D90" i="20"/>
  <c r="E89" i="20"/>
  <c r="E89" i="16"/>
  <c r="D90" i="16"/>
  <c r="AA87" i="39" l="1"/>
  <c r="Z88" i="39"/>
  <c r="E90" i="38"/>
  <c r="D91" i="38"/>
  <c r="D91" i="28"/>
  <c r="E90" i="28"/>
  <c r="J91" i="28"/>
  <c r="I92" i="28"/>
  <c r="D91" i="36"/>
  <c r="E90" i="36"/>
  <c r="J89" i="36"/>
  <c r="I90" i="36"/>
  <c r="J90" i="34"/>
  <c r="I91" i="34"/>
  <c r="J90" i="32"/>
  <c r="I91" i="32"/>
  <c r="J89" i="30"/>
  <c r="I90" i="30"/>
  <c r="J89" i="38"/>
  <c r="I90" i="38"/>
  <c r="D92" i="34"/>
  <c r="E91" i="34"/>
  <c r="D91" i="32"/>
  <c r="E90" i="32"/>
  <c r="E91" i="30"/>
  <c r="D92" i="30"/>
  <c r="J90" i="18"/>
  <c r="I91" i="18"/>
  <c r="J89" i="16"/>
  <c r="I90" i="16"/>
  <c r="E91" i="22"/>
  <c r="D92" i="22"/>
  <c r="D91" i="16"/>
  <c r="E90" i="16"/>
  <c r="J90" i="20"/>
  <c r="I91" i="20"/>
  <c r="E92" i="24"/>
  <c r="D93" i="24"/>
  <c r="J90" i="24"/>
  <c r="I91" i="24"/>
  <c r="J91" i="22"/>
  <c r="I92" i="22"/>
  <c r="J89" i="26"/>
  <c r="I90" i="26"/>
  <c r="E90" i="20"/>
  <c r="D91" i="20"/>
  <c r="D91" i="18"/>
  <c r="E90" i="18"/>
  <c r="E91" i="26"/>
  <c r="D92" i="26"/>
  <c r="Z89" i="39" l="1"/>
  <c r="AA88" i="39"/>
  <c r="J90" i="30"/>
  <c r="I91" i="30"/>
  <c r="J91" i="34"/>
  <c r="I92" i="34"/>
  <c r="D93" i="30"/>
  <c r="E92" i="30"/>
  <c r="D92" i="36"/>
  <c r="E91" i="36"/>
  <c r="D92" i="28"/>
  <c r="E91" i="28"/>
  <c r="D92" i="32"/>
  <c r="E91" i="32"/>
  <c r="E92" i="34"/>
  <c r="D93" i="34"/>
  <c r="J90" i="38"/>
  <c r="I91" i="38"/>
  <c r="J91" i="32"/>
  <c r="I92" i="32"/>
  <c r="J90" i="36"/>
  <c r="I91" i="36"/>
  <c r="J92" i="28"/>
  <c r="I93" i="28"/>
  <c r="D92" i="38"/>
  <c r="E91" i="38"/>
  <c r="J92" i="22"/>
  <c r="I93" i="22"/>
  <c r="D94" i="24"/>
  <c r="E93" i="24"/>
  <c r="D92" i="16"/>
  <c r="E91" i="16"/>
  <c r="E91" i="20"/>
  <c r="D92" i="20"/>
  <c r="J90" i="16"/>
  <c r="I91" i="16"/>
  <c r="J90" i="26"/>
  <c r="I91" i="26"/>
  <c r="J91" i="24"/>
  <c r="I92" i="24"/>
  <c r="J91" i="20"/>
  <c r="I92" i="20"/>
  <c r="E92" i="22"/>
  <c r="D93" i="22"/>
  <c r="J91" i="18"/>
  <c r="I92" i="18"/>
  <c r="E92" i="26"/>
  <c r="D93" i="26"/>
  <c r="D92" i="18"/>
  <c r="E91" i="18"/>
  <c r="Z90" i="39" l="1"/>
  <c r="AA89" i="39"/>
  <c r="J91" i="36"/>
  <c r="I92" i="36"/>
  <c r="J91" i="38"/>
  <c r="I92" i="38"/>
  <c r="J92" i="34"/>
  <c r="I93" i="34"/>
  <c r="E92" i="32"/>
  <c r="D93" i="32"/>
  <c r="E92" i="36"/>
  <c r="D93" i="36"/>
  <c r="D93" i="38"/>
  <c r="E92" i="38"/>
  <c r="J93" i="28"/>
  <c r="I94" i="28"/>
  <c r="J92" i="32"/>
  <c r="I93" i="32"/>
  <c r="E93" i="34"/>
  <c r="D94" i="34"/>
  <c r="J91" i="30"/>
  <c r="I92" i="30"/>
  <c r="E92" i="28"/>
  <c r="D93" i="28"/>
  <c r="D94" i="30"/>
  <c r="E93" i="30"/>
  <c r="J92" i="20"/>
  <c r="I93" i="20"/>
  <c r="D93" i="20"/>
  <c r="E92" i="20"/>
  <c r="D95" i="24"/>
  <c r="E94" i="24"/>
  <c r="J92" i="18"/>
  <c r="I93" i="18"/>
  <c r="J91" i="26"/>
  <c r="I92" i="26"/>
  <c r="E92" i="18"/>
  <c r="D93" i="18"/>
  <c r="D94" i="26"/>
  <c r="E93" i="26"/>
  <c r="D94" i="22"/>
  <c r="E93" i="22"/>
  <c r="J92" i="24"/>
  <c r="I93" i="24"/>
  <c r="J91" i="16"/>
  <c r="I92" i="16"/>
  <c r="J93" i="22"/>
  <c r="I94" i="22"/>
  <c r="D93" i="16"/>
  <c r="E92" i="16"/>
  <c r="Z91" i="39" l="1"/>
  <c r="AA90" i="39"/>
  <c r="J92" i="30"/>
  <c r="I93" i="30"/>
  <c r="J93" i="32"/>
  <c r="I94" i="32"/>
  <c r="E93" i="32"/>
  <c r="D94" i="32"/>
  <c r="J92" i="38"/>
  <c r="I93" i="38"/>
  <c r="D95" i="30"/>
  <c r="E94" i="30"/>
  <c r="E93" i="38"/>
  <c r="D94" i="38"/>
  <c r="D94" i="28"/>
  <c r="E93" i="28"/>
  <c r="D95" i="34"/>
  <c r="E94" i="34"/>
  <c r="J94" i="28"/>
  <c r="I95" i="28"/>
  <c r="E93" i="36"/>
  <c r="D94" i="36"/>
  <c r="J93" i="34"/>
  <c r="I94" i="34"/>
  <c r="J92" i="36"/>
  <c r="I93" i="36"/>
  <c r="J92" i="16"/>
  <c r="I93" i="16"/>
  <c r="E93" i="16"/>
  <c r="D94" i="16"/>
  <c r="D95" i="22"/>
  <c r="E94" i="22"/>
  <c r="E93" i="20"/>
  <c r="D94" i="20"/>
  <c r="D94" i="18"/>
  <c r="E93" i="18"/>
  <c r="J93" i="18"/>
  <c r="I94" i="18"/>
  <c r="J94" i="22"/>
  <c r="I95" i="22"/>
  <c r="J93" i="24"/>
  <c r="I94" i="24"/>
  <c r="J92" i="26"/>
  <c r="I93" i="26"/>
  <c r="J93" i="20"/>
  <c r="I94" i="20"/>
  <c r="D95" i="26"/>
  <c r="E94" i="26"/>
  <c r="D96" i="24"/>
  <c r="E95" i="24"/>
  <c r="Z92" i="39" l="1"/>
  <c r="AA91" i="39"/>
  <c r="J93" i="36"/>
  <c r="I94" i="36"/>
  <c r="E94" i="36"/>
  <c r="D95" i="36"/>
  <c r="E94" i="38"/>
  <c r="D95" i="38"/>
  <c r="J93" i="38"/>
  <c r="I94" i="38"/>
  <c r="J94" i="32"/>
  <c r="I95" i="32"/>
  <c r="D96" i="34"/>
  <c r="E95" i="34"/>
  <c r="J94" i="34"/>
  <c r="I95" i="34"/>
  <c r="J95" i="28"/>
  <c r="I96" i="28"/>
  <c r="D95" i="32"/>
  <c r="E94" i="32"/>
  <c r="J93" i="30"/>
  <c r="I94" i="30"/>
  <c r="D95" i="28"/>
  <c r="E94" i="28"/>
  <c r="E95" i="30"/>
  <c r="D96" i="30"/>
  <c r="J94" i="20"/>
  <c r="I95" i="20"/>
  <c r="E94" i="20"/>
  <c r="D95" i="20"/>
  <c r="J94" i="24"/>
  <c r="I95" i="24"/>
  <c r="D95" i="16"/>
  <c r="E94" i="16"/>
  <c r="E96" i="24"/>
  <c r="D97" i="24"/>
  <c r="J93" i="26"/>
  <c r="I94" i="26"/>
  <c r="J95" i="22"/>
  <c r="I96" i="22"/>
  <c r="J93" i="16"/>
  <c r="I94" i="16"/>
  <c r="J94" i="18"/>
  <c r="I95" i="18"/>
  <c r="E95" i="26"/>
  <c r="D96" i="26"/>
  <c r="D95" i="18"/>
  <c r="E94" i="18"/>
  <c r="E95" i="22"/>
  <c r="D96" i="22"/>
  <c r="Z93" i="39" l="1"/>
  <c r="AA92" i="39"/>
  <c r="E95" i="32"/>
  <c r="D96" i="32"/>
  <c r="D97" i="30"/>
  <c r="E96" i="30"/>
  <c r="J94" i="30"/>
  <c r="I95" i="30"/>
  <c r="J96" i="28"/>
  <c r="I97" i="28"/>
  <c r="J94" i="38"/>
  <c r="I95" i="38"/>
  <c r="D96" i="36"/>
  <c r="E95" i="36"/>
  <c r="E96" i="34"/>
  <c r="D97" i="34"/>
  <c r="J95" i="34"/>
  <c r="I96" i="34"/>
  <c r="J95" i="32"/>
  <c r="I96" i="32"/>
  <c r="D96" i="38"/>
  <c r="E95" i="38"/>
  <c r="J94" i="36"/>
  <c r="I95" i="36"/>
  <c r="E95" i="28"/>
  <c r="D96" i="28"/>
  <c r="D96" i="18"/>
  <c r="E95" i="18"/>
  <c r="E96" i="22"/>
  <c r="D97" i="22"/>
  <c r="E96" i="26"/>
  <c r="D97" i="26"/>
  <c r="J94" i="16"/>
  <c r="I95" i="16"/>
  <c r="J94" i="26"/>
  <c r="I95" i="26"/>
  <c r="E95" i="20"/>
  <c r="D96" i="20"/>
  <c r="D96" i="16"/>
  <c r="E95" i="16"/>
  <c r="J95" i="18"/>
  <c r="I96" i="18"/>
  <c r="J96" i="22"/>
  <c r="I97" i="22"/>
  <c r="D98" i="24"/>
  <c r="E97" i="24"/>
  <c r="J95" i="24"/>
  <c r="I96" i="24"/>
  <c r="J95" i="20"/>
  <c r="I96" i="20"/>
  <c r="Z94" i="39" l="1"/>
  <c r="AA93" i="39"/>
  <c r="J96" i="34"/>
  <c r="I97" i="34"/>
  <c r="J97" i="28"/>
  <c r="I98" i="28"/>
  <c r="D97" i="38"/>
  <c r="E96" i="38"/>
  <c r="E96" i="36"/>
  <c r="D97" i="36"/>
  <c r="D98" i="30"/>
  <c r="E97" i="30"/>
  <c r="E96" i="28"/>
  <c r="D97" i="28"/>
  <c r="J95" i="36"/>
  <c r="I96" i="36"/>
  <c r="J96" i="32"/>
  <c r="I97" i="32"/>
  <c r="E97" i="34"/>
  <c r="D98" i="34"/>
  <c r="J95" i="38"/>
  <c r="I96" i="38"/>
  <c r="J95" i="30"/>
  <c r="I96" i="30"/>
  <c r="E96" i="32"/>
  <c r="D97" i="32"/>
  <c r="J96" i="18"/>
  <c r="I97" i="18"/>
  <c r="D99" i="24"/>
  <c r="E98" i="24"/>
  <c r="J96" i="20"/>
  <c r="I97" i="20"/>
  <c r="D97" i="20"/>
  <c r="E96" i="20"/>
  <c r="J96" i="24"/>
  <c r="I97" i="24"/>
  <c r="J97" i="22"/>
  <c r="I98" i="22"/>
  <c r="J95" i="26"/>
  <c r="I96" i="26"/>
  <c r="D98" i="26"/>
  <c r="E97" i="26"/>
  <c r="J95" i="16"/>
  <c r="I96" i="16"/>
  <c r="D98" i="22"/>
  <c r="E97" i="22"/>
  <c r="E96" i="16"/>
  <c r="D97" i="16"/>
  <c r="E96" i="18"/>
  <c r="D97" i="18"/>
  <c r="Z95" i="39" l="1"/>
  <c r="AA94" i="39"/>
  <c r="D98" i="32"/>
  <c r="E97" i="32"/>
  <c r="J96" i="38"/>
  <c r="I97" i="38"/>
  <c r="J97" i="32"/>
  <c r="I98" i="32"/>
  <c r="E97" i="28"/>
  <c r="D98" i="28"/>
  <c r="E97" i="36"/>
  <c r="D98" i="36"/>
  <c r="J98" i="28"/>
  <c r="I99" i="28"/>
  <c r="J96" i="30"/>
  <c r="I97" i="30"/>
  <c r="D99" i="34"/>
  <c r="E98" i="34"/>
  <c r="J96" i="36"/>
  <c r="I97" i="36"/>
  <c r="J97" i="34"/>
  <c r="I98" i="34"/>
  <c r="D99" i="30"/>
  <c r="E98" i="30"/>
  <c r="E97" i="38"/>
  <c r="D98" i="38"/>
  <c r="D98" i="18"/>
  <c r="E97" i="18"/>
  <c r="J98" i="22"/>
  <c r="I99" i="22"/>
  <c r="D99" i="22"/>
  <c r="E98" i="22"/>
  <c r="E97" i="20"/>
  <c r="D98" i="20"/>
  <c r="D100" i="24"/>
  <c r="E99" i="24"/>
  <c r="D99" i="26"/>
  <c r="E98" i="26"/>
  <c r="E97" i="16"/>
  <c r="D98" i="16"/>
  <c r="J96" i="16"/>
  <c r="I97" i="16"/>
  <c r="J96" i="26"/>
  <c r="I97" i="26"/>
  <c r="J97" i="24"/>
  <c r="I98" i="24"/>
  <c r="J97" i="20"/>
  <c r="I98" i="20"/>
  <c r="J97" i="18"/>
  <c r="I98" i="18"/>
  <c r="Z96" i="39" l="1"/>
  <c r="AA95" i="39"/>
  <c r="E98" i="38"/>
  <c r="D99" i="38"/>
  <c r="J98" i="34"/>
  <c r="I99" i="34"/>
  <c r="J99" i="28"/>
  <c r="I100" i="28"/>
  <c r="D99" i="28"/>
  <c r="E98" i="28"/>
  <c r="J97" i="38"/>
  <c r="I98" i="38"/>
  <c r="D100" i="34"/>
  <c r="E99" i="34"/>
  <c r="J97" i="36"/>
  <c r="I98" i="36"/>
  <c r="J97" i="30"/>
  <c r="I98" i="30"/>
  <c r="D99" i="36"/>
  <c r="E98" i="36"/>
  <c r="J98" i="32"/>
  <c r="I99" i="32"/>
  <c r="E99" i="30"/>
  <c r="D100" i="30"/>
  <c r="D99" i="32"/>
  <c r="E98" i="32"/>
  <c r="E98" i="20"/>
  <c r="D99" i="20"/>
  <c r="J99" i="22"/>
  <c r="I100" i="22"/>
  <c r="E99" i="26"/>
  <c r="D100" i="26"/>
  <c r="J98" i="24"/>
  <c r="I99" i="24"/>
  <c r="J97" i="16"/>
  <c r="I98" i="16"/>
  <c r="J98" i="20"/>
  <c r="I99" i="20"/>
  <c r="J97" i="26"/>
  <c r="I98" i="26"/>
  <c r="D99" i="16"/>
  <c r="E98" i="16"/>
  <c r="J98" i="18"/>
  <c r="I99" i="18"/>
  <c r="E100" i="24"/>
  <c r="D101" i="24"/>
  <c r="E99" i="22"/>
  <c r="D100" i="22"/>
  <c r="D99" i="18"/>
  <c r="E98" i="18"/>
  <c r="Z97" i="39" l="1"/>
  <c r="AA96" i="39"/>
  <c r="J99" i="32"/>
  <c r="I100" i="32"/>
  <c r="J98" i="30"/>
  <c r="I99" i="30"/>
  <c r="J99" i="34"/>
  <c r="I100" i="34"/>
  <c r="E99" i="32"/>
  <c r="D100" i="32"/>
  <c r="E100" i="34"/>
  <c r="D101" i="34"/>
  <c r="E99" i="28"/>
  <c r="D100" i="28"/>
  <c r="D100" i="36"/>
  <c r="E99" i="36"/>
  <c r="D101" i="30"/>
  <c r="E100" i="30"/>
  <c r="J98" i="36"/>
  <c r="I99" i="36"/>
  <c r="J98" i="38"/>
  <c r="I99" i="38"/>
  <c r="J100" i="28"/>
  <c r="I101" i="28"/>
  <c r="D100" i="38"/>
  <c r="E99" i="38"/>
  <c r="J99" i="24"/>
  <c r="I100" i="24"/>
  <c r="J100" i="22"/>
  <c r="I101" i="22"/>
  <c r="D100" i="18"/>
  <c r="E99" i="18"/>
  <c r="E101" i="24"/>
  <c r="D102" i="24"/>
  <c r="J99" i="20"/>
  <c r="I100" i="20"/>
  <c r="D100" i="16"/>
  <c r="E99" i="16"/>
  <c r="E100" i="22"/>
  <c r="D101" i="22"/>
  <c r="J99" i="18"/>
  <c r="I100" i="18"/>
  <c r="J98" i="26"/>
  <c r="I99" i="26"/>
  <c r="J98" i="16"/>
  <c r="I99" i="16"/>
  <c r="E100" i="26"/>
  <c r="D101" i="26"/>
  <c r="D100" i="20"/>
  <c r="E99" i="20"/>
  <c r="Z98" i="39" l="1"/>
  <c r="AA97" i="39"/>
  <c r="J99" i="38"/>
  <c r="I100" i="38"/>
  <c r="E100" i="28"/>
  <c r="D101" i="28"/>
  <c r="E100" i="32"/>
  <c r="D101" i="32"/>
  <c r="J99" i="30"/>
  <c r="I100" i="30"/>
  <c r="D102" i="30"/>
  <c r="E101" i="30"/>
  <c r="D101" i="38"/>
  <c r="E100" i="38"/>
  <c r="J101" i="28"/>
  <c r="I102" i="28"/>
  <c r="J99" i="36"/>
  <c r="I100" i="36"/>
  <c r="E101" i="34"/>
  <c r="D102" i="34"/>
  <c r="J100" i="34"/>
  <c r="I101" i="34"/>
  <c r="J100" i="32"/>
  <c r="I101" i="32"/>
  <c r="D101" i="36"/>
  <c r="E100" i="36"/>
  <c r="D103" i="24"/>
  <c r="E102" i="24"/>
  <c r="J101" i="22"/>
  <c r="I102" i="22"/>
  <c r="D101" i="20"/>
  <c r="E100" i="20"/>
  <c r="D101" i="16"/>
  <c r="E100" i="16"/>
  <c r="J99" i="16"/>
  <c r="I100" i="16"/>
  <c r="J100" i="18"/>
  <c r="I101" i="18"/>
  <c r="D102" i="26"/>
  <c r="E101" i="26"/>
  <c r="J99" i="26"/>
  <c r="I100" i="26"/>
  <c r="D102" i="22"/>
  <c r="E101" i="22"/>
  <c r="J100" i="20"/>
  <c r="I101" i="20"/>
  <c r="J100" i="24"/>
  <c r="I101" i="24"/>
  <c r="E100" i="18"/>
  <c r="D101" i="18"/>
  <c r="Z99" i="39" l="1"/>
  <c r="AA98" i="39"/>
  <c r="J101" i="34"/>
  <c r="I102" i="34"/>
  <c r="J100" i="36"/>
  <c r="I101" i="36"/>
  <c r="J100" i="30"/>
  <c r="I101" i="30"/>
  <c r="D102" i="28"/>
  <c r="E101" i="28"/>
  <c r="D102" i="36"/>
  <c r="E101" i="36"/>
  <c r="E101" i="38"/>
  <c r="D102" i="38"/>
  <c r="J101" i="32"/>
  <c r="I102" i="32"/>
  <c r="D103" i="34"/>
  <c r="E102" i="34"/>
  <c r="J102" i="28"/>
  <c r="I103" i="28"/>
  <c r="D102" i="32"/>
  <c r="E101" i="32"/>
  <c r="J100" i="38"/>
  <c r="I101" i="38"/>
  <c r="E102" i="30"/>
  <c r="D103" i="30"/>
  <c r="D102" i="18"/>
  <c r="E101" i="18"/>
  <c r="J101" i="20"/>
  <c r="I102" i="20"/>
  <c r="J100" i="26"/>
  <c r="I101" i="26"/>
  <c r="J101" i="18"/>
  <c r="I102" i="18"/>
  <c r="J102" i="22"/>
  <c r="I103" i="22"/>
  <c r="E101" i="16"/>
  <c r="D102" i="16"/>
  <c r="J101" i="24"/>
  <c r="I102" i="24"/>
  <c r="J100" i="16"/>
  <c r="I101" i="16"/>
  <c r="D103" i="22"/>
  <c r="E102" i="22"/>
  <c r="D103" i="26"/>
  <c r="E102" i="26"/>
  <c r="E101" i="20"/>
  <c r="D102" i="20"/>
  <c r="E103" i="24"/>
  <c r="D104" i="24"/>
  <c r="Z100" i="39" l="1"/>
  <c r="AA99" i="39"/>
  <c r="D103" i="38"/>
  <c r="E102" i="38"/>
  <c r="J101" i="36"/>
  <c r="I102" i="36"/>
  <c r="E103" i="30"/>
  <c r="D104" i="30"/>
  <c r="D103" i="28"/>
  <c r="E102" i="28"/>
  <c r="D103" i="32"/>
  <c r="E102" i="32"/>
  <c r="D104" i="34"/>
  <c r="E103" i="34"/>
  <c r="J101" i="38"/>
  <c r="I102" i="38"/>
  <c r="J103" i="28"/>
  <c r="I104" i="28"/>
  <c r="J102" i="32"/>
  <c r="I103" i="32"/>
  <c r="J101" i="30"/>
  <c r="I102" i="30"/>
  <c r="J102" i="34"/>
  <c r="I103" i="34"/>
  <c r="E102" i="36"/>
  <c r="D103" i="36"/>
  <c r="D103" i="16"/>
  <c r="E102" i="16"/>
  <c r="J102" i="18"/>
  <c r="I103" i="18"/>
  <c r="J102" i="20"/>
  <c r="I103" i="20"/>
  <c r="E103" i="26"/>
  <c r="D104" i="26"/>
  <c r="E104" i="24"/>
  <c r="D105" i="24"/>
  <c r="J101" i="16"/>
  <c r="I102" i="16"/>
  <c r="E102" i="20"/>
  <c r="D103" i="20"/>
  <c r="J102" i="24"/>
  <c r="I103" i="24"/>
  <c r="J103" i="22"/>
  <c r="I104" i="22"/>
  <c r="J101" i="26"/>
  <c r="I102" i="26"/>
  <c r="E103" i="22"/>
  <c r="D104" i="22"/>
  <c r="D103" i="18"/>
  <c r="E102" i="18"/>
  <c r="Z101" i="39" l="1"/>
  <c r="AA100" i="39"/>
  <c r="D104" i="36"/>
  <c r="E103" i="36"/>
  <c r="J102" i="30"/>
  <c r="I103" i="30"/>
  <c r="J104" i="28"/>
  <c r="I105" i="28"/>
  <c r="J102" i="36"/>
  <c r="I103" i="36"/>
  <c r="E104" i="34"/>
  <c r="D105" i="34"/>
  <c r="E103" i="28"/>
  <c r="D104" i="28"/>
  <c r="J103" i="34"/>
  <c r="I104" i="34"/>
  <c r="J103" i="32"/>
  <c r="I104" i="32"/>
  <c r="J102" i="38"/>
  <c r="I103" i="38"/>
  <c r="D105" i="30"/>
  <c r="E104" i="30"/>
  <c r="D104" i="32"/>
  <c r="E103" i="32"/>
  <c r="D104" i="38"/>
  <c r="E103" i="38"/>
  <c r="J103" i="24"/>
  <c r="I104" i="24"/>
  <c r="E104" i="26"/>
  <c r="D105" i="26"/>
  <c r="J103" i="18"/>
  <c r="I104" i="18"/>
  <c r="E103" i="18"/>
  <c r="D104" i="18"/>
  <c r="J102" i="26"/>
  <c r="I103" i="26"/>
  <c r="J102" i="16"/>
  <c r="I103" i="16"/>
  <c r="E104" i="22"/>
  <c r="D105" i="22"/>
  <c r="J104" i="22"/>
  <c r="I105" i="22"/>
  <c r="E103" i="20"/>
  <c r="D104" i="20"/>
  <c r="D106" i="24"/>
  <c r="E105" i="24"/>
  <c r="J103" i="20"/>
  <c r="I104" i="20"/>
  <c r="D104" i="16"/>
  <c r="E103" i="16"/>
  <c r="Z102" i="39" l="1"/>
  <c r="AA101" i="39"/>
  <c r="D105" i="32"/>
  <c r="E104" i="32"/>
  <c r="J104" i="32"/>
  <c r="I105" i="32"/>
  <c r="E104" i="28"/>
  <c r="D105" i="28"/>
  <c r="J103" i="36"/>
  <c r="I104" i="36"/>
  <c r="J103" i="30"/>
  <c r="I104" i="30"/>
  <c r="E104" i="38"/>
  <c r="D105" i="38"/>
  <c r="D106" i="30"/>
  <c r="E105" i="30"/>
  <c r="J103" i="38"/>
  <c r="I104" i="38"/>
  <c r="J104" i="34"/>
  <c r="I105" i="34"/>
  <c r="E105" i="34"/>
  <c r="D106" i="34"/>
  <c r="J105" i="28"/>
  <c r="I106" i="28"/>
  <c r="D105" i="36"/>
  <c r="E104" i="36"/>
  <c r="J103" i="16"/>
  <c r="I104" i="16"/>
  <c r="D106" i="26"/>
  <c r="E105" i="26"/>
  <c r="D107" i="24"/>
  <c r="E106" i="24"/>
  <c r="J105" i="22"/>
  <c r="I106" i="22"/>
  <c r="E104" i="18"/>
  <c r="D105" i="18"/>
  <c r="D105" i="16"/>
  <c r="E104" i="16"/>
  <c r="J104" i="20"/>
  <c r="I105" i="20"/>
  <c r="D105" i="20"/>
  <c r="E104" i="20"/>
  <c r="D106" i="22"/>
  <c r="E105" i="22"/>
  <c r="J103" i="26"/>
  <c r="I104" i="26"/>
  <c r="J104" i="18"/>
  <c r="I105" i="18"/>
  <c r="J104" i="24"/>
  <c r="I105" i="24"/>
  <c r="Z103" i="39" l="1"/>
  <c r="AA102" i="39"/>
  <c r="E105" i="36"/>
  <c r="D106" i="36"/>
  <c r="D107" i="30"/>
  <c r="E106" i="30"/>
  <c r="D107" i="34"/>
  <c r="E106" i="34"/>
  <c r="J104" i="38"/>
  <c r="I105" i="38"/>
  <c r="E105" i="38"/>
  <c r="D106" i="38"/>
  <c r="J104" i="36"/>
  <c r="I105" i="36"/>
  <c r="J105" i="32"/>
  <c r="I106" i="32"/>
  <c r="J106" i="28"/>
  <c r="I107" i="28"/>
  <c r="J105" i="34"/>
  <c r="I106" i="34"/>
  <c r="J104" i="30"/>
  <c r="I105" i="30"/>
  <c r="E105" i="28"/>
  <c r="D106" i="28"/>
  <c r="D106" i="32"/>
  <c r="E105" i="32"/>
  <c r="D106" i="20"/>
  <c r="E105" i="20"/>
  <c r="E105" i="16"/>
  <c r="D106" i="16"/>
  <c r="D107" i="26"/>
  <c r="E106" i="26"/>
  <c r="J105" i="24"/>
  <c r="I106" i="24"/>
  <c r="J104" i="26"/>
  <c r="I105" i="26"/>
  <c r="J106" i="22"/>
  <c r="I107" i="22"/>
  <c r="J105" i="18"/>
  <c r="I106" i="18"/>
  <c r="J105" i="20"/>
  <c r="I106" i="20"/>
  <c r="D106" i="18"/>
  <c r="E105" i="18"/>
  <c r="J104" i="16"/>
  <c r="I105" i="16"/>
  <c r="D107" i="22"/>
  <c r="E106" i="22"/>
  <c r="E107" i="24"/>
  <c r="D108" i="24"/>
  <c r="Z104" i="39" l="1"/>
  <c r="AA103" i="39"/>
  <c r="J105" i="30"/>
  <c r="I106" i="30"/>
  <c r="J107" i="28"/>
  <c r="I108" i="28"/>
  <c r="J105" i="36"/>
  <c r="I106" i="36"/>
  <c r="J105" i="38"/>
  <c r="I106" i="38"/>
  <c r="E106" i="32"/>
  <c r="D107" i="32"/>
  <c r="E107" i="30"/>
  <c r="D108" i="30"/>
  <c r="D107" i="28"/>
  <c r="E106" i="28"/>
  <c r="J106" i="34"/>
  <c r="I107" i="34"/>
  <c r="J106" i="32"/>
  <c r="I107" i="32"/>
  <c r="D107" i="38"/>
  <c r="E106" i="38"/>
  <c r="E106" i="36"/>
  <c r="D107" i="36"/>
  <c r="D108" i="34"/>
  <c r="E107" i="34"/>
  <c r="J105" i="16"/>
  <c r="I106" i="16"/>
  <c r="J106" i="20"/>
  <c r="I107" i="20"/>
  <c r="J107" i="22"/>
  <c r="I108" i="22"/>
  <c r="J106" i="24"/>
  <c r="I107" i="24"/>
  <c r="E106" i="16"/>
  <c r="D107" i="16"/>
  <c r="J105" i="26"/>
  <c r="I106" i="26"/>
  <c r="E108" i="24"/>
  <c r="D109" i="24"/>
  <c r="J106" i="18"/>
  <c r="I107" i="18"/>
  <c r="E107" i="22"/>
  <c r="D108" i="22"/>
  <c r="D107" i="18"/>
  <c r="E106" i="18"/>
  <c r="D108" i="26"/>
  <c r="E107" i="26"/>
  <c r="E106" i="20"/>
  <c r="D107" i="20"/>
  <c r="AA104" i="39" l="1"/>
  <c r="Z105" i="39"/>
  <c r="J107" i="34"/>
  <c r="I108" i="34"/>
  <c r="D109" i="30"/>
  <c r="E108" i="30"/>
  <c r="J106" i="38"/>
  <c r="I107" i="38"/>
  <c r="J108" i="28"/>
  <c r="I109" i="28"/>
  <c r="D108" i="38"/>
  <c r="E107" i="38"/>
  <c r="E108" i="34"/>
  <c r="D109" i="34"/>
  <c r="D108" i="36"/>
  <c r="E107" i="36"/>
  <c r="J107" i="32"/>
  <c r="I108" i="32"/>
  <c r="E107" i="32"/>
  <c r="D108" i="32"/>
  <c r="J106" i="36"/>
  <c r="I107" i="36"/>
  <c r="J106" i="30"/>
  <c r="I107" i="30"/>
  <c r="E107" i="28"/>
  <c r="D108" i="28"/>
  <c r="J106" i="26"/>
  <c r="I107" i="26"/>
  <c r="J107" i="20"/>
  <c r="I108" i="20"/>
  <c r="E108" i="26"/>
  <c r="D109" i="26"/>
  <c r="E107" i="20"/>
  <c r="D108" i="20"/>
  <c r="J107" i="18"/>
  <c r="I108" i="18"/>
  <c r="J107" i="24"/>
  <c r="I108" i="24"/>
  <c r="D108" i="18"/>
  <c r="E107" i="18"/>
  <c r="E108" i="22"/>
  <c r="D109" i="22"/>
  <c r="D110" i="24"/>
  <c r="E109" i="24"/>
  <c r="D108" i="16"/>
  <c r="E107" i="16"/>
  <c r="J108" i="22"/>
  <c r="I109" i="22"/>
  <c r="J106" i="16"/>
  <c r="I107" i="16"/>
  <c r="Z106" i="39" l="1"/>
  <c r="AA105" i="39"/>
  <c r="E108" i="28"/>
  <c r="D109" i="28"/>
  <c r="J107" i="36"/>
  <c r="I108" i="36"/>
  <c r="J108" i="32"/>
  <c r="I109" i="32"/>
  <c r="E109" i="34"/>
  <c r="D110" i="34"/>
  <c r="J109" i="28"/>
  <c r="I110" i="28"/>
  <c r="D110" i="30"/>
  <c r="E109" i="30"/>
  <c r="J107" i="30"/>
  <c r="I108" i="30"/>
  <c r="D109" i="32"/>
  <c r="E108" i="32"/>
  <c r="J107" i="38"/>
  <c r="I108" i="38"/>
  <c r="J108" i="34"/>
  <c r="I109" i="34"/>
  <c r="D109" i="36"/>
  <c r="E108" i="36"/>
  <c r="E108" i="38"/>
  <c r="D109" i="38"/>
  <c r="J108" i="24"/>
  <c r="I109" i="24"/>
  <c r="J108" i="20"/>
  <c r="I109" i="20"/>
  <c r="D109" i="16"/>
  <c r="E108" i="16"/>
  <c r="J109" i="22"/>
  <c r="I110" i="22"/>
  <c r="J108" i="18"/>
  <c r="I109" i="18"/>
  <c r="E109" i="26"/>
  <c r="D110" i="26"/>
  <c r="J107" i="26"/>
  <c r="I108" i="26"/>
  <c r="J107" i="16"/>
  <c r="I108" i="16"/>
  <c r="D110" i="22"/>
  <c r="E109" i="22"/>
  <c r="D109" i="20"/>
  <c r="E108" i="20"/>
  <c r="D111" i="24"/>
  <c r="E110" i="24"/>
  <c r="E108" i="18"/>
  <c r="D109" i="18"/>
  <c r="Z107" i="39" l="1"/>
  <c r="AA106" i="39"/>
  <c r="E109" i="38"/>
  <c r="D110" i="38"/>
  <c r="J109" i="34"/>
  <c r="I110" i="34"/>
  <c r="D111" i="34"/>
  <c r="E110" i="34"/>
  <c r="J108" i="36"/>
  <c r="I109" i="36"/>
  <c r="E109" i="36"/>
  <c r="D110" i="36"/>
  <c r="D111" i="30"/>
  <c r="E110" i="30"/>
  <c r="D110" i="32"/>
  <c r="E109" i="32"/>
  <c r="J108" i="38"/>
  <c r="I109" i="38"/>
  <c r="J108" i="30"/>
  <c r="I109" i="30"/>
  <c r="J110" i="28"/>
  <c r="I111" i="28"/>
  <c r="J109" i="32"/>
  <c r="I110" i="32"/>
  <c r="D110" i="28"/>
  <c r="E109" i="28"/>
  <c r="D110" i="18"/>
  <c r="E109" i="18"/>
  <c r="J108" i="26"/>
  <c r="I109" i="26"/>
  <c r="J109" i="18"/>
  <c r="I110" i="18"/>
  <c r="J109" i="24"/>
  <c r="I110" i="24"/>
  <c r="J108" i="16"/>
  <c r="I109" i="16"/>
  <c r="D111" i="26"/>
  <c r="E110" i="26"/>
  <c r="J110" i="22"/>
  <c r="I111" i="22"/>
  <c r="J109" i="20"/>
  <c r="I110" i="20"/>
  <c r="E109" i="20"/>
  <c r="D110" i="20"/>
  <c r="D112" i="24"/>
  <c r="E111" i="24"/>
  <c r="D111" i="22"/>
  <c r="E110" i="22"/>
  <c r="E109" i="16"/>
  <c r="D110" i="16"/>
  <c r="Z108" i="39" l="1"/>
  <c r="AA107" i="39"/>
  <c r="J111" i="28"/>
  <c r="I112" i="28"/>
  <c r="J109" i="38"/>
  <c r="I110" i="38"/>
  <c r="J109" i="36"/>
  <c r="I110" i="36"/>
  <c r="J110" i="34"/>
  <c r="I111" i="34"/>
  <c r="D111" i="28"/>
  <c r="E110" i="28"/>
  <c r="E111" i="30"/>
  <c r="D112" i="30"/>
  <c r="J110" i="32"/>
  <c r="I111" i="32"/>
  <c r="J109" i="30"/>
  <c r="I110" i="30"/>
  <c r="E110" i="36"/>
  <c r="D111" i="36"/>
  <c r="D111" i="38"/>
  <c r="E110" i="38"/>
  <c r="E110" i="32"/>
  <c r="D111" i="32"/>
  <c r="D112" i="34"/>
  <c r="E111" i="34"/>
  <c r="E110" i="16"/>
  <c r="D111" i="16"/>
  <c r="E112" i="24"/>
  <c r="D113" i="24"/>
  <c r="D112" i="26"/>
  <c r="E111" i="26"/>
  <c r="J110" i="20"/>
  <c r="I111" i="20"/>
  <c r="J110" i="24"/>
  <c r="I111" i="24"/>
  <c r="J109" i="26"/>
  <c r="I110" i="26"/>
  <c r="E110" i="20"/>
  <c r="D111" i="20"/>
  <c r="J111" i="22"/>
  <c r="I112" i="22"/>
  <c r="J109" i="16"/>
  <c r="I110" i="16"/>
  <c r="J110" i="18"/>
  <c r="I111" i="18"/>
  <c r="E111" i="22"/>
  <c r="D112" i="22"/>
  <c r="D111" i="18"/>
  <c r="E110" i="18"/>
  <c r="Z109" i="39" l="1"/>
  <c r="AA108" i="39"/>
  <c r="J110" i="30"/>
  <c r="I111" i="30"/>
  <c r="D113" i="30"/>
  <c r="E112" i="30"/>
  <c r="J111" i="34"/>
  <c r="I112" i="34"/>
  <c r="J110" i="38"/>
  <c r="I111" i="38"/>
  <c r="D112" i="38"/>
  <c r="E111" i="38"/>
  <c r="E112" i="34"/>
  <c r="D113" i="34"/>
  <c r="E111" i="32"/>
  <c r="D112" i="32"/>
  <c r="D112" i="36"/>
  <c r="E111" i="36"/>
  <c r="J111" i="32"/>
  <c r="I112" i="32"/>
  <c r="J110" i="36"/>
  <c r="I111" i="36"/>
  <c r="J112" i="28"/>
  <c r="I113" i="28"/>
  <c r="E111" i="28"/>
  <c r="D112" i="28"/>
  <c r="J111" i="18"/>
  <c r="I112" i="18"/>
  <c r="J110" i="26"/>
  <c r="I111" i="26"/>
  <c r="E113" i="24"/>
  <c r="D114" i="24"/>
  <c r="D112" i="18"/>
  <c r="E111" i="18"/>
  <c r="J112" i="22"/>
  <c r="I113" i="22"/>
  <c r="J111" i="20"/>
  <c r="I112" i="20"/>
  <c r="E112" i="22"/>
  <c r="D113" i="22"/>
  <c r="J110" i="16"/>
  <c r="I111" i="16"/>
  <c r="E111" i="20"/>
  <c r="D112" i="20"/>
  <c r="J111" i="24"/>
  <c r="I112" i="24"/>
  <c r="D112" i="16"/>
  <c r="E111" i="16"/>
  <c r="E112" i="26"/>
  <c r="D113" i="26"/>
  <c r="Z110" i="39" l="1"/>
  <c r="AA109" i="39"/>
  <c r="E112" i="28"/>
  <c r="D113" i="28"/>
  <c r="J111" i="36"/>
  <c r="I112" i="36"/>
  <c r="E113" i="34"/>
  <c r="D114" i="34"/>
  <c r="J111" i="38"/>
  <c r="I112" i="38"/>
  <c r="D114" i="30"/>
  <c r="E113" i="30"/>
  <c r="D113" i="36"/>
  <c r="E112" i="36"/>
  <c r="J113" i="28"/>
  <c r="I114" i="28"/>
  <c r="J112" i="32"/>
  <c r="I113" i="32"/>
  <c r="D113" i="32"/>
  <c r="E112" i="32"/>
  <c r="J112" i="34"/>
  <c r="I113" i="34"/>
  <c r="J111" i="30"/>
  <c r="I112" i="30"/>
  <c r="E112" i="38"/>
  <c r="D113" i="38"/>
  <c r="J112" i="24"/>
  <c r="I113" i="24"/>
  <c r="J111" i="26"/>
  <c r="I112" i="26"/>
  <c r="E112" i="18"/>
  <c r="D113" i="18"/>
  <c r="E112" i="16"/>
  <c r="D113" i="16"/>
  <c r="E113" i="26"/>
  <c r="D114" i="26"/>
  <c r="J111" i="16"/>
  <c r="I112" i="16"/>
  <c r="J112" i="20"/>
  <c r="I113" i="20"/>
  <c r="D113" i="20"/>
  <c r="E112" i="20"/>
  <c r="D114" i="22"/>
  <c r="E113" i="22"/>
  <c r="J113" i="22"/>
  <c r="I114" i="22"/>
  <c r="D115" i="24"/>
  <c r="E114" i="24"/>
  <c r="J112" i="18"/>
  <c r="I113" i="18"/>
  <c r="Z111" i="39" l="1"/>
  <c r="AA110" i="39"/>
  <c r="E113" i="32"/>
  <c r="D114" i="32"/>
  <c r="E113" i="38"/>
  <c r="D114" i="38"/>
  <c r="J113" i="34"/>
  <c r="I114" i="34"/>
  <c r="J113" i="32"/>
  <c r="I114" i="32"/>
  <c r="J112" i="38"/>
  <c r="I113" i="38"/>
  <c r="J112" i="36"/>
  <c r="I113" i="36"/>
  <c r="E113" i="36"/>
  <c r="D114" i="36"/>
  <c r="J112" i="30"/>
  <c r="I113" i="30"/>
  <c r="J114" i="28"/>
  <c r="I115" i="28"/>
  <c r="D115" i="34"/>
  <c r="E114" i="34"/>
  <c r="E113" i="28"/>
  <c r="D114" i="28"/>
  <c r="D115" i="30"/>
  <c r="E114" i="30"/>
  <c r="E113" i="20"/>
  <c r="D114" i="20"/>
  <c r="J113" i="18"/>
  <c r="I114" i="18"/>
  <c r="J114" i="22"/>
  <c r="I115" i="22"/>
  <c r="J112" i="16"/>
  <c r="I113" i="16"/>
  <c r="E113" i="16"/>
  <c r="D114" i="16"/>
  <c r="J112" i="26"/>
  <c r="I113" i="26"/>
  <c r="J113" i="20"/>
  <c r="I114" i="20"/>
  <c r="D115" i="26"/>
  <c r="E114" i="26"/>
  <c r="E113" i="18"/>
  <c r="D114" i="18"/>
  <c r="J113" i="24"/>
  <c r="I114" i="24"/>
  <c r="D116" i="24"/>
  <c r="E115" i="24"/>
  <c r="D115" i="22"/>
  <c r="E114" i="22"/>
  <c r="Z112" i="39" l="1"/>
  <c r="AA111" i="39"/>
  <c r="J113" i="30"/>
  <c r="I114" i="30"/>
  <c r="J113" i="36"/>
  <c r="I114" i="36"/>
  <c r="J114" i="32"/>
  <c r="I115" i="32"/>
  <c r="D115" i="38"/>
  <c r="E114" i="38"/>
  <c r="E115" i="30"/>
  <c r="D116" i="30"/>
  <c r="D116" i="34"/>
  <c r="E115" i="34"/>
  <c r="D115" i="28"/>
  <c r="E114" i="28"/>
  <c r="J115" i="28"/>
  <c r="I116" i="28"/>
  <c r="E114" i="36"/>
  <c r="D115" i="36"/>
  <c r="J113" i="38"/>
  <c r="I114" i="38"/>
  <c r="J114" i="34"/>
  <c r="I115" i="34"/>
  <c r="E114" i="32"/>
  <c r="D115" i="32"/>
  <c r="J114" i="24"/>
  <c r="I115" i="24"/>
  <c r="J113" i="26"/>
  <c r="I114" i="26"/>
  <c r="J113" i="16"/>
  <c r="I114" i="16"/>
  <c r="J114" i="18"/>
  <c r="I115" i="18"/>
  <c r="E116" i="24"/>
  <c r="D117" i="24"/>
  <c r="E115" i="26"/>
  <c r="D116" i="26"/>
  <c r="E115" i="22"/>
  <c r="D116" i="22"/>
  <c r="D115" i="18"/>
  <c r="E114" i="18"/>
  <c r="J114" i="20"/>
  <c r="I115" i="20"/>
  <c r="D115" i="16"/>
  <c r="E114" i="16"/>
  <c r="J115" i="22"/>
  <c r="I116" i="22"/>
  <c r="E114" i="20"/>
  <c r="D115" i="20"/>
  <c r="AA112" i="39" l="1"/>
  <c r="Z113" i="39"/>
  <c r="E115" i="32"/>
  <c r="D116" i="32"/>
  <c r="J114" i="38"/>
  <c r="I115" i="38"/>
  <c r="J116" i="28"/>
  <c r="I117" i="28"/>
  <c r="J114" i="36"/>
  <c r="I115" i="36"/>
  <c r="E116" i="34"/>
  <c r="D117" i="34"/>
  <c r="D116" i="38"/>
  <c r="E115" i="38"/>
  <c r="J115" i="34"/>
  <c r="I116" i="34"/>
  <c r="D116" i="36"/>
  <c r="E115" i="36"/>
  <c r="E116" i="30"/>
  <c r="D117" i="30"/>
  <c r="J115" i="32"/>
  <c r="I116" i="32"/>
  <c r="J114" i="30"/>
  <c r="I115" i="30"/>
  <c r="D116" i="28"/>
  <c r="E115" i="28"/>
  <c r="D116" i="20"/>
  <c r="E115" i="20"/>
  <c r="E116" i="26"/>
  <c r="D117" i="26"/>
  <c r="J115" i="18"/>
  <c r="I116" i="18"/>
  <c r="J114" i="26"/>
  <c r="I115" i="26"/>
  <c r="D116" i="18"/>
  <c r="E115" i="18"/>
  <c r="D116" i="16"/>
  <c r="E115" i="16"/>
  <c r="J116" i="22"/>
  <c r="I117" i="22"/>
  <c r="J115" i="20"/>
  <c r="I116" i="20"/>
  <c r="E116" i="22"/>
  <c r="D117" i="22"/>
  <c r="E117" i="24"/>
  <c r="D118" i="24"/>
  <c r="J114" i="16"/>
  <c r="I115" i="16"/>
  <c r="J115" i="24"/>
  <c r="I116" i="24"/>
  <c r="Z114" i="39" l="1"/>
  <c r="AA113" i="39"/>
  <c r="J115" i="36"/>
  <c r="I116" i="36"/>
  <c r="J115" i="38"/>
  <c r="I116" i="38"/>
  <c r="J116" i="32"/>
  <c r="I117" i="32"/>
  <c r="D117" i="28"/>
  <c r="E116" i="28"/>
  <c r="D117" i="36"/>
  <c r="E116" i="36"/>
  <c r="E116" i="38"/>
  <c r="D117" i="38"/>
  <c r="J115" i="30"/>
  <c r="I116" i="30"/>
  <c r="D118" i="30"/>
  <c r="E117" i="30"/>
  <c r="J116" i="34"/>
  <c r="I117" i="34"/>
  <c r="E117" i="34"/>
  <c r="D118" i="34"/>
  <c r="J117" i="28"/>
  <c r="I118" i="28"/>
  <c r="D117" i="32"/>
  <c r="E116" i="32"/>
  <c r="J115" i="16"/>
  <c r="I116" i="16"/>
  <c r="J116" i="24"/>
  <c r="I117" i="24"/>
  <c r="D119" i="24"/>
  <c r="E118" i="24"/>
  <c r="J116" i="20"/>
  <c r="I117" i="20"/>
  <c r="J115" i="26"/>
  <c r="I116" i="26"/>
  <c r="D118" i="26"/>
  <c r="E117" i="26"/>
  <c r="D117" i="16"/>
  <c r="E116" i="16"/>
  <c r="D118" i="22"/>
  <c r="E117" i="22"/>
  <c r="J117" i="22"/>
  <c r="I118" i="22"/>
  <c r="J116" i="18"/>
  <c r="I117" i="18"/>
  <c r="E116" i="18"/>
  <c r="D117" i="18"/>
  <c r="D117" i="20"/>
  <c r="E116" i="20"/>
  <c r="Z115" i="39" l="1"/>
  <c r="AA114" i="39"/>
  <c r="E117" i="38"/>
  <c r="D118" i="38"/>
  <c r="J116" i="38"/>
  <c r="I117" i="38"/>
  <c r="D119" i="34"/>
  <c r="E118" i="34"/>
  <c r="D118" i="32"/>
  <c r="E117" i="32"/>
  <c r="E117" i="28"/>
  <c r="D118" i="28"/>
  <c r="E118" i="30"/>
  <c r="D119" i="30"/>
  <c r="J118" i="28"/>
  <c r="I119" i="28"/>
  <c r="J117" i="34"/>
  <c r="I118" i="34"/>
  <c r="J116" i="30"/>
  <c r="I117" i="30"/>
  <c r="J117" i="32"/>
  <c r="I118" i="32"/>
  <c r="J116" i="36"/>
  <c r="I117" i="36"/>
  <c r="E117" i="36"/>
  <c r="D118" i="36"/>
  <c r="J117" i="18"/>
  <c r="I118" i="18"/>
  <c r="J117" i="20"/>
  <c r="I118" i="20"/>
  <c r="J117" i="24"/>
  <c r="I118" i="24"/>
  <c r="D119" i="22"/>
  <c r="E118" i="22"/>
  <c r="D119" i="26"/>
  <c r="E118" i="26"/>
  <c r="D118" i="20"/>
  <c r="E117" i="20"/>
  <c r="D118" i="18"/>
  <c r="E117" i="18"/>
  <c r="J118" i="22"/>
  <c r="I119" i="22"/>
  <c r="J116" i="26"/>
  <c r="I117" i="26"/>
  <c r="J116" i="16"/>
  <c r="I117" i="16"/>
  <c r="E117" i="16"/>
  <c r="D118" i="16"/>
  <c r="E119" i="24"/>
  <c r="D120" i="24"/>
  <c r="Z116" i="39" l="1"/>
  <c r="AA115" i="39"/>
  <c r="E118" i="36"/>
  <c r="D119" i="36"/>
  <c r="J118" i="32"/>
  <c r="I119" i="32"/>
  <c r="J118" i="34"/>
  <c r="I119" i="34"/>
  <c r="E119" i="30"/>
  <c r="D120" i="30"/>
  <c r="J117" i="38"/>
  <c r="I118" i="38"/>
  <c r="E118" i="32"/>
  <c r="D119" i="32"/>
  <c r="J117" i="36"/>
  <c r="I118" i="36"/>
  <c r="J117" i="30"/>
  <c r="I118" i="30"/>
  <c r="J119" i="28"/>
  <c r="I120" i="28"/>
  <c r="D119" i="28"/>
  <c r="E118" i="28"/>
  <c r="D119" i="38"/>
  <c r="E118" i="38"/>
  <c r="D120" i="34"/>
  <c r="E119" i="34"/>
  <c r="E120" i="24"/>
  <c r="D121" i="24"/>
  <c r="J117" i="16"/>
  <c r="I118" i="16"/>
  <c r="J119" i="22"/>
  <c r="I120" i="22"/>
  <c r="J118" i="20"/>
  <c r="I119" i="20"/>
  <c r="E118" i="20"/>
  <c r="D119" i="20"/>
  <c r="E119" i="22"/>
  <c r="D120" i="22"/>
  <c r="D119" i="16"/>
  <c r="E118" i="16"/>
  <c r="J117" i="26"/>
  <c r="I118" i="26"/>
  <c r="J118" i="24"/>
  <c r="I119" i="24"/>
  <c r="J118" i="18"/>
  <c r="I119" i="18"/>
  <c r="D119" i="18"/>
  <c r="E118" i="18"/>
  <c r="E119" i="26"/>
  <c r="D120" i="26"/>
  <c r="Z117" i="39" l="1"/>
  <c r="AA116" i="39"/>
  <c r="J118" i="30"/>
  <c r="I119" i="30"/>
  <c r="E119" i="32"/>
  <c r="D120" i="32"/>
  <c r="D121" i="30"/>
  <c r="E120" i="30"/>
  <c r="J119" i="32"/>
  <c r="I120" i="32"/>
  <c r="D120" i="28"/>
  <c r="E119" i="28"/>
  <c r="D120" i="38"/>
  <c r="E119" i="38"/>
  <c r="E120" i="34"/>
  <c r="D121" i="34"/>
  <c r="J120" i="28"/>
  <c r="I121" i="28"/>
  <c r="J118" i="36"/>
  <c r="I119" i="36"/>
  <c r="J118" i="38"/>
  <c r="I119" i="38"/>
  <c r="J119" i="34"/>
  <c r="I120" i="34"/>
  <c r="D120" i="36"/>
  <c r="E119" i="36"/>
  <c r="E119" i="18"/>
  <c r="D120" i="18"/>
  <c r="E120" i="26"/>
  <c r="D121" i="26"/>
  <c r="J119" i="18"/>
  <c r="I120" i="18"/>
  <c r="J118" i="26"/>
  <c r="I119" i="26"/>
  <c r="E120" i="22"/>
  <c r="D121" i="22"/>
  <c r="J119" i="20"/>
  <c r="I120" i="20"/>
  <c r="J118" i="16"/>
  <c r="I119" i="16"/>
  <c r="J119" i="24"/>
  <c r="I120" i="24"/>
  <c r="D120" i="20"/>
  <c r="E119" i="20"/>
  <c r="J120" i="22"/>
  <c r="I121" i="22"/>
  <c r="D122" i="24"/>
  <c r="E121" i="24"/>
  <c r="D120" i="16"/>
  <c r="E119" i="16"/>
  <c r="Z118" i="39" l="1"/>
  <c r="AA117" i="39"/>
  <c r="J119" i="38"/>
  <c r="I120" i="38"/>
  <c r="J121" i="28"/>
  <c r="I122" i="28"/>
  <c r="J120" i="32"/>
  <c r="I121" i="32"/>
  <c r="D121" i="32"/>
  <c r="E120" i="32"/>
  <c r="D121" i="36"/>
  <c r="E120" i="36"/>
  <c r="E120" i="38"/>
  <c r="D121" i="38"/>
  <c r="J120" i="34"/>
  <c r="I121" i="34"/>
  <c r="J119" i="36"/>
  <c r="I120" i="36"/>
  <c r="E121" i="34"/>
  <c r="D122" i="34"/>
  <c r="J119" i="30"/>
  <c r="I120" i="30"/>
  <c r="E120" i="28"/>
  <c r="D121" i="28"/>
  <c r="D122" i="30"/>
  <c r="E121" i="30"/>
  <c r="D123" i="24"/>
  <c r="E122" i="24"/>
  <c r="J121" i="22"/>
  <c r="I122" i="22"/>
  <c r="J120" i="24"/>
  <c r="I121" i="24"/>
  <c r="J120" i="20"/>
  <c r="I121" i="20"/>
  <c r="J119" i="26"/>
  <c r="I120" i="26"/>
  <c r="D122" i="26"/>
  <c r="E121" i="26"/>
  <c r="J119" i="16"/>
  <c r="I120" i="16"/>
  <c r="D122" i="22"/>
  <c r="E121" i="22"/>
  <c r="J120" i="18"/>
  <c r="I121" i="18"/>
  <c r="E120" i="18"/>
  <c r="D121" i="18"/>
  <c r="E120" i="16"/>
  <c r="D121" i="16"/>
  <c r="D121" i="20"/>
  <c r="E120" i="20"/>
  <c r="Z119" i="39" l="1"/>
  <c r="AA118" i="39"/>
  <c r="J120" i="30"/>
  <c r="I121" i="30"/>
  <c r="J120" i="36"/>
  <c r="I121" i="36"/>
  <c r="E121" i="38"/>
  <c r="D122" i="38"/>
  <c r="J122" i="28"/>
  <c r="I123" i="28"/>
  <c r="D122" i="32"/>
  <c r="E121" i="32"/>
  <c r="D123" i="30"/>
  <c r="E122" i="30"/>
  <c r="E121" i="28"/>
  <c r="D122" i="28"/>
  <c r="D123" i="34"/>
  <c r="E122" i="34"/>
  <c r="J121" i="34"/>
  <c r="I122" i="34"/>
  <c r="J121" i="32"/>
  <c r="I122" i="32"/>
  <c r="J120" i="38"/>
  <c r="I121" i="38"/>
  <c r="E121" i="36"/>
  <c r="D122" i="36"/>
  <c r="D122" i="18"/>
  <c r="E121" i="18"/>
  <c r="J121" i="20"/>
  <c r="I122" i="20"/>
  <c r="J122" i="22"/>
  <c r="I123" i="22"/>
  <c r="D122" i="20"/>
  <c r="E121" i="20"/>
  <c r="D123" i="22"/>
  <c r="E122" i="22"/>
  <c r="D123" i="26"/>
  <c r="E122" i="26"/>
  <c r="E121" i="16"/>
  <c r="D122" i="16"/>
  <c r="J121" i="18"/>
  <c r="I122" i="18"/>
  <c r="J120" i="16"/>
  <c r="I121" i="16"/>
  <c r="J120" i="26"/>
  <c r="I121" i="26"/>
  <c r="J121" i="24"/>
  <c r="I122" i="24"/>
  <c r="D124" i="24"/>
  <c r="E123" i="24"/>
  <c r="Z120" i="39" l="1"/>
  <c r="AA119" i="39"/>
  <c r="E122" i="36"/>
  <c r="D123" i="36"/>
  <c r="J122" i="32"/>
  <c r="I123" i="32"/>
  <c r="J123" i="28"/>
  <c r="I124" i="28"/>
  <c r="J121" i="36"/>
  <c r="I122" i="36"/>
  <c r="D124" i="34"/>
  <c r="E123" i="34"/>
  <c r="E123" i="30"/>
  <c r="D124" i="30"/>
  <c r="J121" i="38"/>
  <c r="I122" i="38"/>
  <c r="J122" i="34"/>
  <c r="I123" i="34"/>
  <c r="D123" i="28"/>
  <c r="E122" i="28"/>
  <c r="D123" i="38"/>
  <c r="E122" i="38"/>
  <c r="J121" i="30"/>
  <c r="I122" i="30"/>
  <c r="E122" i="32"/>
  <c r="D123" i="32"/>
  <c r="J121" i="26"/>
  <c r="I122" i="26"/>
  <c r="J122" i="18"/>
  <c r="I123" i="18"/>
  <c r="J122" i="20"/>
  <c r="I123" i="20"/>
  <c r="D124" i="26"/>
  <c r="E123" i="26"/>
  <c r="E122" i="20"/>
  <c r="D123" i="20"/>
  <c r="E124" i="24"/>
  <c r="D125" i="24"/>
  <c r="J122" i="24"/>
  <c r="I123" i="24"/>
  <c r="J121" i="16"/>
  <c r="I122" i="16"/>
  <c r="E122" i="16"/>
  <c r="D123" i="16"/>
  <c r="J123" i="22"/>
  <c r="I124" i="22"/>
  <c r="E123" i="22"/>
  <c r="D124" i="22"/>
  <c r="D123" i="18"/>
  <c r="E122" i="18"/>
  <c r="Z121" i="39" l="1"/>
  <c r="AA120" i="39"/>
  <c r="D124" i="32"/>
  <c r="E123" i="32"/>
  <c r="J123" i="34"/>
  <c r="I124" i="34"/>
  <c r="D125" i="30"/>
  <c r="E124" i="30"/>
  <c r="J122" i="36"/>
  <c r="I123" i="36"/>
  <c r="J123" i="32"/>
  <c r="I124" i="32"/>
  <c r="D124" i="38"/>
  <c r="E123" i="38"/>
  <c r="J122" i="30"/>
  <c r="I123" i="30"/>
  <c r="J122" i="38"/>
  <c r="I123" i="38"/>
  <c r="J124" i="28"/>
  <c r="I125" i="28"/>
  <c r="D124" i="36"/>
  <c r="E123" i="36"/>
  <c r="D124" i="28"/>
  <c r="E123" i="28"/>
  <c r="E124" i="34"/>
  <c r="D125" i="34"/>
  <c r="J124" i="22"/>
  <c r="I125" i="22"/>
  <c r="J122" i="16"/>
  <c r="I123" i="16"/>
  <c r="D126" i="24"/>
  <c r="E125" i="24"/>
  <c r="J123" i="18"/>
  <c r="I124" i="18"/>
  <c r="D124" i="18"/>
  <c r="E123" i="18"/>
  <c r="E124" i="26"/>
  <c r="D125" i="26"/>
  <c r="E124" i="22"/>
  <c r="D125" i="22"/>
  <c r="D124" i="16"/>
  <c r="E123" i="16"/>
  <c r="J123" i="24"/>
  <c r="I124" i="24"/>
  <c r="D124" i="20"/>
  <c r="E123" i="20"/>
  <c r="J123" i="20"/>
  <c r="I124" i="20"/>
  <c r="J122" i="26"/>
  <c r="I123" i="26"/>
  <c r="Z122" i="39" l="1"/>
  <c r="AA121" i="39"/>
  <c r="D125" i="28"/>
  <c r="E124" i="28"/>
  <c r="E125" i="34"/>
  <c r="D126" i="34"/>
  <c r="J123" i="38"/>
  <c r="I124" i="38"/>
  <c r="J123" i="36"/>
  <c r="I124" i="36"/>
  <c r="J124" i="34"/>
  <c r="I125" i="34"/>
  <c r="E124" i="38"/>
  <c r="D125" i="38"/>
  <c r="D125" i="36"/>
  <c r="E124" i="36"/>
  <c r="J125" i="28"/>
  <c r="I126" i="28"/>
  <c r="J123" i="30"/>
  <c r="I124" i="30"/>
  <c r="J124" i="32"/>
  <c r="I125" i="32"/>
  <c r="D126" i="30"/>
  <c r="E125" i="30"/>
  <c r="D125" i="32"/>
  <c r="E124" i="32"/>
  <c r="J123" i="26"/>
  <c r="I124" i="26"/>
  <c r="D126" i="26"/>
  <c r="E125" i="26"/>
  <c r="J124" i="18"/>
  <c r="I125" i="18"/>
  <c r="J123" i="16"/>
  <c r="I124" i="16"/>
  <c r="D125" i="16"/>
  <c r="E124" i="16"/>
  <c r="J124" i="20"/>
  <c r="I125" i="20"/>
  <c r="J124" i="24"/>
  <c r="I125" i="24"/>
  <c r="D126" i="22"/>
  <c r="E125" i="22"/>
  <c r="J125" i="22"/>
  <c r="I126" i="22"/>
  <c r="D125" i="20"/>
  <c r="E124" i="20"/>
  <c r="E124" i="18"/>
  <c r="D125" i="18"/>
  <c r="D127" i="24"/>
  <c r="E126" i="24"/>
  <c r="Z123" i="39" l="1"/>
  <c r="AA122" i="39"/>
  <c r="E125" i="32"/>
  <c r="D126" i="32"/>
  <c r="J125" i="32"/>
  <c r="I126" i="32"/>
  <c r="J126" i="28"/>
  <c r="I127" i="28"/>
  <c r="E125" i="38"/>
  <c r="D126" i="38"/>
  <c r="J124" i="36"/>
  <c r="I125" i="36"/>
  <c r="D127" i="34"/>
  <c r="E126" i="34"/>
  <c r="J124" i="30"/>
  <c r="I125" i="30"/>
  <c r="J125" i="34"/>
  <c r="I126" i="34"/>
  <c r="J124" i="38"/>
  <c r="I125" i="38"/>
  <c r="D127" i="30"/>
  <c r="E126" i="30"/>
  <c r="E125" i="36"/>
  <c r="D126" i="36"/>
  <c r="E125" i="28"/>
  <c r="D126" i="28"/>
  <c r="J125" i="20"/>
  <c r="I126" i="20"/>
  <c r="J124" i="16"/>
  <c r="I125" i="16"/>
  <c r="D127" i="26"/>
  <c r="E126" i="26"/>
  <c r="D128" i="24"/>
  <c r="E127" i="24"/>
  <c r="D126" i="20"/>
  <c r="E125" i="20"/>
  <c r="D127" i="22"/>
  <c r="E126" i="22"/>
  <c r="D126" i="18"/>
  <c r="E125" i="18"/>
  <c r="J126" i="22"/>
  <c r="I127" i="22"/>
  <c r="J125" i="24"/>
  <c r="I126" i="24"/>
  <c r="J125" i="18"/>
  <c r="I126" i="18"/>
  <c r="J124" i="26"/>
  <c r="I125" i="26"/>
  <c r="E125" i="16"/>
  <c r="D126" i="16"/>
  <c r="Z124" i="39" l="1"/>
  <c r="AA123" i="39"/>
  <c r="D127" i="28"/>
  <c r="E126" i="28"/>
  <c r="J126" i="34"/>
  <c r="I127" i="34"/>
  <c r="D127" i="38"/>
  <c r="E126" i="38"/>
  <c r="J126" i="32"/>
  <c r="I127" i="32"/>
  <c r="E127" i="30"/>
  <c r="D128" i="30"/>
  <c r="D128" i="34"/>
  <c r="E127" i="34"/>
  <c r="E126" i="36"/>
  <c r="D127" i="36"/>
  <c r="J125" i="38"/>
  <c r="I126" i="38"/>
  <c r="J125" i="30"/>
  <c r="I126" i="30"/>
  <c r="J125" i="36"/>
  <c r="I126" i="36"/>
  <c r="J127" i="28"/>
  <c r="I128" i="28"/>
  <c r="E126" i="32"/>
  <c r="D127" i="32"/>
  <c r="J125" i="26"/>
  <c r="I126" i="26"/>
  <c r="J126" i="24"/>
  <c r="I127" i="24"/>
  <c r="E126" i="16"/>
  <c r="D127" i="16"/>
  <c r="J126" i="18"/>
  <c r="I127" i="18"/>
  <c r="J127" i="22"/>
  <c r="I128" i="22"/>
  <c r="J125" i="16"/>
  <c r="I126" i="16"/>
  <c r="E127" i="22"/>
  <c r="D128" i="22"/>
  <c r="E128" i="24"/>
  <c r="D129" i="24"/>
  <c r="J126" i="20"/>
  <c r="I127" i="20"/>
  <c r="D127" i="18"/>
  <c r="E126" i="18"/>
  <c r="E126" i="20"/>
  <c r="D127" i="20"/>
  <c r="D128" i="26"/>
  <c r="E127" i="26"/>
  <c r="Z125" i="39" l="1"/>
  <c r="AA124" i="39"/>
  <c r="E127" i="32"/>
  <c r="D128" i="32"/>
  <c r="J126" i="36"/>
  <c r="I127" i="36"/>
  <c r="J126" i="38"/>
  <c r="I127" i="38"/>
  <c r="J127" i="32"/>
  <c r="I128" i="32"/>
  <c r="J127" i="34"/>
  <c r="I128" i="34"/>
  <c r="E128" i="34"/>
  <c r="D129" i="34"/>
  <c r="J128" i="28"/>
  <c r="I129" i="28"/>
  <c r="J126" i="30"/>
  <c r="I127" i="30"/>
  <c r="D128" i="36"/>
  <c r="E127" i="36"/>
  <c r="D129" i="30"/>
  <c r="E128" i="30"/>
  <c r="D128" i="38"/>
  <c r="E127" i="38"/>
  <c r="D128" i="28"/>
  <c r="E127" i="28"/>
  <c r="D130" i="24"/>
  <c r="E129" i="24"/>
  <c r="J126" i="16"/>
  <c r="I127" i="16"/>
  <c r="J127" i="18"/>
  <c r="I128" i="18"/>
  <c r="J127" i="24"/>
  <c r="I128" i="24"/>
  <c r="E128" i="26"/>
  <c r="D129" i="26"/>
  <c r="D128" i="18"/>
  <c r="E127" i="18"/>
  <c r="D128" i="20"/>
  <c r="E127" i="20"/>
  <c r="J127" i="20"/>
  <c r="I128" i="20"/>
  <c r="E128" i="22"/>
  <c r="D129" i="22"/>
  <c r="J128" i="22"/>
  <c r="I129" i="22"/>
  <c r="D128" i="16"/>
  <c r="E127" i="16"/>
  <c r="J126" i="26"/>
  <c r="I127" i="26"/>
  <c r="Z126" i="39" l="1"/>
  <c r="AA125" i="39"/>
  <c r="E128" i="28"/>
  <c r="D129" i="28"/>
  <c r="E128" i="38"/>
  <c r="D129" i="38"/>
  <c r="D129" i="36"/>
  <c r="E128" i="36"/>
  <c r="J127" i="30"/>
  <c r="I128" i="30"/>
  <c r="E129" i="34"/>
  <c r="D130" i="34"/>
  <c r="J128" i="32"/>
  <c r="I129" i="32"/>
  <c r="J127" i="36"/>
  <c r="I128" i="36"/>
  <c r="D130" i="30"/>
  <c r="E129" i="30"/>
  <c r="J129" i="28"/>
  <c r="I130" i="28"/>
  <c r="J128" i="34"/>
  <c r="I129" i="34"/>
  <c r="J127" i="38"/>
  <c r="I128" i="38"/>
  <c r="D129" i="32"/>
  <c r="E128" i="32"/>
  <c r="D129" i="20"/>
  <c r="E128" i="20"/>
  <c r="J127" i="26"/>
  <c r="I128" i="26"/>
  <c r="J129" i="22"/>
  <c r="I130" i="22"/>
  <c r="J128" i="20"/>
  <c r="I129" i="20"/>
  <c r="J128" i="24"/>
  <c r="I129" i="24"/>
  <c r="J127" i="16"/>
  <c r="I128" i="16"/>
  <c r="E128" i="18"/>
  <c r="D129" i="18"/>
  <c r="D130" i="26"/>
  <c r="E129" i="26"/>
  <c r="J128" i="18"/>
  <c r="I129" i="18"/>
  <c r="D130" i="22"/>
  <c r="E129" i="22"/>
  <c r="E128" i="16"/>
  <c r="D129" i="16"/>
  <c r="D131" i="24"/>
  <c r="E130" i="24"/>
  <c r="Z127" i="39" l="1"/>
  <c r="AA126" i="39"/>
  <c r="J129" i="34"/>
  <c r="I130" i="34"/>
  <c r="J129" i="32"/>
  <c r="I130" i="32"/>
  <c r="J128" i="30"/>
  <c r="I129" i="30"/>
  <c r="E129" i="38"/>
  <c r="D130" i="38"/>
  <c r="D131" i="30"/>
  <c r="E130" i="30"/>
  <c r="D130" i="32"/>
  <c r="E129" i="32"/>
  <c r="J128" i="38"/>
  <c r="I129" i="38"/>
  <c r="J130" i="28"/>
  <c r="I131" i="28"/>
  <c r="J128" i="36"/>
  <c r="I129" i="36"/>
  <c r="D131" i="34"/>
  <c r="E130" i="34"/>
  <c r="E129" i="28"/>
  <c r="D130" i="28"/>
  <c r="E129" i="36"/>
  <c r="D130" i="36"/>
  <c r="J128" i="16"/>
  <c r="I129" i="16"/>
  <c r="J129" i="20"/>
  <c r="I130" i="20"/>
  <c r="J128" i="26"/>
  <c r="I129" i="26"/>
  <c r="D132" i="24"/>
  <c r="E131" i="24"/>
  <c r="D131" i="22"/>
  <c r="E130" i="22"/>
  <c r="D131" i="26"/>
  <c r="E130" i="26"/>
  <c r="E129" i="16"/>
  <c r="D130" i="16"/>
  <c r="J129" i="18"/>
  <c r="I130" i="18"/>
  <c r="E129" i="18"/>
  <c r="D130" i="18"/>
  <c r="J129" i="24"/>
  <c r="I130" i="24"/>
  <c r="J130" i="22"/>
  <c r="I131" i="22"/>
  <c r="E129" i="20"/>
  <c r="D130" i="20"/>
  <c r="Z128" i="39" l="1"/>
  <c r="AA127" i="39"/>
  <c r="E130" i="36"/>
  <c r="D131" i="36"/>
  <c r="J131" i="28"/>
  <c r="I132" i="28"/>
  <c r="D131" i="38"/>
  <c r="E130" i="38"/>
  <c r="J130" i="32"/>
  <c r="I131" i="32"/>
  <c r="D132" i="34"/>
  <c r="E131" i="34"/>
  <c r="E130" i="32"/>
  <c r="D131" i="32"/>
  <c r="D131" i="28"/>
  <c r="E130" i="28"/>
  <c r="J129" i="36"/>
  <c r="I130" i="36"/>
  <c r="J129" i="38"/>
  <c r="I130" i="38"/>
  <c r="J129" i="30"/>
  <c r="I130" i="30"/>
  <c r="J130" i="34"/>
  <c r="I131" i="34"/>
  <c r="E131" i="30"/>
  <c r="D132" i="30"/>
  <c r="E130" i="20"/>
  <c r="D131" i="20"/>
  <c r="J130" i="24"/>
  <c r="I131" i="24"/>
  <c r="J130" i="18"/>
  <c r="I131" i="18"/>
  <c r="J130" i="20"/>
  <c r="I131" i="20"/>
  <c r="E131" i="26"/>
  <c r="D132" i="26"/>
  <c r="E132" i="24"/>
  <c r="D133" i="24"/>
  <c r="J131" i="22"/>
  <c r="I132" i="22"/>
  <c r="D131" i="18"/>
  <c r="E130" i="18"/>
  <c r="D131" i="16"/>
  <c r="E130" i="16"/>
  <c r="J129" i="26"/>
  <c r="I130" i="26"/>
  <c r="J129" i="16"/>
  <c r="I130" i="16"/>
  <c r="E131" i="22"/>
  <c r="D132" i="22"/>
  <c r="Z129" i="39" l="1"/>
  <c r="AA128" i="39"/>
  <c r="J131" i="34"/>
  <c r="I132" i="34"/>
  <c r="D132" i="28"/>
  <c r="E131" i="28"/>
  <c r="D133" i="30"/>
  <c r="E132" i="30"/>
  <c r="J130" i="30"/>
  <c r="I131" i="30"/>
  <c r="J130" i="36"/>
  <c r="I131" i="36"/>
  <c r="D132" i="32"/>
  <c r="E131" i="32"/>
  <c r="J131" i="32"/>
  <c r="I132" i="32"/>
  <c r="J132" i="28"/>
  <c r="I133" i="28"/>
  <c r="J130" i="38"/>
  <c r="I131" i="38"/>
  <c r="D132" i="36"/>
  <c r="E131" i="36"/>
  <c r="E132" i="34"/>
  <c r="D133" i="34"/>
  <c r="D132" i="38"/>
  <c r="E131" i="38"/>
  <c r="E132" i="22"/>
  <c r="D133" i="22"/>
  <c r="J130" i="26"/>
  <c r="I131" i="26"/>
  <c r="D134" i="24"/>
  <c r="E133" i="24"/>
  <c r="J131" i="20"/>
  <c r="I132" i="20"/>
  <c r="J131" i="24"/>
  <c r="I132" i="24"/>
  <c r="D132" i="18"/>
  <c r="E131" i="18"/>
  <c r="J130" i="16"/>
  <c r="I131" i="16"/>
  <c r="J132" i="22"/>
  <c r="I133" i="22"/>
  <c r="E132" i="26"/>
  <c r="D133" i="26"/>
  <c r="J131" i="18"/>
  <c r="I132" i="18"/>
  <c r="D132" i="20"/>
  <c r="E131" i="20"/>
  <c r="D132" i="16"/>
  <c r="E131" i="16"/>
  <c r="Z130" i="39" l="1"/>
  <c r="AA129" i="39"/>
  <c r="J133" i="28"/>
  <c r="I134" i="28"/>
  <c r="J131" i="30"/>
  <c r="I132" i="30"/>
  <c r="D133" i="32"/>
  <c r="E132" i="32"/>
  <c r="D133" i="28"/>
  <c r="E132" i="28"/>
  <c r="E132" i="38"/>
  <c r="D133" i="38"/>
  <c r="D133" i="36"/>
  <c r="E132" i="36"/>
  <c r="D134" i="34"/>
  <c r="E133" i="34"/>
  <c r="J131" i="38"/>
  <c r="I132" i="38"/>
  <c r="J132" i="32"/>
  <c r="I133" i="32"/>
  <c r="J131" i="36"/>
  <c r="I132" i="36"/>
  <c r="J132" i="34"/>
  <c r="I133" i="34"/>
  <c r="D134" i="30"/>
  <c r="E133" i="30"/>
  <c r="J132" i="18"/>
  <c r="I133" i="18"/>
  <c r="J133" i="22"/>
  <c r="I134" i="22"/>
  <c r="J132" i="20"/>
  <c r="I133" i="20"/>
  <c r="J131" i="26"/>
  <c r="I132" i="26"/>
  <c r="E132" i="18"/>
  <c r="D133" i="18"/>
  <c r="D134" i="26"/>
  <c r="E133" i="26"/>
  <c r="J131" i="16"/>
  <c r="I132" i="16"/>
  <c r="J132" i="24"/>
  <c r="I133" i="24"/>
  <c r="D134" i="22"/>
  <c r="E133" i="22"/>
  <c r="D133" i="16"/>
  <c r="E132" i="16"/>
  <c r="D133" i="20"/>
  <c r="E132" i="20"/>
  <c r="D135" i="24"/>
  <c r="E134" i="24"/>
  <c r="Z131" i="39" l="1"/>
  <c r="AA130" i="39"/>
  <c r="J132" i="36"/>
  <c r="I133" i="36"/>
  <c r="J132" i="38"/>
  <c r="I133" i="38"/>
  <c r="J132" i="30"/>
  <c r="I133" i="30"/>
  <c r="E133" i="36"/>
  <c r="D134" i="36"/>
  <c r="E133" i="28"/>
  <c r="D134" i="28"/>
  <c r="E134" i="30"/>
  <c r="D135" i="30"/>
  <c r="J133" i="34"/>
  <c r="I134" i="34"/>
  <c r="J133" i="32"/>
  <c r="I134" i="32"/>
  <c r="E133" i="38"/>
  <c r="D134" i="38"/>
  <c r="J134" i="28"/>
  <c r="I135" i="28"/>
  <c r="E134" i="34"/>
  <c r="D135" i="34"/>
  <c r="E133" i="32"/>
  <c r="D134" i="32"/>
  <c r="J133" i="24"/>
  <c r="I134" i="24"/>
  <c r="J132" i="26"/>
  <c r="I133" i="26"/>
  <c r="J134" i="22"/>
  <c r="I135" i="22"/>
  <c r="D135" i="26"/>
  <c r="E134" i="26"/>
  <c r="D134" i="20"/>
  <c r="E133" i="20"/>
  <c r="D135" i="22"/>
  <c r="E134" i="22"/>
  <c r="E135" i="24"/>
  <c r="D136" i="24"/>
  <c r="E133" i="16"/>
  <c r="D134" i="16"/>
  <c r="J132" i="16"/>
  <c r="I133" i="16"/>
  <c r="D134" i="18"/>
  <c r="E133" i="18"/>
  <c r="J133" i="20"/>
  <c r="I134" i="20"/>
  <c r="J133" i="18"/>
  <c r="I134" i="18"/>
  <c r="Z132" i="39" l="1"/>
  <c r="AA131" i="39"/>
  <c r="E134" i="32"/>
  <c r="D135" i="32"/>
  <c r="J135" i="28"/>
  <c r="I136" i="28"/>
  <c r="J134" i="32"/>
  <c r="I135" i="32"/>
  <c r="E135" i="30"/>
  <c r="D136" i="30"/>
  <c r="E134" i="36"/>
  <c r="D135" i="36"/>
  <c r="J133" i="38"/>
  <c r="I134" i="38"/>
  <c r="D136" i="34"/>
  <c r="E135" i="34"/>
  <c r="D135" i="38"/>
  <c r="E134" i="38"/>
  <c r="J134" i="34"/>
  <c r="I135" i="34"/>
  <c r="D135" i="28"/>
  <c r="E134" i="28"/>
  <c r="J133" i="30"/>
  <c r="I134" i="30"/>
  <c r="J133" i="36"/>
  <c r="I134" i="36"/>
  <c r="D135" i="16"/>
  <c r="E134" i="16"/>
  <c r="J133" i="26"/>
  <c r="I134" i="26"/>
  <c r="J134" i="18"/>
  <c r="I135" i="18"/>
  <c r="D136" i="22"/>
  <c r="E135" i="22"/>
  <c r="D136" i="26"/>
  <c r="E135" i="26"/>
  <c r="D135" i="18"/>
  <c r="E134" i="18"/>
  <c r="J134" i="20"/>
  <c r="I135" i="20"/>
  <c r="J133" i="16"/>
  <c r="I134" i="16"/>
  <c r="E136" i="24"/>
  <c r="D137" i="24"/>
  <c r="J135" i="22"/>
  <c r="I136" i="22"/>
  <c r="J134" i="24"/>
  <c r="I135" i="24"/>
  <c r="E134" i="20"/>
  <c r="D135" i="20"/>
  <c r="Z133" i="39" l="1"/>
  <c r="AA132" i="39"/>
  <c r="J134" i="36"/>
  <c r="I135" i="36"/>
  <c r="J134" i="38"/>
  <c r="I135" i="38"/>
  <c r="D137" i="30"/>
  <c r="E136" i="30"/>
  <c r="J136" i="28"/>
  <c r="I137" i="28"/>
  <c r="D136" i="28"/>
  <c r="E135" i="28"/>
  <c r="D136" i="38"/>
  <c r="E135" i="38"/>
  <c r="J134" i="30"/>
  <c r="I135" i="30"/>
  <c r="J135" i="34"/>
  <c r="I136" i="34"/>
  <c r="D136" i="36"/>
  <c r="E135" i="36"/>
  <c r="J135" i="32"/>
  <c r="I136" i="32"/>
  <c r="E135" i="32"/>
  <c r="D136" i="32"/>
  <c r="D137" i="34"/>
  <c r="E136" i="34"/>
  <c r="D136" i="20"/>
  <c r="E135" i="20"/>
  <c r="J136" i="22"/>
  <c r="I137" i="22"/>
  <c r="J134" i="16"/>
  <c r="I135" i="16"/>
  <c r="J134" i="26"/>
  <c r="I135" i="26"/>
  <c r="E135" i="18"/>
  <c r="D136" i="18"/>
  <c r="E136" i="22"/>
  <c r="D137" i="22"/>
  <c r="J135" i="24"/>
  <c r="I136" i="24"/>
  <c r="D138" i="24"/>
  <c r="E137" i="24"/>
  <c r="J135" i="20"/>
  <c r="I136" i="20"/>
  <c r="J135" i="18"/>
  <c r="I136" i="18"/>
  <c r="E136" i="26"/>
  <c r="D137" i="26"/>
  <c r="D136" i="16"/>
  <c r="E135" i="16"/>
  <c r="Z134" i="39" l="1"/>
  <c r="AA133" i="39"/>
  <c r="D137" i="32"/>
  <c r="E136" i="32"/>
  <c r="J136" i="32"/>
  <c r="I137" i="32"/>
  <c r="J136" i="34"/>
  <c r="I137" i="34"/>
  <c r="J137" i="28"/>
  <c r="I138" i="28"/>
  <c r="J135" i="38"/>
  <c r="I136" i="38"/>
  <c r="E136" i="38"/>
  <c r="D137" i="38"/>
  <c r="E137" i="34"/>
  <c r="D138" i="34"/>
  <c r="J135" i="30"/>
  <c r="I136" i="30"/>
  <c r="J135" i="36"/>
  <c r="I136" i="36"/>
  <c r="D137" i="36"/>
  <c r="E136" i="36"/>
  <c r="E136" i="28"/>
  <c r="D137" i="28"/>
  <c r="D138" i="30"/>
  <c r="E137" i="30"/>
  <c r="J136" i="18"/>
  <c r="I137" i="18"/>
  <c r="E137" i="22"/>
  <c r="D138" i="22"/>
  <c r="J135" i="26"/>
  <c r="I136" i="26"/>
  <c r="J137" i="22"/>
  <c r="I138" i="22"/>
  <c r="D139" i="24"/>
  <c r="E138" i="24"/>
  <c r="D137" i="16"/>
  <c r="E136" i="16"/>
  <c r="E137" i="26"/>
  <c r="D138" i="26"/>
  <c r="J136" i="20"/>
  <c r="I137" i="20"/>
  <c r="J136" i="24"/>
  <c r="I137" i="24"/>
  <c r="E136" i="18"/>
  <c r="D137" i="18"/>
  <c r="J135" i="16"/>
  <c r="I136" i="16"/>
  <c r="D137" i="20"/>
  <c r="E136" i="20"/>
  <c r="Z135" i="39" l="1"/>
  <c r="AA134" i="39"/>
  <c r="J136" i="30"/>
  <c r="I137" i="30"/>
  <c r="E137" i="38"/>
  <c r="D138" i="38"/>
  <c r="J138" i="28"/>
  <c r="I139" i="28"/>
  <c r="J137" i="32"/>
  <c r="I138" i="32"/>
  <c r="E137" i="36"/>
  <c r="D138" i="36"/>
  <c r="D139" i="30"/>
  <c r="E138" i="30"/>
  <c r="E137" i="28"/>
  <c r="D138" i="28"/>
  <c r="J136" i="36"/>
  <c r="I137" i="36"/>
  <c r="E138" i="34"/>
  <c r="D139" i="34"/>
  <c r="J136" i="38"/>
  <c r="I137" i="38"/>
  <c r="J137" i="34"/>
  <c r="I138" i="34"/>
  <c r="D138" i="32"/>
  <c r="E137" i="32"/>
  <c r="D138" i="18"/>
  <c r="E137" i="18"/>
  <c r="J137" i="20"/>
  <c r="I138" i="20"/>
  <c r="J138" i="22"/>
  <c r="I139" i="22"/>
  <c r="D139" i="22"/>
  <c r="E138" i="22"/>
  <c r="E137" i="16"/>
  <c r="D138" i="16"/>
  <c r="D138" i="20"/>
  <c r="E137" i="20"/>
  <c r="J136" i="16"/>
  <c r="I137" i="16"/>
  <c r="J137" i="24"/>
  <c r="I138" i="24"/>
  <c r="D139" i="26"/>
  <c r="E138" i="26"/>
  <c r="J136" i="26"/>
  <c r="I137" i="26"/>
  <c r="J137" i="18"/>
  <c r="I138" i="18"/>
  <c r="E139" i="24"/>
  <c r="D140" i="24"/>
  <c r="Z136" i="39" l="1"/>
  <c r="AA135" i="39"/>
  <c r="J137" i="38"/>
  <c r="I138" i="38"/>
  <c r="J137" i="36"/>
  <c r="I138" i="36"/>
  <c r="J138" i="32"/>
  <c r="I139" i="32"/>
  <c r="D139" i="38"/>
  <c r="E138" i="38"/>
  <c r="E138" i="32"/>
  <c r="D139" i="32"/>
  <c r="E139" i="30"/>
  <c r="D140" i="30"/>
  <c r="J138" i="34"/>
  <c r="I139" i="34"/>
  <c r="D140" i="34"/>
  <c r="E139" i="34"/>
  <c r="E138" i="28"/>
  <c r="D139" i="28"/>
  <c r="E138" i="36"/>
  <c r="D139" i="36"/>
  <c r="J139" i="28"/>
  <c r="I140" i="28"/>
  <c r="J137" i="30"/>
  <c r="I138" i="30"/>
  <c r="D140" i="26"/>
  <c r="E139" i="26"/>
  <c r="E140" i="24"/>
  <c r="D141" i="24"/>
  <c r="J137" i="26"/>
  <c r="I138" i="26"/>
  <c r="J138" i="24"/>
  <c r="I139" i="24"/>
  <c r="J138" i="20"/>
  <c r="I139" i="20"/>
  <c r="E138" i="20"/>
  <c r="D139" i="20"/>
  <c r="D140" i="22"/>
  <c r="E139" i="22"/>
  <c r="J138" i="18"/>
  <c r="I139" i="18"/>
  <c r="J137" i="16"/>
  <c r="I138" i="16"/>
  <c r="D139" i="16"/>
  <c r="E138" i="16"/>
  <c r="J139" i="22"/>
  <c r="I140" i="22"/>
  <c r="D139" i="18"/>
  <c r="E138" i="18"/>
  <c r="Z137" i="39" l="1"/>
  <c r="AA136" i="39"/>
  <c r="J138" i="30"/>
  <c r="I139" i="30"/>
  <c r="D141" i="30"/>
  <c r="E140" i="30"/>
  <c r="J138" i="36"/>
  <c r="I139" i="36"/>
  <c r="D140" i="36"/>
  <c r="E139" i="36"/>
  <c r="D141" i="34"/>
  <c r="E140" i="34"/>
  <c r="D140" i="38"/>
  <c r="E139" i="38"/>
  <c r="J140" i="28"/>
  <c r="I141" i="28"/>
  <c r="D140" i="28"/>
  <c r="E139" i="28"/>
  <c r="J139" i="34"/>
  <c r="I140" i="34"/>
  <c r="D140" i="32"/>
  <c r="E139" i="32"/>
  <c r="J139" i="32"/>
  <c r="I140" i="32"/>
  <c r="J138" i="38"/>
  <c r="I139" i="38"/>
  <c r="J139" i="18"/>
  <c r="I140" i="18"/>
  <c r="D140" i="20"/>
  <c r="E139" i="20"/>
  <c r="J139" i="24"/>
  <c r="I140" i="24"/>
  <c r="D142" i="24"/>
  <c r="E141" i="24"/>
  <c r="D140" i="16"/>
  <c r="E139" i="16"/>
  <c r="J140" i="22"/>
  <c r="I141" i="22"/>
  <c r="J138" i="16"/>
  <c r="I139" i="16"/>
  <c r="J139" i="20"/>
  <c r="I140" i="20"/>
  <c r="J138" i="26"/>
  <c r="I139" i="26"/>
  <c r="D140" i="18"/>
  <c r="E139" i="18"/>
  <c r="E140" i="22"/>
  <c r="D141" i="22"/>
  <c r="E140" i="26"/>
  <c r="D141" i="26"/>
  <c r="Z138" i="39" l="1"/>
  <c r="AA137" i="39"/>
  <c r="D141" i="32"/>
  <c r="E140" i="32"/>
  <c r="D141" i="28"/>
  <c r="E140" i="28"/>
  <c r="E140" i="38"/>
  <c r="D141" i="38"/>
  <c r="D141" i="36"/>
  <c r="E140" i="36"/>
  <c r="D142" i="30"/>
  <c r="E141" i="30"/>
  <c r="J139" i="38"/>
  <c r="I140" i="38"/>
  <c r="J140" i="32"/>
  <c r="I141" i="32"/>
  <c r="J140" i="34"/>
  <c r="I141" i="34"/>
  <c r="J141" i="28"/>
  <c r="I142" i="28"/>
  <c r="J139" i="36"/>
  <c r="I140" i="36"/>
  <c r="J139" i="30"/>
  <c r="I140" i="30"/>
  <c r="D142" i="34"/>
  <c r="E141" i="34"/>
  <c r="J140" i="20"/>
  <c r="I141" i="20"/>
  <c r="J141" i="22"/>
  <c r="I142" i="22"/>
  <c r="E141" i="26"/>
  <c r="D142" i="26"/>
  <c r="D143" i="24"/>
  <c r="E142" i="24"/>
  <c r="D141" i="20"/>
  <c r="E140" i="20"/>
  <c r="E140" i="18"/>
  <c r="D141" i="18"/>
  <c r="E141" i="22"/>
  <c r="D142" i="22"/>
  <c r="J139" i="26"/>
  <c r="I140" i="26"/>
  <c r="J139" i="16"/>
  <c r="I140" i="16"/>
  <c r="J140" i="24"/>
  <c r="I141" i="24"/>
  <c r="J140" i="18"/>
  <c r="I141" i="18"/>
  <c r="D141" i="16"/>
  <c r="E140" i="16"/>
  <c r="Z139" i="39" l="1"/>
  <c r="AA138" i="39"/>
  <c r="J140" i="36"/>
  <c r="I141" i="36"/>
  <c r="J141" i="34"/>
  <c r="I142" i="34"/>
  <c r="J140" i="38"/>
  <c r="I141" i="38"/>
  <c r="E141" i="36"/>
  <c r="D142" i="36"/>
  <c r="E141" i="28"/>
  <c r="D142" i="28"/>
  <c r="E142" i="34"/>
  <c r="D143" i="34"/>
  <c r="J140" i="30"/>
  <c r="I141" i="30"/>
  <c r="J142" i="28"/>
  <c r="I143" i="28"/>
  <c r="J141" i="32"/>
  <c r="I142" i="32"/>
  <c r="E141" i="38"/>
  <c r="D142" i="38"/>
  <c r="D143" i="30"/>
  <c r="E142" i="30"/>
  <c r="E141" i="32"/>
  <c r="D142" i="32"/>
  <c r="J141" i="24"/>
  <c r="I142" i="24"/>
  <c r="J140" i="26"/>
  <c r="I141" i="26"/>
  <c r="D142" i="18"/>
  <c r="E141" i="18"/>
  <c r="J142" i="22"/>
  <c r="I143" i="22"/>
  <c r="D144" i="24"/>
  <c r="E143" i="24"/>
  <c r="E141" i="16"/>
  <c r="D142" i="16"/>
  <c r="J141" i="18"/>
  <c r="I142" i="18"/>
  <c r="J140" i="16"/>
  <c r="I141" i="16"/>
  <c r="D143" i="22"/>
  <c r="E142" i="22"/>
  <c r="D143" i="26"/>
  <c r="E142" i="26"/>
  <c r="J141" i="20"/>
  <c r="I142" i="20"/>
  <c r="D142" i="20"/>
  <c r="E141" i="20"/>
  <c r="Z140" i="39" l="1"/>
  <c r="AA139" i="39"/>
  <c r="E143" i="30"/>
  <c r="D144" i="30"/>
  <c r="E142" i="32"/>
  <c r="D143" i="32"/>
  <c r="D143" i="38"/>
  <c r="E142" i="38"/>
  <c r="J143" i="28"/>
  <c r="I144" i="28"/>
  <c r="D144" i="34"/>
  <c r="E143" i="34"/>
  <c r="E142" i="36"/>
  <c r="D143" i="36"/>
  <c r="J142" i="34"/>
  <c r="I143" i="34"/>
  <c r="J142" i="32"/>
  <c r="I143" i="32"/>
  <c r="J141" i="30"/>
  <c r="I142" i="30"/>
  <c r="D143" i="28"/>
  <c r="E142" i="28"/>
  <c r="J141" i="38"/>
  <c r="I142" i="38"/>
  <c r="J141" i="36"/>
  <c r="I142" i="36"/>
  <c r="J142" i="20"/>
  <c r="I143" i="20"/>
  <c r="J141" i="16"/>
  <c r="I142" i="16"/>
  <c r="E142" i="16"/>
  <c r="D143" i="16"/>
  <c r="J143" i="22"/>
  <c r="I144" i="22"/>
  <c r="J141" i="26"/>
  <c r="I142" i="26"/>
  <c r="E142" i="20"/>
  <c r="D143" i="20"/>
  <c r="J142" i="18"/>
  <c r="I143" i="18"/>
  <c r="J142" i="24"/>
  <c r="I143" i="24"/>
  <c r="E143" i="26"/>
  <c r="D144" i="26"/>
  <c r="E143" i="22"/>
  <c r="D144" i="22"/>
  <c r="E144" i="24"/>
  <c r="D145" i="24"/>
  <c r="D143" i="18"/>
  <c r="E142" i="18"/>
  <c r="Z141" i="39" l="1"/>
  <c r="AA140" i="39"/>
  <c r="D144" i="28"/>
  <c r="E143" i="28"/>
  <c r="J142" i="36"/>
  <c r="I143" i="36"/>
  <c r="J143" i="32"/>
  <c r="I144" i="32"/>
  <c r="D144" i="36"/>
  <c r="E143" i="36"/>
  <c r="J144" i="28"/>
  <c r="I145" i="28"/>
  <c r="E143" i="32"/>
  <c r="D144" i="32"/>
  <c r="J142" i="38"/>
  <c r="I143" i="38"/>
  <c r="J142" i="30"/>
  <c r="I143" i="30"/>
  <c r="J143" i="34"/>
  <c r="I144" i="34"/>
  <c r="E144" i="30"/>
  <c r="D145" i="30"/>
  <c r="D145" i="34"/>
  <c r="E144" i="34"/>
  <c r="D144" i="38"/>
  <c r="E143" i="38"/>
  <c r="E144" i="22"/>
  <c r="D145" i="22"/>
  <c r="J143" i="24"/>
  <c r="I144" i="24"/>
  <c r="D144" i="20"/>
  <c r="E143" i="20"/>
  <c r="J144" i="22"/>
  <c r="I145" i="22"/>
  <c r="J142" i="16"/>
  <c r="I143" i="16"/>
  <c r="D144" i="18"/>
  <c r="E143" i="18"/>
  <c r="E145" i="24"/>
  <c r="D146" i="24"/>
  <c r="E144" i="26"/>
  <c r="D145" i="26"/>
  <c r="J143" i="18"/>
  <c r="I144" i="18"/>
  <c r="J142" i="26"/>
  <c r="I143" i="26"/>
  <c r="D144" i="16"/>
  <c r="E143" i="16"/>
  <c r="J143" i="20"/>
  <c r="I144" i="20"/>
  <c r="Z142" i="39" l="1"/>
  <c r="AA141" i="39"/>
  <c r="D146" i="30"/>
  <c r="E145" i="30"/>
  <c r="J143" i="30"/>
  <c r="I144" i="30"/>
  <c r="D145" i="32"/>
  <c r="E144" i="32"/>
  <c r="J143" i="36"/>
  <c r="I144" i="36"/>
  <c r="E144" i="38"/>
  <c r="D145" i="38"/>
  <c r="D145" i="36"/>
  <c r="E144" i="36"/>
  <c r="J144" i="34"/>
  <c r="I145" i="34"/>
  <c r="J143" i="38"/>
  <c r="I144" i="38"/>
  <c r="J145" i="28"/>
  <c r="I146" i="28"/>
  <c r="J144" i="32"/>
  <c r="I145" i="32"/>
  <c r="D146" i="34"/>
  <c r="E145" i="34"/>
  <c r="E144" i="28"/>
  <c r="D145" i="28"/>
  <c r="E144" i="16"/>
  <c r="D145" i="16"/>
  <c r="J144" i="20"/>
  <c r="I145" i="20"/>
  <c r="J143" i="26"/>
  <c r="I144" i="26"/>
  <c r="E145" i="26"/>
  <c r="D146" i="26"/>
  <c r="J145" i="22"/>
  <c r="I146" i="22"/>
  <c r="J144" i="24"/>
  <c r="I145" i="24"/>
  <c r="E144" i="18"/>
  <c r="D145" i="18"/>
  <c r="J144" i="18"/>
  <c r="I145" i="18"/>
  <c r="D147" i="24"/>
  <c r="E146" i="24"/>
  <c r="J143" i="16"/>
  <c r="I144" i="16"/>
  <c r="D146" i="22"/>
  <c r="E145" i="22"/>
  <c r="D145" i="20"/>
  <c r="E144" i="20"/>
  <c r="Z143" i="39" l="1"/>
  <c r="AA142" i="39"/>
  <c r="E145" i="28"/>
  <c r="D146" i="28"/>
  <c r="J145" i="32"/>
  <c r="I146" i="32"/>
  <c r="J144" i="38"/>
  <c r="I145" i="38"/>
  <c r="J144" i="36"/>
  <c r="I145" i="36"/>
  <c r="J144" i="30"/>
  <c r="I145" i="30"/>
  <c r="E145" i="36"/>
  <c r="D146" i="36"/>
  <c r="J146" i="28"/>
  <c r="I147" i="28"/>
  <c r="J145" i="34"/>
  <c r="I146" i="34"/>
  <c r="E145" i="38"/>
  <c r="D146" i="38"/>
  <c r="E146" i="34"/>
  <c r="D147" i="34"/>
  <c r="D146" i="32"/>
  <c r="E145" i="32"/>
  <c r="D147" i="30"/>
  <c r="E146" i="30"/>
  <c r="D147" i="22"/>
  <c r="E146" i="22"/>
  <c r="J144" i="16"/>
  <c r="I145" i="16"/>
  <c r="J145" i="18"/>
  <c r="I146" i="18"/>
  <c r="J145" i="24"/>
  <c r="I146" i="24"/>
  <c r="D147" i="26"/>
  <c r="E146" i="26"/>
  <c r="J145" i="20"/>
  <c r="I146" i="20"/>
  <c r="D146" i="18"/>
  <c r="E145" i="18"/>
  <c r="J146" i="22"/>
  <c r="I147" i="22"/>
  <c r="J144" i="26"/>
  <c r="I145" i="26"/>
  <c r="E145" i="16"/>
  <c r="D146" i="16"/>
  <c r="D146" i="20"/>
  <c r="E145" i="20"/>
  <c r="D148" i="24"/>
  <c r="E147" i="24"/>
  <c r="Z144" i="39" l="1"/>
  <c r="AA143" i="39"/>
  <c r="E146" i="32"/>
  <c r="D147" i="32"/>
  <c r="E147" i="34"/>
  <c r="D148" i="34"/>
  <c r="J146" i="34"/>
  <c r="I147" i="34"/>
  <c r="E146" i="36"/>
  <c r="D147" i="36"/>
  <c r="J145" i="36"/>
  <c r="I146" i="36"/>
  <c r="J146" i="32"/>
  <c r="I147" i="32"/>
  <c r="E147" i="30"/>
  <c r="D148" i="30"/>
  <c r="D147" i="38"/>
  <c r="E146" i="38"/>
  <c r="J147" i="28"/>
  <c r="I148" i="28"/>
  <c r="J145" i="30"/>
  <c r="I146" i="30"/>
  <c r="J145" i="38"/>
  <c r="I146" i="38"/>
  <c r="E146" i="28"/>
  <c r="D147" i="28"/>
  <c r="E146" i="20"/>
  <c r="D147" i="20"/>
  <c r="D147" i="16"/>
  <c r="E146" i="16"/>
  <c r="J147" i="22"/>
  <c r="I148" i="22"/>
  <c r="J146" i="20"/>
  <c r="I147" i="20"/>
  <c r="J146" i="24"/>
  <c r="I147" i="24"/>
  <c r="J145" i="16"/>
  <c r="I146" i="16"/>
  <c r="E148" i="24"/>
  <c r="D149" i="24"/>
  <c r="E149" i="24" s="1"/>
  <c r="J146" i="18"/>
  <c r="I147" i="18"/>
  <c r="J145" i="26"/>
  <c r="I146" i="26"/>
  <c r="D147" i="18"/>
  <c r="E146" i="18"/>
  <c r="D148" i="26"/>
  <c r="E147" i="26"/>
  <c r="E147" i="22"/>
  <c r="D148" i="22"/>
  <c r="Z145" i="39" l="1"/>
  <c r="AA144" i="39"/>
  <c r="D148" i="28"/>
  <c r="E147" i="28"/>
  <c r="J146" i="30"/>
  <c r="I147" i="30"/>
  <c r="J147" i="32"/>
  <c r="I148" i="32"/>
  <c r="D148" i="36"/>
  <c r="E147" i="36"/>
  <c r="D149" i="34"/>
  <c r="E149" i="34" s="1"/>
  <c r="B2" i="34" s="1"/>
  <c r="E148" i="34"/>
  <c r="D148" i="38"/>
  <c r="E147" i="38"/>
  <c r="J146" i="38"/>
  <c r="I147" i="38"/>
  <c r="J148" i="28"/>
  <c r="I149" i="28"/>
  <c r="J149" i="28" s="1"/>
  <c r="B4" i="28" s="1"/>
  <c r="E148" i="30"/>
  <c r="D149" i="30"/>
  <c r="E149" i="30" s="1"/>
  <c r="J146" i="36"/>
  <c r="I147" i="36"/>
  <c r="J147" i="34"/>
  <c r="I148" i="34"/>
  <c r="D148" i="32"/>
  <c r="E147" i="32"/>
  <c r="E148" i="26"/>
  <c r="D149" i="26"/>
  <c r="E149" i="26" s="1"/>
  <c r="B2" i="26" s="1"/>
  <c r="E148" i="22"/>
  <c r="D149" i="22"/>
  <c r="E149" i="22" s="1"/>
  <c r="B2" i="22" s="1"/>
  <c r="J147" i="18"/>
  <c r="I148" i="18"/>
  <c r="J146" i="16"/>
  <c r="I147" i="16"/>
  <c r="J147" i="20"/>
  <c r="I148" i="20"/>
  <c r="D148" i="18"/>
  <c r="E147" i="18"/>
  <c r="D148" i="16"/>
  <c r="E147" i="16"/>
  <c r="J146" i="26"/>
  <c r="I147" i="26"/>
  <c r="B2" i="24"/>
  <c r="J147" i="24"/>
  <c r="I148" i="24"/>
  <c r="J148" i="22"/>
  <c r="I149" i="22"/>
  <c r="J149" i="22" s="1"/>
  <c r="B4" i="22" s="1"/>
  <c r="E147" i="20"/>
  <c r="D148" i="20"/>
  <c r="Z146" i="39" l="1"/>
  <c r="AA146" i="39" s="1"/>
  <c r="AA145" i="39"/>
  <c r="J147" i="30"/>
  <c r="I148" i="30"/>
  <c r="J147" i="36"/>
  <c r="I148" i="36"/>
  <c r="D149" i="32"/>
  <c r="E149" i="32" s="1"/>
  <c r="B2" i="32" s="1"/>
  <c r="E148" i="32"/>
  <c r="E148" i="38"/>
  <c r="D149" i="38"/>
  <c r="E149" i="38" s="1"/>
  <c r="B2" i="38" s="1"/>
  <c r="D149" i="36"/>
  <c r="E149" i="36" s="1"/>
  <c r="B2" i="36" s="1"/>
  <c r="E148" i="36"/>
  <c r="J148" i="34"/>
  <c r="I149" i="34"/>
  <c r="J149" i="34" s="1"/>
  <c r="B4" i="34" s="1"/>
  <c r="B2" i="30"/>
  <c r="J147" i="38"/>
  <c r="I148" i="38"/>
  <c r="J148" i="32"/>
  <c r="I149" i="32"/>
  <c r="J149" i="32" s="1"/>
  <c r="B4" i="32" s="1"/>
  <c r="D149" i="28"/>
  <c r="E149" i="28" s="1"/>
  <c r="B2" i="28" s="1"/>
  <c r="E148" i="28"/>
  <c r="J147" i="26"/>
  <c r="I148" i="26"/>
  <c r="J147" i="16"/>
  <c r="I148" i="16"/>
  <c r="D149" i="20"/>
  <c r="E149" i="20" s="1"/>
  <c r="B2" i="20" s="1"/>
  <c r="E148" i="20"/>
  <c r="J148" i="24"/>
  <c r="I149" i="24"/>
  <c r="J149" i="24" s="1"/>
  <c r="E148" i="18"/>
  <c r="D149" i="18"/>
  <c r="E149" i="18" s="1"/>
  <c r="J148" i="20"/>
  <c r="I149" i="20"/>
  <c r="J149" i="20" s="1"/>
  <c r="B4" i="20" s="1"/>
  <c r="J148" i="18"/>
  <c r="I149" i="18"/>
  <c r="J149" i="18" s="1"/>
  <c r="B4" i="18" s="1"/>
  <c r="E148" i="16"/>
  <c r="D149" i="16"/>
  <c r="E149" i="16" s="1"/>
  <c r="B2" i="16" s="1"/>
  <c r="J148" i="36" l="1"/>
  <c r="I149" i="36"/>
  <c r="J149" i="36" s="1"/>
  <c r="B4" i="36" s="1"/>
  <c r="J148" i="38"/>
  <c r="I149" i="38"/>
  <c r="J149" i="38" s="1"/>
  <c r="B4" i="38" s="1"/>
  <c r="J148" i="30"/>
  <c r="I149" i="30"/>
  <c r="J149" i="30" s="1"/>
  <c r="B4" i="30" s="1"/>
  <c r="B4" i="24"/>
  <c r="J148" i="16"/>
  <c r="I149" i="16"/>
  <c r="J149" i="16" s="1"/>
  <c r="B4" i="16" s="1"/>
  <c r="B2" i="18"/>
  <c r="J148" i="26"/>
  <c r="I149" i="26"/>
  <c r="J149" i="26" s="1"/>
  <c r="B4" i="26" s="1"/>
  <c r="M4" i="13" l="1"/>
  <c r="G149" i="14"/>
  <c r="F149" i="14"/>
  <c r="F148" i="14"/>
  <c r="G148" i="14" s="1"/>
  <c r="F147" i="14"/>
  <c r="G147" i="14" s="1"/>
  <c r="G146" i="14"/>
  <c r="F146" i="14"/>
  <c r="G145" i="14"/>
  <c r="F145" i="14"/>
  <c r="F144" i="14"/>
  <c r="G144" i="14" s="1"/>
  <c r="F143" i="14"/>
  <c r="G143" i="14" s="1"/>
  <c r="G142" i="14"/>
  <c r="F142" i="14"/>
  <c r="G141" i="14"/>
  <c r="F141" i="14"/>
  <c r="F140" i="14"/>
  <c r="G140" i="14" s="1"/>
  <c r="F139" i="14"/>
  <c r="G139" i="14" s="1"/>
  <c r="G138" i="14"/>
  <c r="F138" i="14"/>
  <c r="G137" i="14"/>
  <c r="F137" i="14"/>
  <c r="F136" i="14"/>
  <c r="G136" i="14" s="1"/>
  <c r="F135" i="14"/>
  <c r="G135" i="14" s="1"/>
  <c r="G134" i="14"/>
  <c r="F134" i="14"/>
  <c r="G133" i="14"/>
  <c r="F133" i="14"/>
  <c r="F132" i="14"/>
  <c r="G132" i="14" s="1"/>
  <c r="F131" i="14"/>
  <c r="G131" i="14" s="1"/>
  <c r="G130" i="14"/>
  <c r="F130" i="14"/>
  <c r="G129" i="14"/>
  <c r="F129" i="14"/>
  <c r="F128" i="14"/>
  <c r="G128" i="14" s="1"/>
  <c r="F127" i="14"/>
  <c r="G127" i="14" s="1"/>
  <c r="G126" i="14"/>
  <c r="F126" i="14"/>
  <c r="G125" i="14"/>
  <c r="F125" i="14"/>
  <c r="F124" i="14"/>
  <c r="G124" i="14" s="1"/>
  <c r="F123" i="14"/>
  <c r="G123" i="14" s="1"/>
  <c r="G122" i="14"/>
  <c r="F122" i="14"/>
  <c r="G121" i="14"/>
  <c r="F121" i="14"/>
  <c r="F120" i="14"/>
  <c r="G120" i="14" s="1"/>
  <c r="F119" i="14"/>
  <c r="G119" i="14" s="1"/>
  <c r="F118" i="14"/>
  <c r="G118" i="14" s="1"/>
  <c r="G117" i="14"/>
  <c r="F117" i="14"/>
  <c r="F116" i="14"/>
  <c r="G116" i="14" s="1"/>
  <c r="F115" i="14"/>
  <c r="G115" i="14" s="1"/>
  <c r="F114" i="14"/>
  <c r="G114" i="14" s="1"/>
  <c r="G113" i="14"/>
  <c r="F113" i="14"/>
  <c r="F112" i="14"/>
  <c r="G112" i="14" s="1"/>
  <c r="F111" i="14"/>
  <c r="G111" i="14" s="1"/>
  <c r="F110" i="14"/>
  <c r="G110" i="14" s="1"/>
  <c r="G109" i="14"/>
  <c r="F109" i="14"/>
  <c r="F108" i="14"/>
  <c r="G108" i="14" s="1"/>
  <c r="F107" i="14"/>
  <c r="G107" i="14" s="1"/>
  <c r="F106" i="14"/>
  <c r="G106" i="14" s="1"/>
  <c r="G105" i="14"/>
  <c r="F105" i="14"/>
  <c r="F104" i="14"/>
  <c r="G104" i="14" s="1"/>
  <c r="F103" i="14"/>
  <c r="G103" i="14" s="1"/>
  <c r="F102" i="14"/>
  <c r="G102" i="14" s="1"/>
  <c r="G101" i="14"/>
  <c r="F101" i="14"/>
  <c r="F100" i="14"/>
  <c r="G100" i="14" s="1"/>
  <c r="F99" i="14"/>
  <c r="G99" i="14" s="1"/>
  <c r="F98" i="14"/>
  <c r="G98" i="14" s="1"/>
  <c r="G97" i="14"/>
  <c r="F97" i="14"/>
  <c r="F96" i="14"/>
  <c r="G96" i="14" s="1"/>
  <c r="F95" i="14"/>
  <c r="G95" i="14" s="1"/>
  <c r="G94" i="14"/>
  <c r="F94" i="14"/>
  <c r="F93" i="14"/>
  <c r="G93" i="14" s="1"/>
  <c r="G92" i="14"/>
  <c r="F92" i="14"/>
  <c r="G91" i="14"/>
  <c r="F91" i="14"/>
  <c r="G90" i="14"/>
  <c r="F90" i="14"/>
  <c r="F89" i="14"/>
  <c r="G89" i="14" s="1"/>
  <c r="G88" i="14"/>
  <c r="F88" i="14"/>
  <c r="G87" i="14"/>
  <c r="F87" i="14"/>
  <c r="G86" i="14"/>
  <c r="F86" i="14"/>
  <c r="F85" i="14"/>
  <c r="G85" i="14" s="1"/>
  <c r="G84" i="14"/>
  <c r="F84" i="14"/>
  <c r="G83" i="14"/>
  <c r="F83" i="14"/>
  <c r="G82" i="14"/>
  <c r="F82" i="14"/>
  <c r="F81" i="14"/>
  <c r="G81" i="14" s="1"/>
  <c r="G80" i="14"/>
  <c r="F80" i="14"/>
  <c r="G79" i="14"/>
  <c r="F79" i="14"/>
  <c r="G78" i="14"/>
  <c r="F78" i="14"/>
  <c r="F77" i="14"/>
  <c r="G77" i="14" s="1"/>
  <c r="F76" i="14"/>
  <c r="G76" i="14" s="1"/>
  <c r="R31" i="14" s="1"/>
  <c r="G75" i="14"/>
  <c r="F75" i="14"/>
  <c r="G74" i="14"/>
  <c r="F74" i="14"/>
  <c r="F73" i="14"/>
  <c r="G73" i="14" s="1"/>
  <c r="G72" i="14"/>
  <c r="F72" i="14"/>
  <c r="G71" i="14"/>
  <c r="F71" i="14"/>
  <c r="G70" i="14"/>
  <c r="F70" i="14"/>
  <c r="F69" i="14"/>
  <c r="G69" i="14" s="1"/>
  <c r="G68" i="14"/>
  <c r="F68" i="14"/>
  <c r="G67" i="14"/>
  <c r="F67" i="14"/>
  <c r="G66" i="14"/>
  <c r="F66" i="14"/>
  <c r="F65" i="14"/>
  <c r="G65" i="14" s="1"/>
  <c r="F64" i="14"/>
  <c r="G64" i="14" s="1"/>
  <c r="G63" i="14"/>
  <c r="F63" i="14"/>
  <c r="G62" i="14"/>
  <c r="F62" i="14"/>
  <c r="F61" i="14"/>
  <c r="G61" i="14" s="1"/>
  <c r="F60" i="14"/>
  <c r="G60" i="14" s="1"/>
  <c r="G59" i="14"/>
  <c r="F59" i="14"/>
  <c r="G58" i="14"/>
  <c r="F58" i="14"/>
  <c r="F57" i="14"/>
  <c r="G57" i="14" s="1"/>
  <c r="F56" i="14"/>
  <c r="G56" i="14" s="1"/>
  <c r="Q55" i="14"/>
  <c r="P55" i="14"/>
  <c r="F55" i="14"/>
  <c r="G55" i="14" s="1"/>
  <c r="Q54" i="14"/>
  <c r="P54" i="14"/>
  <c r="F54" i="14"/>
  <c r="G54" i="14" s="1"/>
  <c r="R53" i="14"/>
  <c r="Q53" i="14"/>
  <c r="P53" i="14"/>
  <c r="F53" i="14"/>
  <c r="G53" i="14" s="1"/>
  <c r="R52" i="14"/>
  <c r="Q52" i="14"/>
  <c r="P52" i="14"/>
  <c r="F52" i="14"/>
  <c r="G52" i="14" s="1"/>
  <c r="R51" i="14"/>
  <c r="Q51" i="14"/>
  <c r="P51" i="14"/>
  <c r="G51" i="14"/>
  <c r="F51" i="14"/>
  <c r="R50" i="14"/>
  <c r="Q50" i="14"/>
  <c r="P50" i="14"/>
  <c r="F50" i="14"/>
  <c r="G50" i="14" s="1"/>
  <c r="R23" i="14" s="1"/>
  <c r="R49" i="14"/>
  <c r="Q49" i="14"/>
  <c r="P49" i="14"/>
  <c r="G49" i="14"/>
  <c r="F49" i="14"/>
  <c r="R48" i="14"/>
  <c r="Q48" i="14"/>
  <c r="P48" i="14"/>
  <c r="F48" i="14"/>
  <c r="G48" i="14" s="1"/>
  <c r="Q47" i="14"/>
  <c r="P47" i="14"/>
  <c r="G47" i="14"/>
  <c r="F47" i="14"/>
  <c r="R46" i="14"/>
  <c r="Q46" i="14"/>
  <c r="P46" i="14"/>
  <c r="F46" i="14"/>
  <c r="G46" i="14" s="1"/>
  <c r="R45" i="14"/>
  <c r="Q45" i="14"/>
  <c r="P45" i="14"/>
  <c r="G45" i="14"/>
  <c r="F45" i="14"/>
  <c r="R44" i="14"/>
  <c r="Q44" i="14"/>
  <c r="P44" i="14"/>
  <c r="F44" i="14"/>
  <c r="G44" i="14" s="1"/>
  <c r="R21" i="14" s="1"/>
  <c r="R43" i="14"/>
  <c r="Q43" i="14"/>
  <c r="P43" i="14"/>
  <c r="G43" i="14"/>
  <c r="F43" i="14"/>
  <c r="R42" i="14"/>
  <c r="Q42" i="14"/>
  <c r="P42" i="14"/>
  <c r="F42" i="14"/>
  <c r="G42" i="14" s="1"/>
  <c r="Q41" i="14"/>
  <c r="P41" i="14"/>
  <c r="G41" i="14"/>
  <c r="F41" i="14"/>
  <c r="R40" i="14"/>
  <c r="Q40" i="14"/>
  <c r="P40" i="14"/>
  <c r="F40" i="14"/>
  <c r="G40" i="14" s="1"/>
  <c r="R39" i="14"/>
  <c r="Q39" i="14"/>
  <c r="P39" i="14"/>
  <c r="G39" i="14"/>
  <c r="F39" i="14"/>
  <c r="R38" i="14"/>
  <c r="Q38" i="14"/>
  <c r="P38" i="14"/>
  <c r="F38" i="14"/>
  <c r="G38" i="14" s="1"/>
  <c r="R37" i="14"/>
  <c r="Q37" i="14"/>
  <c r="P37" i="14"/>
  <c r="G37" i="14"/>
  <c r="F37" i="14"/>
  <c r="R36" i="14"/>
  <c r="Q36" i="14"/>
  <c r="P36" i="14"/>
  <c r="F36" i="14"/>
  <c r="G36" i="14" s="1"/>
  <c r="R18" i="14" s="1"/>
  <c r="Q35" i="14"/>
  <c r="P35" i="14"/>
  <c r="G35" i="14"/>
  <c r="F35" i="14"/>
  <c r="R34" i="14"/>
  <c r="Q34" i="14"/>
  <c r="P34" i="14"/>
  <c r="F34" i="14"/>
  <c r="G34" i="14" s="1"/>
  <c r="Q33" i="14"/>
  <c r="P33" i="14"/>
  <c r="G33" i="14"/>
  <c r="F33" i="14"/>
  <c r="R32" i="14"/>
  <c r="Q32" i="14"/>
  <c r="P32" i="14"/>
  <c r="F32" i="14"/>
  <c r="G32" i="14" s="1"/>
  <c r="Q31" i="14"/>
  <c r="P31" i="14"/>
  <c r="G31" i="14"/>
  <c r="F31" i="14"/>
  <c r="R30" i="14"/>
  <c r="Q30" i="14"/>
  <c r="P30" i="14"/>
  <c r="F30" i="14"/>
  <c r="G30" i="14" s="1"/>
  <c r="R29" i="14"/>
  <c r="Q29" i="14"/>
  <c r="P29" i="14"/>
  <c r="G29" i="14"/>
  <c r="F29" i="14"/>
  <c r="R28" i="14"/>
  <c r="Q28" i="14"/>
  <c r="P28" i="14"/>
  <c r="F28" i="14"/>
  <c r="G28" i="14" s="1"/>
  <c r="Q27" i="14"/>
  <c r="P27" i="14"/>
  <c r="G27" i="14"/>
  <c r="F27" i="14"/>
  <c r="Q26" i="14"/>
  <c r="P26" i="14"/>
  <c r="F26" i="14"/>
  <c r="G26" i="14" s="1"/>
  <c r="Q25" i="14"/>
  <c r="P25" i="14"/>
  <c r="G25" i="14"/>
  <c r="F25" i="14"/>
  <c r="Q24" i="14"/>
  <c r="P24" i="14"/>
  <c r="F24" i="14"/>
  <c r="G24" i="14" s="1"/>
  <c r="Q23" i="14"/>
  <c r="P23" i="14"/>
  <c r="G23" i="14"/>
  <c r="F23" i="14"/>
  <c r="R22" i="14"/>
  <c r="Q22" i="14"/>
  <c r="P22" i="14"/>
  <c r="F22" i="14"/>
  <c r="G22" i="14" s="1"/>
  <c r="Q21" i="14"/>
  <c r="P21" i="14"/>
  <c r="G21" i="14"/>
  <c r="F21" i="14"/>
  <c r="R20" i="14"/>
  <c r="Q20" i="14"/>
  <c r="P20" i="14"/>
  <c r="F20" i="14"/>
  <c r="G20" i="14" s="1"/>
  <c r="Q19" i="14"/>
  <c r="P19" i="14"/>
  <c r="P6" i="14" s="1"/>
  <c r="P8" i="14" s="1"/>
  <c r="G19" i="14"/>
  <c r="F19" i="14"/>
  <c r="Q18" i="14"/>
  <c r="P18" i="14"/>
  <c r="F18" i="14"/>
  <c r="G18" i="14" s="1"/>
  <c r="Q17" i="14"/>
  <c r="P17" i="14"/>
  <c r="G17" i="14"/>
  <c r="F17" i="14"/>
  <c r="Q16" i="14"/>
  <c r="P16" i="14"/>
  <c r="F16" i="14"/>
  <c r="G16" i="14" s="1"/>
  <c r="Q15" i="14"/>
  <c r="P15" i="14"/>
  <c r="G15" i="14"/>
  <c r="F15" i="14"/>
  <c r="Q14" i="14"/>
  <c r="P14" i="14"/>
  <c r="F14" i="14"/>
  <c r="G14" i="14" s="1"/>
  <c r="Q13" i="14"/>
  <c r="P13" i="14"/>
  <c r="G13" i="14"/>
  <c r="F13" i="14"/>
  <c r="Q12" i="14"/>
  <c r="P12" i="14"/>
  <c r="F12" i="14"/>
  <c r="G12" i="14" s="1"/>
  <c r="Q11" i="14"/>
  <c r="P11" i="14"/>
  <c r="G11" i="14"/>
  <c r="F11" i="14"/>
  <c r="Q10" i="14"/>
  <c r="P10" i="14"/>
  <c r="F10" i="14"/>
  <c r="G10" i="14" s="1"/>
  <c r="Q9" i="14"/>
  <c r="Q6" i="14" s="1"/>
  <c r="Q8" i="14" s="1"/>
  <c r="P9" i="14"/>
  <c r="G9" i="14"/>
  <c r="F9" i="14"/>
  <c r="F8" i="14"/>
  <c r="G8" i="14" s="1"/>
  <c r="Q7" i="14"/>
  <c r="P7" i="14"/>
  <c r="H7" i="14"/>
  <c r="H8" i="14" s="1"/>
  <c r="H9" i="14" s="1"/>
  <c r="H10" i="14" s="1"/>
  <c r="H11" i="14" s="1"/>
  <c r="H12" i="14" s="1"/>
  <c r="H13" i="14" s="1"/>
  <c r="H14" i="14" s="1"/>
  <c r="H15" i="14" s="1"/>
  <c r="H16" i="14" s="1"/>
  <c r="H17" i="14" s="1"/>
  <c r="H18" i="14" s="1"/>
  <c r="H19" i="14" s="1"/>
  <c r="H20" i="14" s="1"/>
  <c r="H21" i="14" s="1"/>
  <c r="H22" i="14" s="1"/>
  <c r="H23" i="14" s="1"/>
  <c r="H24" i="14" s="1"/>
  <c r="H25" i="14" s="1"/>
  <c r="H26" i="14" s="1"/>
  <c r="H27" i="14" s="1"/>
  <c r="H28" i="14" s="1"/>
  <c r="H29" i="14" s="1"/>
  <c r="H30" i="14" s="1"/>
  <c r="H31" i="14" s="1"/>
  <c r="H32" i="14" s="1"/>
  <c r="H33" i="14" s="1"/>
  <c r="H34" i="14" s="1"/>
  <c r="H35" i="14" s="1"/>
  <c r="H36" i="14" s="1"/>
  <c r="H37" i="14" s="1"/>
  <c r="H38" i="14" s="1"/>
  <c r="H39" i="14" s="1"/>
  <c r="H40" i="14" s="1"/>
  <c r="H41" i="14" s="1"/>
  <c r="H42" i="14" s="1"/>
  <c r="H43" i="14" s="1"/>
  <c r="H44" i="14" s="1"/>
  <c r="H45" i="14" s="1"/>
  <c r="H46" i="14" s="1"/>
  <c r="H47" i="14" s="1"/>
  <c r="H48" i="14" s="1"/>
  <c r="H49" i="14" s="1"/>
  <c r="H50" i="14" s="1"/>
  <c r="H51" i="14" s="1"/>
  <c r="H52" i="14" s="1"/>
  <c r="H53" i="14" s="1"/>
  <c r="H54" i="14" s="1"/>
  <c r="H55" i="14" s="1"/>
  <c r="H56" i="14" s="1"/>
  <c r="H57" i="14" s="1"/>
  <c r="H58" i="14" s="1"/>
  <c r="H59" i="14" s="1"/>
  <c r="H60" i="14" s="1"/>
  <c r="H61" i="14" s="1"/>
  <c r="H62" i="14" s="1"/>
  <c r="H63" i="14" s="1"/>
  <c r="H64" i="14" s="1"/>
  <c r="H65" i="14" s="1"/>
  <c r="H66" i="14" s="1"/>
  <c r="H67" i="14" s="1"/>
  <c r="H68" i="14" s="1"/>
  <c r="H69" i="14" s="1"/>
  <c r="H70" i="14" s="1"/>
  <c r="H71" i="14" s="1"/>
  <c r="H72" i="14" s="1"/>
  <c r="H73" i="14" s="1"/>
  <c r="H74" i="14" s="1"/>
  <c r="H75" i="14" s="1"/>
  <c r="H76" i="14" s="1"/>
  <c r="H77" i="14" s="1"/>
  <c r="H78" i="14" s="1"/>
  <c r="H79" i="14" s="1"/>
  <c r="H80" i="14" s="1"/>
  <c r="H81" i="14" s="1"/>
  <c r="H82" i="14" s="1"/>
  <c r="H83" i="14" s="1"/>
  <c r="H84" i="14" s="1"/>
  <c r="H85" i="14" s="1"/>
  <c r="H86" i="14" s="1"/>
  <c r="H87" i="14" s="1"/>
  <c r="H88" i="14" s="1"/>
  <c r="H89" i="14" s="1"/>
  <c r="H90" i="14" s="1"/>
  <c r="H91" i="14" s="1"/>
  <c r="H92" i="14" s="1"/>
  <c r="H93" i="14" s="1"/>
  <c r="H94" i="14" s="1"/>
  <c r="H95" i="14" s="1"/>
  <c r="H96" i="14" s="1"/>
  <c r="H97" i="14" s="1"/>
  <c r="H98" i="14" s="1"/>
  <c r="H99" i="14" s="1"/>
  <c r="H100" i="14" s="1"/>
  <c r="H101" i="14" s="1"/>
  <c r="H102" i="14" s="1"/>
  <c r="H103" i="14" s="1"/>
  <c r="H104" i="14" s="1"/>
  <c r="H105" i="14" s="1"/>
  <c r="H106" i="14" s="1"/>
  <c r="H107" i="14" s="1"/>
  <c r="H108" i="14" s="1"/>
  <c r="H109" i="14" s="1"/>
  <c r="H110" i="14" s="1"/>
  <c r="H111" i="14" s="1"/>
  <c r="H112" i="14" s="1"/>
  <c r="H113" i="14" s="1"/>
  <c r="H114" i="14" s="1"/>
  <c r="H115" i="14" s="1"/>
  <c r="H116" i="14" s="1"/>
  <c r="H117" i="14" s="1"/>
  <c r="H118" i="14" s="1"/>
  <c r="H119" i="14" s="1"/>
  <c r="H120" i="14" s="1"/>
  <c r="H121" i="14" s="1"/>
  <c r="H122" i="14" s="1"/>
  <c r="H123" i="14" s="1"/>
  <c r="H124" i="14" s="1"/>
  <c r="H125" i="14" s="1"/>
  <c r="H126" i="14" s="1"/>
  <c r="H127" i="14" s="1"/>
  <c r="H128" i="14" s="1"/>
  <c r="H129" i="14" s="1"/>
  <c r="H130" i="14" s="1"/>
  <c r="H131" i="14" s="1"/>
  <c r="H132" i="14" s="1"/>
  <c r="H133" i="14" s="1"/>
  <c r="H134" i="14" s="1"/>
  <c r="H135" i="14" s="1"/>
  <c r="H136" i="14" s="1"/>
  <c r="H137" i="14" s="1"/>
  <c r="H138" i="14" s="1"/>
  <c r="H139" i="14" s="1"/>
  <c r="H140" i="14" s="1"/>
  <c r="H141" i="14" s="1"/>
  <c r="H142" i="14" s="1"/>
  <c r="H143" i="14" s="1"/>
  <c r="H144" i="14" s="1"/>
  <c r="H145" i="14" s="1"/>
  <c r="H146" i="14" s="1"/>
  <c r="H147" i="14" s="1"/>
  <c r="H148" i="14" s="1"/>
  <c r="H149" i="14" s="1"/>
  <c r="G7" i="14"/>
  <c r="I7" i="14" s="1"/>
  <c r="J7" i="14" s="1"/>
  <c r="F7" i="14"/>
  <c r="D6" i="14"/>
  <c r="D7" i="14" s="1"/>
  <c r="N5" i="14"/>
  <c r="A2" i="14"/>
  <c r="M147" i="13"/>
  <c r="N147" i="13" s="1"/>
  <c r="O147" i="13" s="1"/>
  <c r="P147" i="13" s="1"/>
  <c r="Q147" i="13" s="1"/>
  <c r="G147" i="13"/>
  <c r="P146" i="13"/>
  <c r="Q146" i="13" s="1"/>
  <c r="O146" i="13"/>
  <c r="N146" i="13"/>
  <c r="M146" i="13"/>
  <c r="G146" i="13"/>
  <c r="N145" i="13"/>
  <c r="O145" i="13" s="1"/>
  <c r="P145" i="13" s="1"/>
  <c r="Q145" i="13" s="1"/>
  <c r="M145" i="13"/>
  <c r="G145" i="13"/>
  <c r="O144" i="13"/>
  <c r="P144" i="13" s="1"/>
  <c r="Q144" i="13" s="1"/>
  <c r="N144" i="13"/>
  <c r="M144" i="13"/>
  <c r="G144" i="13"/>
  <c r="N143" i="13"/>
  <c r="O143" i="13" s="1"/>
  <c r="P143" i="13" s="1"/>
  <c r="Q143" i="13" s="1"/>
  <c r="M143" i="13"/>
  <c r="G143" i="13"/>
  <c r="O142" i="13"/>
  <c r="P142" i="13" s="1"/>
  <c r="Q142" i="13" s="1"/>
  <c r="M142" i="13"/>
  <c r="N142" i="13" s="1"/>
  <c r="G142" i="13"/>
  <c r="N141" i="13"/>
  <c r="O141" i="13" s="1"/>
  <c r="P141" i="13" s="1"/>
  <c r="Q141" i="13" s="1"/>
  <c r="M141" i="13"/>
  <c r="G141" i="13"/>
  <c r="O140" i="13"/>
  <c r="P140" i="13" s="1"/>
  <c r="Q140" i="13" s="1"/>
  <c r="M140" i="13"/>
  <c r="N140" i="13" s="1"/>
  <c r="G140" i="13"/>
  <c r="N139" i="13"/>
  <c r="O139" i="13" s="1"/>
  <c r="P139" i="13" s="1"/>
  <c r="Q139" i="13" s="1"/>
  <c r="M139" i="13"/>
  <c r="G139" i="13"/>
  <c r="O138" i="13"/>
  <c r="P138" i="13" s="1"/>
  <c r="Q138" i="13" s="1"/>
  <c r="M138" i="13"/>
  <c r="N138" i="13" s="1"/>
  <c r="G138" i="13"/>
  <c r="N137" i="13"/>
  <c r="O137" i="13" s="1"/>
  <c r="P137" i="13" s="1"/>
  <c r="Q137" i="13" s="1"/>
  <c r="M137" i="13"/>
  <c r="G137" i="13"/>
  <c r="O136" i="13"/>
  <c r="P136" i="13" s="1"/>
  <c r="Q136" i="13" s="1"/>
  <c r="M136" i="13"/>
  <c r="N136" i="13" s="1"/>
  <c r="G136" i="13"/>
  <c r="N135" i="13"/>
  <c r="O135" i="13" s="1"/>
  <c r="P135" i="13" s="1"/>
  <c r="Q135" i="13" s="1"/>
  <c r="M135" i="13"/>
  <c r="G135" i="13"/>
  <c r="O134" i="13"/>
  <c r="P134" i="13" s="1"/>
  <c r="Q134" i="13" s="1"/>
  <c r="N134" i="13"/>
  <c r="M134" i="13"/>
  <c r="G134" i="13"/>
  <c r="Q133" i="13"/>
  <c r="N133" i="13"/>
  <c r="O133" i="13" s="1"/>
  <c r="P133" i="13" s="1"/>
  <c r="M133" i="13"/>
  <c r="G133" i="13"/>
  <c r="P132" i="13"/>
  <c r="Q132" i="13" s="1"/>
  <c r="O132" i="13"/>
  <c r="N132" i="13"/>
  <c r="M132" i="13"/>
  <c r="G132" i="13"/>
  <c r="M131" i="13"/>
  <c r="N131" i="13" s="1"/>
  <c r="O131" i="13" s="1"/>
  <c r="P131" i="13" s="1"/>
  <c r="Q131" i="13" s="1"/>
  <c r="G131" i="13"/>
  <c r="P130" i="13"/>
  <c r="Q130" i="13" s="1"/>
  <c r="O130" i="13"/>
  <c r="N130" i="13"/>
  <c r="M130" i="13"/>
  <c r="G130" i="13"/>
  <c r="N129" i="13"/>
  <c r="O129" i="13" s="1"/>
  <c r="P129" i="13" s="1"/>
  <c r="Q129" i="13" s="1"/>
  <c r="M129" i="13"/>
  <c r="G129" i="13"/>
  <c r="O128" i="13"/>
  <c r="P128" i="13" s="1"/>
  <c r="Q128" i="13" s="1"/>
  <c r="N128" i="13"/>
  <c r="M128" i="13"/>
  <c r="G128" i="13"/>
  <c r="N127" i="13"/>
  <c r="O127" i="13" s="1"/>
  <c r="P127" i="13" s="1"/>
  <c r="Q127" i="13" s="1"/>
  <c r="M127" i="13"/>
  <c r="G127" i="13"/>
  <c r="O126" i="13"/>
  <c r="P126" i="13" s="1"/>
  <c r="Q126" i="13" s="1"/>
  <c r="N126" i="13"/>
  <c r="M126" i="13"/>
  <c r="G126" i="13"/>
  <c r="Q125" i="13"/>
  <c r="N125" i="13"/>
  <c r="O125" i="13" s="1"/>
  <c r="P125" i="13" s="1"/>
  <c r="M125" i="13"/>
  <c r="G125" i="13"/>
  <c r="P124" i="13"/>
  <c r="Q124" i="13" s="1"/>
  <c r="O124" i="13"/>
  <c r="N124" i="13"/>
  <c r="M124" i="13"/>
  <c r="G124" i="13"/>
  <c r="M123" i="13"/>
  <c r="N123" i="13" s="1"/>
  <c r="O123" i="13" s="1"/>
  <c r="P123" i="13" s="1"/>
  <c r="Q123" i="13" s="1"/>
  <c r="G123" i="13"/>
  <c r="M122" i="13"/>
  <c r="N122" i="13" s="1"/>
  <c r="O122" i="13" s="1"/>
  <c r="P122" i="13" s="1"/>
  <c r="Q122" i="13" s="1"/>
  <c r="G122" i="13"/>
  <c r="M121" i="13"/>
  <c r="N121" i="13" s="1"/>
  <c r="O121" i="13" s="1"/>
  <c r="P121" i="13" s="1"/>
  <c r="Q121" i="13" s="1"/>
  <c r="G121" i="13"/>
  <c r="P120" i="13"/>
  <c r="Q120" i="13" s="1"/>
  <c r="O120" i="13"/>
  <c r="N120" i="13"/>
  <c r="M120" i="13"/>
  <c r="G120" i="13"/>
  <c r="N119" i="13"/>
  <c r="O119" i="13" s="1"/>
  <c r="P119" i="13" s="1"/>
  <c r="Q119" i="13" s="1"/>
  <c r="M119" i="13"/>
  <c r="G119" i="13"/>
  <c r="O118" i="13"/>
  <c r="P118" i="13" s="1"/>
  <c r="Q118" i="13" s="1"/>
  <c r="N118" i="13"/>
  <c r="M118" i="13"/>
  <c r="G118" i="13"/>
  <c r="N117" i="13"/>
  <c r="O117" i="13" s="1"/>
  <c r="P117" i="13" s="1"/>
  <c r="Q117" i="13" s="1"/>
  <c r="M117" i="13"/>
  <c r="G117" i="13"/>
  <c r="O116" i="13"/>
  <c r="P116" i="13" s="1"/>
  <c r="Q116" i="13" s="1"/>
  <c r="N116" i="13"/>
  <c r="M116" i="13"/>
  <c r="G116" i="13"/>
  <c r="Q115" i="13"/>
  <c r="N115" i="13"/>
  <c r="O115" i="13" s="1"/>
  <c r="P115" i="13" s="1"/>
  <c r="M115" i="13"/>
  <c r="G115" i="13"/>
  <c r="P114" i="13"/>
  <c r="Q114" i="13" s="1"/>
  <c r="O114" i="13"/>
  <c r="N114" i="13"/>
  <c r="M114" i="13"/>
  <c r="G114" i="13"/>
  <c r="M113" i="13"/>
  <c r="N113" i="13" s="1"/>
  <c r="O113" i="13" s="1"/>
  <c r="P113" i="13" s="1"/>
  <c r="Q113" i="13" s="1"/>
  <c r="G113" i="13"/>
  <c r="M112" i="13"/>
  <c r="N112" i="13" s="1"/>
  <c r="O112" i="13" s="1"/>
  <c r="P112" i="13" s="1"/>
  <c r="Q112" i="13" s="1"/>
  <c r="G112" i="13"/>
  <c r="M111" i="13"/>
  <c r="N111" i="13" s="1"/>
  <c r="O111" i="13" s="1"/>
  <c r="P111" i="13" s="1"/>
  <c r="Q111" i="13" s="1"/>
  <c r="G111" i="13"/>
  <c r="M110" i="13"/>
  <c r="N110" i="13" s="1"/>
  <c r="O110" i="13" s="1"/>
  <c r="P110" i="13" s="1"/>
  <c r="Q110" i="13" s="1"/>
  <c r="G110" i="13"/>
  <c r="M109" i="13"/>
  <c r="N109" i="13" s="1"/>
  <c r="O109" i="13" s="1"/>
  <c r="P109" i="13" s="1"/>
  <c r="Q109" i="13" s="1"/>
  <c r="G109" i="13"/>
  <c r="M108" i="13"/>
  <c r="N108" i="13" s="1"/>
  <c r="O108" i="13" s="1"/>
  <c r="P108" i="13" s="1"/>
  <c r="Q108" i="13" s="1"/>
  <c r="G108" i="13"/>
  <c r="M107" i="13"/>
  <c r="N107" i="13" s="1"/>
  <c r="O107" i="13" s="1"/>
  <c r="P107" i="13" s="1"/>
  <c r="Q107" i="13" s="1"/>
  <c r="G107" i="13"/>
  <c r="P106" i="13"/>
  <c r="Q106" i="13" s="1"/>
  <c r="O106" i="13"/>
  <c r="N106" i="13"/>
  <c r="M106" i="13"/>
  <c r="G106" i="13"/>
  <c r="N105" i="13"/>
  <c r="O105" i="13" s="1"/>
  <c r="P105" i="13" s="1"/>
  <c r="Q105" i="13" s="1"/>
  <c r="M105" i="13"/>
  <c r="G105" i="13"/>
  <c r="M104" i="13"/>
  <c r="N104" i="13" s="1"/>
  <c r="O104" i="13" s="1"/>
  <c r="P104" i="13" s="1"/>
  <c r="Q104" i="13" s="1"/>
  <c r="G104" i="13"/>
  <c r="M103" i="13"/>
  <c r="N103" i="13" s="1"/>
  <c r="O103" i="13" s="1"/>
  <c r="P103" i="13" s="1"/>
  <c r="Q103" i="13" s="1"/>
  <c r="G103" i="13"/>
  <c r="M102" i="13"/>
  <c r="N102" i="13" s="1"/>
  <c r="O102" i="13" s="1"/>
  <c r="P102" i="13" s="1"/>
  <c r="Q102" i="13" s="1"/>
  <c r="G102" i="13"/>
  <c r="N101" i="13"/>
  <c r="O101" i="13" s="1"/>
  <c r="P101" i="13" s="1"/>
  <c r="Q101" i="13" s="1"/>
  <c r="M101" i="13"/>
  <c r="G101" i="13"/>
  <c r="O100" i="13"/>
  <c r="P100" i="13" s="1"/>
  <c r="Q100" i="13" s="1"/>
  <c r="M100" i="13"/>
  <c r="N100" i="13" s="1"/>
  <c r="G100" i="13"/>
  <c r="M99" i="13"/>
  <c r="N99" i="13" s="1"/>
  <c r="O99" i="13" s="1"/>
  <c r="P99" i="13" s="1"/>
  <c r="Q99" i="13" s="1"/>
  <c r="G99" i="13"/>
  <c r="M98" i="13"/>
  <c r="N98" i="13" s="1"/>
  <c r="O98" i="13" s="1"/>
  <c r="P98" i="13" s="1"/>
  <c r="Q98" i="13" s="1"/>
  <c r="G98" i="13"/>
  <c r="N97" i="13"/>
  <c r="O97" i="13" s="1"/>
  <c r="P97" i="13" s="1"/>
  <c r="Q97" i="13" s="1"/>
  <c r="M97" i="13"/>
  <c r="G97" i="13"/>
  <c r="M96" i="13"/>
  <c r="N96" i="13" s="1"/>
  <c r="O96" i="13" s="1"/>
  <c r="P96" i="13" s="1"/>
  <c r="Q96" i="13" s="1"/>
  <c r="G96" i="13"/>
  <c r="M95" i="13"/>
  <c r="N95" i="13" s="1"/>
  <c r="O95" i="13" s="1"/>
  <c r="P95" i="13" s="1"/>
  <c r="Q95" i="13" s="1"/>
  <c r="G95" i="13"/>
  <c r="M94" i="13"/>
  <c r="N94" i="13" s="1"/>
  <c r="O94" i="13" s="1"/>
  <c r="P94" i="13" s="1"/>
  <c r="Q94" i="13" s="1"/>
  <c r="G94" i="13"/>
  <c r="N93" i="13"/>
  <c r="O93" i="13" s="1"/>
  <c r="P93" i="13" s="1"/>
  <c r="Q93" i="13" s="1"/>
  <c r="M93" i="13"/>
  <c r="G93" i="13"/>
  <c r="O92" i="13"/>
  <c r="P92" i="13" s="1"/>
  <c r="Q92" i="13" s="1"/>
  <c r="M92" i="13"/>
  <c r="N92" i="13" s="1"/>
  <c r="G92" i="13"/>
  <c r="M91" i="13"/>
  <c r="N91" i="13" s="1"/>
  <c r="O91" i="13" s="1"/>
  <c r="P91" i="13" s="1"/>
  <c r="Q91" i="13" s="1"/>
  <c r="G91" i="13"/>
  <c r="M90" i="13"/>
  <c r="N90" i="13" s="1"/>
  <c r="O90" i="13" s="1"/>
  <c r="P90" i="13" s="1"/>
  <c r="Q90" i="13" s="1"/>
  <c r="G90" i="13"/>
  <c r="N89" i="13"/>
  <c r="O89" i="13" s="1"/>
  <c r="P89" i="13" s="1"/>
  <c r="Q89" i="13" s="1"/>
  <c r="M89" i="13"/>
  <c r="G89" i="13"/>
  <c r="M88" i="13"/>
  <c r="N88" i="13" s="1"/>
  <c r="O88" i="13" s="1"/>
  <c r="P88" i="13" s="1"/>
  <c r="Q88" i="13" s="1"/>
  <c r="G88" i="13"/>
  <c r="M87" i="13"/>
  <c r="N87" i="13" s="1"/>
  <c r="O87" i="13" s="1"/>
  <c r="P87" i="13" s="1"/>
  <c r="Q87" i="13" s="1"/>
  <c r="G87" i="13"/>
  <c r="M86" i="13"/>
  <c r="N86" i="13" s="1"/>
  <c r="O86" i="13" s="1"/>
  <c r="P86" i="13" s="1"/>
  <c r="Q86" i="13" s="1"/>
  <c r="G86" i="13"/>
  <c r="N85" i="13"/>
  <c r="O85" i="13" s="1"/>
  <c r="P85" i="13" s="1"/>
  <c r="Q85" i="13" s="1"/>
  <c r="M85" i="13"/>
  <c r="G85" i="13"/>
  <c r="O84" i="13"/>
  <c r="P84" i="13" s="1"/>
  <c r="Q84" i="13" s="1"/>
  <c r="N84" i="13"/>
  <c r="M84" i="13"/>
  <c r="G84" i="13"/>
  <c r="Q83" i="13"/>
  <c r="N83" i="13"/>
  <c r="O83" i="13" s="1"/>
  <c r="P83" i="13" s="1"/>
  <c r="M83" i="13"/>
  <c r="G83" i="13"/>
  <c r="P82" i="13"/>
  <c r="Q82" i="13" s="1"/>
  <c r="O82" i="13"/>
  <c r="M82" i="13"/>
  <c r="N82" i="13" s="1"/>
  <c r="G82" i="13"/>
  <c r="Q81" i="13"/>
  <c r="N81" i="13"/>
  <c r="O81" i="13" s="1"/>
  <c r="P81" i="13" s="1"/>
  <c r="M81" i="13"/>
  <c r="G81" i="13"/>
  <c r="P80" i="13"/>
  <c r="Q80" i="13" s="1"/>
  <c r="O80" i="13"/>
  <c r="M80" i="13"/>
  <c r="N80" i="13" s="1"/>
  <c r="G80" i="13"/>
  <c r="Q79" i="13"/>
  <c r="N79" i="13"/>
  <c r="O79" i="13" s="1"/>
  <c r="P79" i="13" s="1"/>
  <c r="M79" i="13"/>
  <c r="G79" i="13"/>
  <c r="P78" i="13"/>
  <c r="Q78" i="13" s="1"/>
  <c r="O78" i="13"/>
  <c r="M78" i="13"/>
  <c r="N78" i="13" s="1"/>
  <c r="G78" i="13"/>
  <c r="Q77" i="13"/>
  <c r="N77" i="13"/>
  <c r="O77" i="13" s="1"/>
  <c r="P77" i="13" s="1"/>
  <c r="M77" i="13"/>
  <c r="G77" i="13"/>
  <c r="P76" i="13"/>
  <c r="Q76" i="13" s="1"/>
  <c r="O76" i="13"/>
  <c r="M76" i="13"/>
  <c r="N76" i="13" s="1"/>
  <c r="G76" i="13"/>
  <c r="Q75" i="13"/>
  <c r="N75" i="13"/>
  <c r="O75" i="13" s="1"/>
  <c r="P75" i="13" s="1"/>
  <c r="M75" i="13"/>
  <c r="G75" i="13"/>
  <c r="P74" i="13"/>
  <c r="Q74" i="13" s="1"/>
  <c r="O74" i="13"/>
  <c r="M74" i="13"/>
  <c r="N74" i="13" s="1"/>
  <c r="G74" i="13"/>
  <c r="Q73" i="13"/>
  <c r="N73" i="13"/>
  <c r="O73" i="13" s="1"/>
  <c r="P73" i="13" s="1"/>
  <c r="M73" i="13"/>
  <c r="G73" i="13"/>
  <c r="P72" i="13"/>
  <c r="Q72" i="13" s="1"/>
  <c r="O72" i="13"/>
  <c r="M72" i="13"/>
  <c r="N72" i="13" s="1"/>
  <c r="G72" i="13"/>
  <c r="Q71" i="13"/>
  <c r="N71" i="13"/>
  <c r="O71" i="13" s="1"/>
  <c r="P71" i="13" s="1"/>
  <c r="M71" i="13"/>
  <c r="G71" i="13"/>
  <c r="P70" i="13"/>
  <c r="Q70" i="13" s="1"/>
  <c r="O70" i="13"/>
  <c r="N70" i="13"/>
  <c r="M70" i="13"/>
  <c r="G70" i="13"/>
  <c r="Q69" i="13"/>
  <c r="N69" i="13"/>
  <c r="O69" i="13" s="1"/>
  <c r="P69" i="13" s="1"/>
  <c r="M69" i="13"/>
  <c r="G69" i="13"/>
  <c r="P68" i="13"/>
  <c r="Q68" i="13" s="1"/>
  <c r="O68" i="13"/>
  <c r="M68" i="13"/>
  <c r="N68" i="13" s="1"/>
  <c r="G68" i="13"/>
  <c r="Q67" i="13"/>
  <c r="N67" i="13"/>
  <c r="O67" i="13" s="1"/>
  <c r="P67" i="13" s="1"/>
  <c r="M67" i="13"/>
  <c r="G67" i="13"/>
  <c r="P66" i="13"/>
  <c r="Q66" i="13" s="1"/>
  <c r="O66" i="13"/>
  <c r="N66" i="13"/>
  <c r="M66" i="13"/>
  <c r="G66" i="13"/>
  <c r="M65" i="13"/>
  <c r="N65" i="13" s="1"/>
  <c r="O65" i="13" s="1"/>
  <c r="P65" i="13" s="1"/>
  <c r="Q65" i="13" s="1"/>
  <c r="G65" i="13"/>
  <c r="M64" i="13"/>
  <c r="N64" i="13" s="1"/>
  <c r="O64" i="13" s="1"/>
  <c r="P64" i="13" s="1"/>
  <c r="Q64" i="13" s="1"/>
  <c r="G64" i="13"/>
  <c r="M63" i="13"/>
  <c r="N63" i="13" s="1"/>
  <c r="O63" i="13" s="1"/>
  <c r="P63" i="13" s="1"/>
  <c r="Q63" i="13" s="1"/>
  <c r="G63" i="13"/>
  <c r="O62" i="13"/>
  <c r="P62" i="13" s="1"/>
  <c r="Q62" i="13" s="1"/>
  <c r="N62" i="13"/>
  <c r="M62" i="13"/>
  <c r="G62" i="13"/>
  <c r="Q61" i="13"/>
  <c r="P61" i="13"/>
  <c r="M61" i="13"/>
  <c r="N61" i="13" s="1"/>
  <c r="O61" i="13" s="1"/>
  <c r="G61" i="13"/>
  <c r="O60" i="13"/>
  <c r="P60" i="13" s="1"/>
  <c r="Q60" i="13" s="1"/>
  <c r="N60" i="13"/>
  <c r="M60" i="13"/>
  <c r="G60" i="13"/>
  <c r="Q59" i="13"/>
  <c r="P59" i="13"/>
  <c r="M59" i="13"/>
  <c r="N59" i="13" s="1"/>
  <c r="O59" i="13" s="1"/>
  <c r="G59" i="13"/>
  <c r="O58" i="13"/>
  <c r="P58" i="13" s="1"/>
  <c r="Q58" i="13" s="1"/>
  <c r="N58" i="13"/>
  <c r="M58" i="13"/>
  <c r="G58" i="13"/>
  <c r="Q57" i="13"/>
  <c r="P57" i="13"/>
  <c r="M57" i="13"/>
  <c r="N57" i="13" s="1"/>
  <c r="O57" i="13" s="1"/>
  <c r="G57" i="13"/>
  <c r="O56" i="13"/>
  <c r="P56" i="13" s="1"/>
  <c r="Q56" i="13" s="1"/>
  <c r="N56" i="13"/>
  <c r="M56" i="13"/>
  <c r="G56" i="13"/>
  <c r="Q55" i="13"/>
  <c r="P55" i="13"/>
  <c r="M55" i="13"/>
  <c r="N55" i="13" s="1"/>
  <c r="O55" i="13" s="1"/>
  <c r="G55" i="13"/>
  <c r="O54" i="13"/>
  <c r="P54" i="13" s="1"/>
  <c r="Q54" i="13" s="1"/>
  <c r="N54" i="13"/>
  <c r="M54" i="13"/>
  <c r="G54" i="13"/>
  <c r="Q53" i="13"/>
  <c r="P53" i="13"/>
  <c r="M53" i="13"/>
  <c r="N53" i="13" s="1"/>
  <c r="O53" i="13" s="1"/>
  <c r="G53" i="13"/>
  <c r="O52" i="13"/>
  <c r="P52" i="13" s="1"/>
  <c r="Q52" i="13" s="1"/>
  <c r="N52" i="13"/>
  <c r="M52" i="13"/>
  <c r="G52" i="13"/>
  <c r="Q51" i="13"/>
  <c r="P51" i="13"/>
  <c r="M51" i="13"/>
  <c r="N51" i="13" s="1"/>
  <c r="O51" i="13" s="1"/>
  <c r="G51" i="13"/>
  <c r="O50" i="13"/>
  <c r="P50" i="13" s="1"/>
  <c r="Q50" i="13" s="1"/>
  <c r="N50" i="13"/>
  <c r="M50" i="13"/>
  <c r="G50" i="13"/>
  <c r="Q49" i="13"/>
  <c r="P49" i="13"/>
  <c r="M49" i="13"/>
  <c r="N49" i="13" s="1"/>
  <c r="O49" i="13" s="1"/>
  <c r="G49" i="13"/>
  <c r="O48" i="13"/>
  <c r="P48" i="13" s="1"/>
  <c r="Q48" i="13" s="1"/>
  <c r="N48" i="13"/>
  <c r="M48" i="13"/>
  <c r="G48" i="13"/>
  <c r="Q47" i="13"/>
  <c r="P47" i="13"/>
  <c r="M47" i="13"/>
  <c r="N47" i="13" s="1"/>
  <c r="O47" i="13" s="1"/>
  <c r="G47" i="13"/>
  <c r="O46" i="13"/>
  <c r="P46" i="13" s="1"/>
  <c r="Q46" i="13" s="1"/>
  <c r="N46" i="13"/>
  <c r="M46" i="13"/>
  <c r="G46" i="13"/>
  <c r="M45" i="13"/>
  <c r="N45" i="13" s="1"/>
  <c r="O45" i="13" s="1"/>
  <c r="P45" i="13" s="1"/>
  <c r="Q45" i="13" s="1"/>
  <c r="G45" i="13"/>
  <c r="Q44" i="13"/>
  <c r="M44" i="13"/>
  <c r="N44" i="13" s="1"/>
  <c r="O44" i="13" s="1"/>
  <c r="P44" i="13" s="1"/>
  <c r="G44" i="13"/>
  <c r="M43" i="13"/>
  <c r="N43" i="13" s="1"/>
  <c r="O43" i="13" s="1"/>
  <c r="P43" i="13" s="1"/>
  <c r="Q43" i="13" s="1"/>
  <c r="G43" i="13"/>
  <c r="N42" i="13"/>
  <c r="O42" i="13" s="1"/>
  <c r="P42" i="13" s="1"/>
  <c r="Q42" i="13" s="1"/>
  <c r="M42" i="13"/>
  <c r="G42" i="13"/>
  <c r="M41" i="13"/>
  <c r="N41" i="13" s="1"/>
  <c r="O41" i="13" s="1"/>
  <c r="P41" i="13" s="1"/>
  <c r="Q41" i="13" s="1"/>
  <c r="G41" i="13"/>
  <c r="M40" i="13"/>
  <c r="N40" i="13" s="1"/>
  <c r="O40" i="13" s="1"/>
  <c r="P40" i="13" s="1"/>
  <c r="Q40" i="13" s="1"/>
  <c r="G40" i="13"/>
  <c r="M39" i="13"/>
  <c r="N39" i="13" s="1"/>
  <c r="O39" i="13" s="1"/>
  <c r="P39" i="13" s="1"/>
  <c r="Q39" i="13" s="1"/>
  <c r="G39" i="13"/>
  <c r="O38" i="13"/>
  <c r="P38" i="13" s="1"/>
  <c r="Q38" i="13" s="1"/>
  <c r="N38" i="13"/>
  <c r="M38" i="13"/>
  <c r="G38" i="13"/>
  <c r="M37" i="13"/>
  <c r="N37" i="13" s="1"/>
  <c r="O37" i="13" s="1"/>
  <c r="P37" i="13" s="1"/>
  <c r="Q37" i="13" s="1"/>
  <c r="G37" i="13"/>
  <c r="Q36" i="13"/>
  <c r="M36" i="13"/>
  <c r="N36" i="13" s="1"/>
  <c r="O36" i="13" s="1"/>
  <c r="P36" i="13" s="1"/>
  <c r="G36" i="13"/>
  <c r="M35" i="13"/>
  <c r="N35" i="13" s="1"/>
  <c r="O35" i="13" s="1"/>
  <c r="P35" i="13" s="1"/>
  <c r="Q35" i="13" s="1"/>
  <c r="G35" i="13"/>
  <c r="N34" i="13"/>
  <c r="O34" i="13" s="1"/>
  <c r="P34" i="13" s="1"/>
  <c r="Q34" i="13" s="1"/>
  <c r="M34" i="13"/>
  <c r="G34" i="13"/>
  <c r="M33" i="13"/>
  <c r="N33" i="13" s="1"/>
  <c r="O33" i="13" s="1"/>
  <c r="P33" i="13" s="1"/>
  <c r="Q33" i="13" s="1"/>
  <c r="G33" i="13"/>
  <c r="M32" i="13"/>
  <c r="N32" i="13" s="1"/>
  <c r="O32" i="13" s="1"/>
  <c r="P32" i="13" s="1"/>
  <c r="Q32" i="13" s="1"/>
  <c r="G32" i="13"/>
  <c r="M31" i="13"/>
  <c r="N31" i="13" s="1"/>
  <c r="O31" i="13" s="1"/>
  <c r="P31" i="13" s="1"/>
  <c r="Q31" i="13" s="1"/>
  <c r="G31" i="13"/>
  <c r="O30" i="13"/>
  <c r="P30" i="13" s="1"/>
  <c r="Q30" i="13" s="1"/>
  <c r="N30" i="13"/>
  <c r="M30" i="13"/>
  <c r="G30" i="13"/>
  <c r="M29" i="13"/>
  <c r="N29" i="13" s="1"/>
  <c r="O29" i="13" s="1"/>
  <c r="P29" i="13" s="1"/>
  <c r="Q29" i="13" s="1"/>
  <c r="G29" i="13"/>
  <c r="Q28" i="13"/>
  <c r="M28" i="13"/>
  <c r="N28" i="13" s="1"/>
  <c r="O28" i="13" s="1"/>
  <c r="P28" i="13" s="1"/>
  <c r="G28" i="13"/>
  <c r="M27" i="13"/>
  <c r="N27" i="13" s="1"/>
  <c r="O27" i="13" s="1"/>
  <c r="P27" i="13" s="1"/>
  <c r="Q27" i="13" s="1"/>
  <c r="G27" i="13"/>
  <c r="N26" i="13"/>
  <c r="O26" i="13" s="1"/>
  <c r="P26" i="13" s="1"/>
  <c r="Q26" i="13" s="1"/>
  <c r="M26" i="13"/>
  <c r="G26" i="13"/>
  <c r="M25" i="13"/>
  <c r="N25" i="13" s="1"/>
  <c r="O25" i="13" s="1"/>
  <c r="P25" i="13" s="1"/>
  <c r="Q25" i="13" s="1"/>
  <c r="G25" i="13"/>
  <c r="M24" i="13"/>
  <c r="N24" i="13" s="1"/>
  <c r="O24" i="13" s="1"/>
  <c r="P24" i="13" s="1"/>
  <c r="Q24" i="13" s="1"/>
  <c r="G24" i="13"/>
  <c r="M23" i="13"/>
  <c r="N23" i="13" s="1"/>
  <c r="O23" i="13" s="1"/>
  <c r="P23" i="13" s="1"/>
  <c r="Q23" i="13" s="1"/>
  <c r="G23" i="13"/>
  <c r="O22" i="13"/>
  <c r="P22" i="13" s="1"/>
  <c r="Q22" i="13" s="1"/>
  <c r="N22" i="13"/>
  <c r="M22" i="13"/>
  <c r="G22" i="13"/>
  <c r="M21" i="13"/>
  <c r="N21" i="13" s="1"/>
  <c r="O21" i="13" s="1"/>
  <c r="P21" i="13" s="1"/>
  <c r="Q21" i="13" s="1"/>
  <c r="G21" i="13"/>
  <c r="M20" i="13"/>
  <c r="N20" i="13" s="1"/>
  <c r="O20" i="13" s="1"/>
  <c r="P20" i="13" s="1"/>
  <c r="Q20" i="13" s="1"/>
  <c r="G20" i="13"/>
  <c r="M19" i="13"/>
  <c r="N19" i="13" s="1"/>
  <c r="O19" i="13" s="1"/>
  <c r="P19" i="13" s="1"/>
  <c r="Q19" i="13" s="1"/>
  <c r="G19" i="13"/>
  <c r="M18" i="13"/>
  <c r="N18" i="13" s="1"/>
  <c r="O18" i="13" s="1"/>
  <c r="P18" i="13" s="1"/>
  <c r="Q18" i="13" s="1"/>
  <c r="G18" i="13"/>
  <c r="M17" i="13"/>
  <c r="N17" i="13" s="1"/>
  <c r="O17" i="13" s="1"/>
  <c r="P17" i="13" s="1"/>
  <c r="Q17" i="13" s="1"/>
  <c r="G17" i="13"/>
  <c r="M16" i="13"/>
  <c r="N16" i="13" s="1"/>
  <c r="O16" i="13" s="1"/>
  <c r="P16" i="13" s="1"/>
  <c r="Q16" i="13" s="1"/>
  <c r="G16" i="13"/>
  <c r="M15" i="13"/>
  <c r="N15" i="13" s="1"/>
  <c r="O15" i="13" s="1"/>
  <c r="P15" i="13" s="1"/>
  <c r="Q15" i="13" s="1"/>
  <c r="G15" i="13"/>
  <c r="M14" i="13"/>
  <c r="N14" i="13" s="1"/>
  <c r="O14" i="13" s="1"/>
  <c r="P14" i="13" s="1"/>
  <c r="Q14" i="13" s="1"/>
  <c r="G14" i="13"/>
  <c r="M13" i="13"/>
  <c r="N13" i="13" s="1"/>
  <c r="O13" i="13" s="1"/>
  <c r="P13" i="13" s="1"/>
  <c r="Q13" i="13" s="1"/>
  <c r="G13" i="13"/>
  <c r="M12" i="13"/>
  <c r="N12" i="13" s="1"/>
  <c r="O12" i="13" s="1"/>
  <c r="P12" i="13" s="1"/>
  <c r="Q12" i="13" s="1"/>
  <c r="G12" i="13"/>
  <c r="M11" i="13"/>
  <c r="N11" i="13" s="1"/>
  <c r="O11" i="13" s="1"/>
  <c r="P11" i="13" s="1"/>
  <c r="Q11" i="13" s="1"/>
  <c r="G11" i="13"/>
  <c r="M10" i="13"/>
  <c r="N10" i="13" s="1"/>
  <c r="O10" i="13" s="1"/>
  <c r="P10" i="13" s="1"/>
  <c r="Q10" i="13" s="1"/>
  <c r="G10" i="13"/>
  <c r="M9" i="13"/>
  <c r="N9" i="13" s="1"/>
  <c r="O9" i="13" s="1"/>
  <c r="P9" i="13" s="1"/>
  <c r="Q9" i="13" s="1"/>
  <c r="G9" i="13"/>
  <c r="M8" i="13"/>
  <c r="N8" i="13" s="1"/>
  <c r="O8" i="13" s="1"/>
  <c r="P8" i="13" s="1"/>
  <c r="Q8" i="13" s="1"/>
  <c r="G8" i="13"/>
  <c r="M7" i="13"/>
  <c r="N7" i="13" s="1"/>
  <c r="O7" i="13" s="1"/>
  <c r="P7" i="13" s="1"/>
  <c r="Q7" i="13" s="1"/>
  <c r="G7" i="13"/>
  <c r="M6" i="13"/>
  <c r="N6" i="13" s="1"/>
  <c r="O6" i="13" s="1"/>
  <c r="P6" i="13" s="1"/>
  <c r="Q6" i="13" s="1"/>
  <c r="G6" i="13"/>
  <c r="M5" i="13"/>
  <c r="N5" i="13" s="1"/>
  <c r="O5" i="13" s="1"/>
  <c r="P5" i="13" s="1"/>
  <c r="Q5" i="13" s="1"/>
  <c r="G5" i="13"/>
  <c r="N4" i="13"/>
  <c r="O4" i="13" s="1"/>
  <c r="P4" i="13" s="1"/>
  <c r="Q4" i="13" s="1"/>
  <c r="G4" i="13"/>
  <c r="R11" i="14" l="1"/>
  <c r="I8" i="14"/>
  <c r="R9" i="14"/>
  <c r="R10" i="14"/>
  <c r="D8" i="14"/>
  <c r="E7" i="14"/>
  <c r="R27" i="14"/>
  <c r="R33" i="14"/>
  <c r="R13" i="14"/>
  <c r="R35" i="14"/>
  <c r="R47" i="14"/>
  <c r="R54" i="14"/>
  <c r="R55" i="14"/>
  <c r="R16" i="14"/>
  <c r="R24" i="14"/>
  <c r="R15" i="14"/>
  <c r="R17" i="14"/>
  <c r="R19" i="14"/>
  <c r="R12" i="14"/>
  <c r="R14" i="14"/>
  <c r="R26" i="14"/>
  <c r="R25" i="14"/>
  <c r="R41" i="14"/>
  <c r="P9" i="4"/>
  <c r="R7" i="14" l="1"/>
  <c r="A4" i="14"/>
  <c r="R6" i="14"/>
  <c r="R8" i="14" s="1"/>
  <c r="E8" i="14"/>
  <c r="D9" i="14"/>
  <c r="I9" i="14"/>
  <c r="J8" i="14"/>
  <c r="N5" i="2"/>
  <c r="J9" i="14" l="1"/>
  <c r="I10" i="14"/>
  <c r="D10" i="14"/>
  <c r="E9" i="14"/>
  <c r="N5" i="4"/>
  <c r="E10" i="14" l="1"/>
  <c r="D11" i="14"/>
  <c r="I11" i="14"/>
  <c r="J10" i="14"/>
  <c r="Q55" i="12"/>
  <c r="P55" i="12"/>
  <c r="Q54" i="12"/>
  <c r="P54" i="12"/>
  <c r="Q53" i="12"/>
  <c r="P53" i="12"/>
  <c r="Q52" i="12"/>
  <c r="P52" i="12"/>
  <c r="Q51" i="12"/>
  <c r="P51" i="12"/>
  <c r="Q50" i="12"/>
  <c r="P50" i="12"/>
  <c r="Q49" i="12"/>
  <c r="P49" i="12"/>
  <c r="Q48" i="12"/>
  <c r="P48" i="12"/>
  <c r="Q47" i="12"/>
  <c r="P47" i="12"/>
  <c r="Q46" i="12"/>
  <c r="P46" i="12"/>
  <c r="Q45" i="12"/>
  <c r="P45" i="12"/>
  <c r="Q44" i="12"/>
  <c r="P44" i="12"/>
  <c r="Q43" i="12"/>
  <c r="P43" i="12"/>
  <c r="Q42" i="12"/>
  <c r="P42" i="12"/>
  <c r="Q41" i="12"/>
  <c r="P41" i="12"/>
  <c r="Q40" i="12"/>
  <c r="P40" i="12"/>
  <c r="Q39" i="12"/>
  <c r="P39" i="12"/>
  <c r="Q38" i="12"/>
  <c r="P38" i="12"/>
  <c r="Q37" i="12"/>
  <c r="P37" i="12"/>
  <c r="Q36" i="12"/>
  <c r="P36" i="12"/>
  <c r="Q35" i="12"/>
  <c r="P35" i="12"/>
  <c r="Q34" i="12"/>
  <c r="P34" i="12"/>
  <c r="Q33" i="12"/>
  <c r="P33" i="12"/>
  <c r="Q32" i="12"/>
  <c r="P32" i="12"/>
  <c r="Q31" i="12"/>
  <c r="P31" i="12"/>
  <c r="Q30" i="12"/>
  <c r="P30" i="12"/>
  <c r="Q29" i="12"/>
  <c r="P29" i="12"/>
  <c r="Q28" i="12"/>
  <c r="P28" i="12"/>
  <c r="Q27" i="12"/>
  <c r="P27" i="12"/>
  <c r="Q26" i="12"/>
  <c r="P26" i="12"/>
  <c r="Q25" i="12"/>
  <c r="P25" i="12"/>
  <c r="Q24" i="12"/>
  <c r="P24" i="12"/>
  <c r="Q23" i="12"/>
  <c r="P23" i="12"/>
  <c r="Q22" i="12"/>
  <c r="P22" i="12"/>
  <c r="Q21" i="12"/>
  <c r="P21" i="12"/>
  <c r="Q20" i="12"/>
  <c r="P20" i="12"/>
  <c r="Q19" i="12"/>
  <c r="P19" i="12"/>
  <c r="Q18" i="12"/>
  <c r="P18" i="12"/>
  <c r="Q17" i="12"/>
  <c r="P17" i="12"/>
  <c r="Q16" i="12"/>
  <c r="P16" i="12"/>
  <c r="Q15" i="12"/>
  <c r="P15" i="12"/>
  <c r="Q14" i="12"/>
  <c r="P14" i="12"/>
  <c r="Q13" i="12"/>
  <c r="P13" i="12"/>
  <c r="Q12" i="12"/>
  <c r="P12" i="12"/>
  <c r="Q11" i="12"/>
  <c r="P11" i="12"/>
  <c r="Q10" i="12"/>
  <c r="P10" i="12"/>
  <c r="Q9" i="12"/>
  <c r="P9" i="12"/>
  <c r="Q55" i="10"/>
  <c r="P55" i="10"/>
  <c r="Q54" i="10"/>
  <c r="P54" i="10"/>
  <c r="Q53" i="10"/>
  <c r="P53" i="10"/>
  <c r="Q52" i="10"/>
  <c r="P52" i="10"/>
  <c r="Q51" i="10"/>
  <c r="P51" i="10"/>
  <c r="Q50" i="10"/>
  <c r="P50" i="10"/>
  <c r="Q49" i="10"/>
  <c r="P49" i="10"/>
  <c r="Q48" i="10"/>
  <c r="P48" i="10"/>
  <c r="Q47" i="10"/>
  <c r="P47" i="10"/>
  <c r="Q46" i="10"/>
  <c r="P46" i="10"/>
  <c r="Q45" i="10"/>
  <c r="P45" i="10"/>
  <c r="Q44" i="10"/>
  <c r="P44" i="10"/>
  <c r="Q43" i="10"/>
  <c r="P43" i="10"/>
  <c r="Q42" i="10"/>
  <c r="P42" i="10"/>
  <c r="Q41" i="10"/>
  <c r="P41" i="10"/>
  <c r="Q40" i="10"/>
  <c r="P40" i="10"/>
  <c r="Q39" i="10"/>
  <c r="P39" i="10"/>
  <c r="Q38" i="10"/>
  <c r="P38" i="10"/>
  <c r="Q37" i="10"/>
  <c r="P37" i="10"/>
  <c r="Q36" i="10"/>
  <c r="P36" i="10"/>
  <c r="Q35" i="10"/>
  <c r="P35" i="10"/>
  <c r="Q34" i="10"/>
  <c r="P34" i="10"/>
  <c r="Q33" i="10"/>
  <c r="P33" i="10"/>
  <c r="Q32" i="10"/>
  <c r="P32" i="10"/>
  <c r="Q31" i="10"/>
  <c r="P31" i="10"/>
  <c r="Q30" i="10"/>
  <c r="P30" i="10"/>
  <c r="Q29" i="10"/>
  <c r="P29" i="10"/>
  <c r="Q28" i="10"/>
  <c r="P28" i="10"/>
  <c r="Q27" i="10"/>
  <c r="P27" i="10"/>
  <c r="Q26" i="10"/>
  <c r="P26" i="10"/>
  <c r="Q25" i="10"/>
  <c r="P25" i="10"/>
  <c r="Q24" i="10"/>
  <c r="P24" i="10"/>
  <c r="Q23" i="10"/>
  <c r="P23" i="10"/>
  <c r="Q22" i="10"/>
  <c r="P22" i="10"/>
  <c r="Q21" i="10"/>
  <c r="P21" i="10"/>
  <c r="Q20" i="10"/>
  <c r="P20" i="10"/>
  <c r="Q19" i="10"/>
  <c r="P19" i="10"/>
  <c r="Q18" i="10"/>
  <c r="P18" i="10"/>
  <c r="Q17" i="10"/>
  <c r="P17" i="10"/>
  <c r="Q16" i="10"/>
  <c r="P16" i="10"/>
  <c r="Q15" i="10"/>
  <c r="P15" i="10"/>
  <c r="Q14" i="10"/>
  <c r="P14" i="10"/>
  <c r="Q13" i="10"/>
  <c r="P13" i="10"/>
  <c r="Q12" i="10"/>
  <c r="P12" i="10"/>
  <c r="Q11" i="10"/>
  <c r="P11" i="10"/>
  <c r="Q10" i="10"/>
  <c r="P10" i="10"/>
  <c r="Q9" i="10"/>
  <c r="P9" i="10"/>
  <c r="Q55" i="8"/>
  <c r="P55" i="8"/>
  <c r="Q54" i="8"/>
  <c r="P54" i="8"/>
  <c r="Q53" i="8"/>
  <c r="P53" i="8"/>
  <c r="Q52" i="8"/>
  <c r="P52" i="8"/>
  <c r="Q51" i="8"/>
  <c r="P51" i="8"/>
  <c r="Q50" i="8"/>
  <c r="P50" i="8"/>
  <c r="Q49" i="8"/>
  <c r="P49" i="8"/>
  <c r="Q48" i="8"/>
  <c r="P48" i="8"/>
  <c r="Q47" i="8"/>
  <c r="P47" i="8"/>
  <c r="Q46" i="8"/>
  <c r="P46" i="8"/>
  <c r="Q45" i="8"/>
  <c r="P45" i="8"/>
  <c r="Q44" i="8"/>
  <c r="P44" i="8"/>
  <c r="Q43" i="8"/>
  <c r="P43" i="8"/>
  <c r="Q42" i="8"/>
  <c r="P42" i="8"/>
  <c r="Q41" i="8"/>
  <c r="P41" i="8"/>
  <c r="Q40" i="8"/>
  <c r="P40" i="8"/>
  <c r="Q39" i="8"/>
  <c r="P39" i="8"/>
  <c r="Q38" i="8"/>
  <c r="P38" i="8"/>
  <c r="Q37" i="8"/>
  <c r="P37" i="8"/>
  <c r="Q36" i="8"/>
  <c r="P36" i="8"/>
  <c r="Q35" i="8"/>
  <c r="P35" i="8"/>
  <c r="Q34" i="8"/>
  <c r="P34" i="8"/>
  <c r="Q33" i="8"/>
  <c r="P33" i="8"/>
  <c r="Q32" i="8"/>
  <c r="P32" i="8"/>
  <c r="Q31" i="8"/>
  <c r="P31" i="8"/>
  <c r="Q30" i="8"/>
  <c r="P30" i="8"/>
  <c r="Q29" i="8"/>
  <c r="P29" i="8"/>
  <c r="Q28" i="8"/>
  <c r="P28" i="8"/>
  <c r="Q27" i="8"/>
  <c r="P27" i="8"/>
  <c r="Q26" i="8"/>
  <c r="P26" i="8"/>
  <c r="Q25" i="8"/>
  <c r="P25" i="8"/>
  <c r="Q24" i="8"/>
  <c r="P24" i="8"/>
  <c r="Q23" i="8"/>
  <c r="P23" i="8"/>
  <c r="Q22" i="8"/>
  <c r="P22" i="8"/>
  <c r="Q21" i="8"/>
  <c r="P21" i="8"/>
  <c r="Q20" i="8"/>
  <c r="P20" i="8"/>
  <c r="Q19" i="8"/>
  <c r="P19" i="8"/>
  <c r="Q18" i="8"/>
  <c r="P18" i="8"/>
  <c r="Q17" i="8"/>
  <c r="P17" i="8"/>
  <c r="Q16" i="8"/>
  <c r="P16" i="8"/>
  <c r="Q15" i="8"/>
  <c r="P15" i="8"/>
  <c r="Q14" i="8"/>
  <c r="P14" i="8"/>
  <c r="Q13" i="8"/>
  <c r="P13" i="8"/>
  <c r="Q12" i="8"/>
  <c r="P12" i="8"/>
  <c r="Q11" i="8"/>
  <c r="P11" i="8"/>
  <c r="Q10" i="8"/>
  <c r="P10" i="8"/>
  <c r="Q9" i="8"/>
  <c r="P9" i="8"/>
  <c r="A2" i="8"/>
  <c r="Q55" i="6"/>
  <c r="P55" i="6"/>
  <c r="Q54" i="6"/>
  <c r="P54" i="6"/>
  <c r="Q53" i="6"/>
  <c r="P53" i="6"/>
  <c r="Q52" i="6"/>
  <c r="P52" i="6"/>
  <c r="Q51" i="6"/>
  <c r="P51" i="6"/>
  <c r="Q50" i="6"/>
  <c r="P50" i="6"/>
  <c r="Q49" i="6"/>
  <c r="P49" i="6"/>
  <c r="Q48" i="6"/>
  <c r="P48" i="6"/>
  <c r="Q47" i="6"/>
  <c r="P47" i="6"/>
  <c r="Q46" i="6"/>
  <c r="P46" i="6"/>
  <c r="Q45" i="6"/>
  <c r="P45" i="6"/>
  <c r="Q44" i="6"/>
  <c r="P44" i="6"/>
  <c r="Q43" i="6"/>
  <c r="P43" i="6"/>
  <c r="Q42" i="6"/>
  <c r="P42" i="6"/>
  <c r="Q41" i="6"/>
  <c r="P41" i="6"/>
  <c r="Q40" i="6"/>
  <c r="P40" i="6"/>
  <c r="Q39" i="6"/>
  <c r="P39" i="6"/>
  <c r="Q38" i="6"/>
  <c r="P38" i="6"/>
  <c r="Q37" i="6"/>
  <c r="P37" i="6"/>
  <c r="Q36" i="6"/>
  <c r="P36" i="6"/>
  <c r="Q35" i="6"/>
  <c r="P35" i="6"/>
  <c r="Q34" i="6"/>
  <c r="P34" i="6"/>
  <c r="Q33" i="6"/>
  <c r="P33" i="6"/>
  <c r="Q32" i="6"/>
  <c r="P32" i="6"/>
  <c r="Q31" i="6"/>
  <c r="P31" i="6"/>
  <c r="Q30" i="6"/>
  <c r="P30" i="6"/>
  <c r="Q29" i="6"/>
  <c r="P29" i="6"/>
  <c r="Q28" i="6"/>
  <c r="P28" i="6"/>
  <c r="Q27" i="6"/>
  <c r="P27" i="6"/>
  <c r="Q26" i="6"/>
  <c r="P26" i="6"/>
  <c r="Q25" i="6"/>
  <c r="P25" i="6"/>
  <c r="Q24" i="6"/>
  <c r="P24" i="6"/>
  <c r="Q23" i="6"/>
  <c r="P23" i="6"/>
  <c r="Q22" i="6"/>
  <c r="P22" i="6"/>
  <c r="Q21" i="6"/>
  <c r="P21" i="6"/>
  <c r="Q20" i="6"/>
  <c r="P20" i="6"/>
  <c r="Q19" i="6"/>
  <c r="P19" i="6"/>
  <c r="Q18" i="6"/>
  <c r="P18" i="6"/>
  <c r="Q17" i="6"/>
  <c r="P17" i="6"/>
  <c r="Q16" i="6"/>
  <c r="P16" i="6"/>
  <c r="Q15" i="6"/>
  <c r="P15" i="6"/>
  <c r="Q14" i="6"/>
  <c r="P14" i="6"/>
  <c r="Q13" i="6"/>
  <c r="P13" i="6"/>
  <c r="Q12" i="6"/>
  <c r="P12" i="6"/>
  <c r="Q11" i="6"/>
  <c r="P11" i="6"/>
  <c r="Q10" i="6"/>
  <c r="P10" i="6"/>
  <c r="Q9" i="6"/>
  <c r="A2" i="6" s="1"/>
  <c r="P9" i="6"/>
  <c r="Q55" i="2"/>
  <c r="P55" i="2"/>
  <c r="Q54" i="2"/>
  <c r="P54" i="2"/>
  <c r="Q53" i="2"/>
  <c r="P53" i="2"/>
  <c r="Q52" i="2"/>
  <c r="P52" i="2"/>
  <c r="Q51" i="2"/>
  <c r="P51" i="2"/>
  <c r="Q50" i="2"/>
  <c r="P50" i="2"/>
  <c r="Q49" i="2"/>
  <c r="P49" i="2"/>
  <c r="Q48" i="2"/>
  <c r="P48" i="2"/>
  <c r="Q47" i="2"/>
  <c r="P47" i="2"/>
  <c r="Q46" i="2"/>
  <c r="P46" i="2"/>
  <c r="Q45" i="2"/>
  <c r="P45" i="2"/>
  <c r="Q44" i="2"/>
  <c r="P44" i="2"/>
  <c r="Q43" i="2"/>
  <c r="P43" i="2"/>
  <c r="Q42" i="2"/>
  <c r="P42" i="2"/>
  <c r="Q41" i="2"/>
  <c r="P41" i="2"/>
  <c r="Q40" i="2"/>
  <c r="P40" i="2"/>
  <c r="Q39" i="2"/>
  <c r="P39" i="2"/>
  <c r="Q38" i="2"/>
  <c r="P38" i="2"/>
  <c r="Q37" i="2"/>
  <c r="P37" i="2"/>
  <c r="Q36" i="2"/>
  <c r="P36" i="2"/>
  <c r="Q35" i="2"/>
  <c r="P35" i="2"/>
  <c r="Q34" i="2"/>
  <c r="P34" i="2"/>
  <c r="Q33" i="2"/>
  <c r="P33" i="2"/>
  <c r="Q32" i="2"/>
  <c r="P32" i="2"/>
  <c r="Q31" i="2"/>
  <c r="P31" i="2"/>
  <c r="Q30" i="2"/>
  <c r="P30" i="2"/>
  <c r="Q29" i="2"/>
  <c r="P29" i="2"/>
  <c r="Q28" i="2"/>
  <c r="P28" i="2"/>
  <c r="Q27" i="2"/>
  <c r="P27" i="2"/>
  <c r="Q26" i="2"/>
  <c r="P26" i="2"/>
  <c r="Q25" i="2"/>
  <c r="P25" i="2"/>
  <c r="Q24" i="2"/>
  <c r="P24" i="2"/>
  <c r="Q23" i="2"/>
  <c r="P23" i="2"/>
  <c r="Q22" i="2"/>
  <c r="P22" i="2"/>
  <c r="Q21" i="2"/>
  <c r="P21" i="2"/>
  <c r="Q20" i="2"/>
  <c r="P20" i="2"/>
  <c r="Q19" i="2"/>
  <c r="P19" i="2"/>
  <c r="Q18" i="2"/>
  <c r="P18" i="2"/>
  <c r="Q17" i="2"/>
  <c r="P17" i="2"/>
  <c r="Q16" i="2"/>
  <c r="P16" i="2"/>
  <c r="Q15" i="2"/>
  <c r="P15" i="2"/>
  <c r="Q14" i="2"/>
  <c r="P14" i="2"/>
  <c r="Q13" i="2"/>
  <c r="P13" i="2"/>
  <c r="Q12" i="2"/>
  <c r="P12" i="2"/>
  <c r="Q11" i="2"/>
  <c r="P11" i="2"/>
  <c r="Q10" i="2"/>
  <c r="P10" i="2"/>
  <c r="Q9" i="2"/>
  <c r="P9" i="2"/>
  <c r="Q9" i="4"/>
  <c r="Q10" i="4"/>
  <c r="Q11" i="4"/>
  <c r="Q12" i="4"/>
  <c r="Q13" i="4"/>
  <c r="Q14" i="4"/>
  <c r="Q15" i="4"/>
  <c r="Q16" i="4"/>
  <c r="Q17" i="4"/>
  <c r="Q18" i="4"/>
  <c r="Q19" i="4"/>
  <c r="Q20" i="4"/>
  <c r="Q21" i="4"/>
  <c r="Q22" i="4"/>
  <c r="Q23" i="4"/>
  <c r="Q24" i="4"/>
  <c r="Q25" i="4"/>
  <c r="Q26" i="4"/>
  <c r="Q27" i="4"/>
  <c r="Q28" i="4"/>
  <c r="Q29" i="4"/>
  <c r="Q30" i="4"/>
  <c r="Q31" i="4"/>
  <c r="Q32" i="4"/>
  <c r="Q33" i="4"/>
  <c r="Q34" i="4"/>
  <c r="Q35" i="4"/>
  <c r="Q36" i="4"/>
  <c r="Q37" i="4"/>
  <c r="Q38" i="4"/>
  <c r="Q39" i="4"/>
  <c r="Q40" i="4"/>
  <c r="Q41" i="4"/>
  <c r="Q42" i="4"/>
  <c r="Q43" i="4"/>
  <c r="Q44" i="4"/>
  <c r="Q45" i="4"/>
  <c r="Q46" i="4"/>
  <c r="Q47" i="4"/>
  <c r="Q48" i="4"/>
  <c r="Q49" i="4"/>
  <c r="Q50" i="4"/>
  <c r="Q51" i="4"/>
  <c r="Q52" i="4"/>
  <c r="Q53" i="4"/>
  <c r="Q54" i="4"/>
  <c r="Q55" i="4"/>
  <c r="P55" i="4"/>
  <c r="P54" i="4"/>
  <c r="P53" i="4"/>
  <c r="P52" i="4"/>
  <c r="P51" i="4"/>
  <c r="P50" i="4"/>
  <c r="P49" i="4"/>
  <c r="P48" i="4"/>
  <c r="P47" i="4"/>
  <c r="P46" i="4"/>
  <c r="P45" i="4"/>
  <c r="P44" i="4"/>
  <c r="P43" i="4"/>
  <c r="P42" i="4"/>
  <c r="P41" i="4"/>
  <c r="P40" i="4"/>
  <c r="P39" i="4"/>
  <c r="P38" i="4"/>
  <c r="P37" i="4"/>
  <c r="P36" i="4"/>
  <c r="P35" i="4"/>
  <c r="P34" i="4"/>
  <c r="P33" i="4"/>
  <c r="P32" i="4"/>
  <c r="P31" i="4"/>
  <c r="P30" i="4"/>
  <c r="P29" i="4"/>
  <c r="P28" i="4"/>
  <c r="P27" i="4"/>
  <c r="P26" i="4"/>
  <c r="P25" i="4"/>
  <c r="P24" i="4"/>
  <c r="P23" i="4"/>
  <c r="P22" i="4"/>
  <c r="P21" i="4"/>
  <c r="P20" i="4"/>
  <c r="P19" i="4"/>
  <c r="P18" i="4"/>
  <c r="P17" i="4"/>
  <c r="P16" i="4"/>
  <c r="P15" i="4"/>
  <c r="P14" i="4"/>
  <c r="P13" i="4"/>
  <c r="P12" i="4"/>
  <c r="P11" i="4"/>
  <c r="P10" i="4"/>
  <c r="J11" i="14" l="1"/>
  <c r="I12" i="14"/>
  <c r="D12" i="14"/>
  <c r="E11" i="14"/>
  <c r="P7" i="12"/>
  <c r="P6" i="12"/>
  <c r="Q6" i="12"/>
  <c r="Q7" i="12"/>
  <c r="P6" i="10"/>
  <c r="P7" i="10"/>
  <c r="Q6" i="10"/>
  <c r="Q7" i="10"/>
  <c r="A2" i="10"/>
  <c r="P7" i="8"/>
  <c r="P6" i="8"/>
  <c r="Q6" i="8"/>
  <c r="Q7" i="8"/>
  <c r="Q6" i="6"/>
  <c r="Q7" i="6"/>
  <c r="P6" i="6"/>
  <c r="P7" i="6"/>
  <c r="Q6" i="2"/>
  <c r="Q7" i="2"/>
  <c r="P6" i="2"/>
  <c r="P7" i="2"/>
  <c r="A2" i="2"/>
  <c r="P6" i="4"/>
  <c r="P7" i="4"/>
  <c r="P8" i="4" s="1"/>
  <c r="Q7" i="4"/>
  <c r="Q6" i="4"/>
  <c r="Q8" i="4" s="1"/>
  <c r="A2" i="4"/>
  <c r="A2" i="12"/>
  <c r="E12" i="14" l="1"/>
  <c r="D13" i="14"/>
  <c r="I13" i="14"/>
  <c r="J12" i="14"/>
  <c r="P8" i="12"/>
  <c r="Q8" i="12"/>
  <c r="Q8" i="10"/>
  <c r="P8" i="10"/>
  <c r="Q8" i="8"/>
  <c r="P8" i="8"/>
  <c r="P8" i="6"/>
  <c r="Q8" i="6"/>
  <c r="Q8" i="2"/>
  <c r="P8" i="2"/>
  <c r="D6" i="2"/>
  <c r="D7" i="2" s="1"/>
  <c r="D8" i="2" s="1"/>
  <c r="D9" i="2" s="1"/>
  <c r="D10" i="2" s="1"/>
  <c r="D11" i="2" s="1"/>
  <c r="D12" i="2" s="1"/>
  <c r="D13" i="2" s="1"/>
  <c r="D14" i="2" s="1"/>
  <c r="D15" i="2" s="1"/>
  <c r="D16" i="2" s="1"/>
  <c r="D17" i="2" s="1"/>
  <c r="D18" i="2" s="1"/>
  <c r="D19" i="2" s="1"/>
  <c r="D20" i="2" s="1"/>
  <c r="D21" i="2" s="1"/>
  <c r="D22" i="2" s="1"/>
  <c r="D23" i="2" s="1"/>
  <c r="D24" i="2" s="1"/>
  <c r="D25" i="2" s="1"/>
  <c r="D26" i="2" s="1"/>
  <c r="D27" i="2" s="1"/>
  <c r="D28" i="2" s="1"/>
  <c r="D29" i="2" s="1"/>
  <c r="D30" i="2" s="1"/>
  <c r="D31" i="2" s="1"/>
  <c r="D32" i="2" s="1"/>
  <c r="D33" i="2" s="1"/>
  <c r="D34" i="2" s="1"/>
  <c r="D35" i="2" s="1"/>
  <c r="D36" i="2" s="1"/>
  <c r="D37" i="2" s="1"/>
  <c r="D38" i="2" s="1"/>
  <c r="D39" i="2" s="1"/>
  <c r="D40" i="2" s="1"/>
  <c r="D41" i="2" s="1"/>
  <c r="D42" i="2" s="1"/>
  <c r="D43" i="2" s="1"/>
  <c r="D44" i="2" s="1"/>
  <c r="D45" i="2" s="1"/>
  <c r="D46" i="2" s="1"/>
  <c r="D47" i="2" s="1"/>
  <c r="D48" i="2" s="1"/>
  <c r="D49" i="2" s="1"/>
  <c r="D50" i="2" s="1"/>
  <c r="D51" i="2" s="1"/>
  <c r="D52" i="2" s="1"/>
  <c r="D53" i="2" s="1"/>
  <c r="D54" i="2" s="1"/>
  <c r="D55" i="2" s="1"/>
  <c r="D56" i="2" s="1"/>
  <c r="D57" i="2" s="1"/>
  <c r="D58" i="2" s="1"/>
  <c r="D59" i="2" s="1"/>
  <c r="D60" i="2" s="1"/>
  <c r="D61" i="2" s="1"/>
  <c r="D62" i="2" s="1"/>
  <c r="D63" i="2" s="1"/>
  <c r="D64" i="2" s="1"/>
  <c r="D65" i="2" s="1"/>
  <c r="D66" i="2" s="1"/>
  <c r="D67" i="2" s="1"/>
  <c r="D68" i="2" s="1"/>
  <c r="D69" i="2" s="1"/>
  <c r="D70" i="2" s="1"/>
  <c r="D71" i="2" s="1"/>
  <c r="D72" i="2" s="1"/>
  <c r="D73" i="2" s="1"/>
  <c r="D74" i="2" s="1"/>
  <c r="D75" i="2" s="1"/>
  <c r="D76" i="2" s="1"/>
  <c r="D77" i="2" s="1"/>
  <c r="D78" i="2" s="1"/>
  <c r="D79" i="2" s="1"/>
  <c r="D80" i="2" s="1"/>
  <c r="D81" i="2" s="1"/>
  <c r="D82" i="2" s="1"/>
  <c r="D83" i="2" s="1"/>
  <c r="D84" i="2" s="1"/>
  <c r="D85" i="2" s="1"/>
  <c r="D86" i="2" s="1"/>
  <c r="D87" i="2" s="1"/>
  <c r="D88" i="2" s="1"/>
  <c r="D89" i="2" s="1"/>
  <c r="D90" i="2" s="1"/>
  <c r="D91" i="2" s="1"/>
  <c r="D92" i="2" s="1"/>
  <c r="D93" i="2" s="1"/>
  <c r="D94" i="2" s="1"/>
  <c r="D95" i="2" s="1"/>
  <c r="D96" i="2" s="1"/>
  <c r="D97" i="2" s="1"/>
  <c r="D98" i="2" s="1"/>
  <c r="D99" i="2" s="1"/>
  <c r="D100" i="2" s="1"/>
  <c r="D101" i="2" s="1"/>
  <c r="D102" i="2" s="1"/>
  <c r="D103" i="2" s="1"/>
  <c r="D104" i="2" s="1"/>
  <c r="D105" i="2" s="1"/>
  <c r="D106" i="2" s="1"/>
  <c r="D107" i="2" s="1"/>
  <c r="D108" i="2" s="1"/>
  <c r="D109" i="2" s="1"/>
  <c r="D110" i="2" s="1"/>
  <c r="D111" i="2" s="1"/>
  <c r="D112" i="2" s="1"/>
  <c r="D113" i="2" s="1"/>
  <c r="D114" i="2" s="1"/>
  <c r="D115" i="2" s="1"/>
  <c r="D116" i="2" s="1"/>
  <c r="D117" i="2" s="1"/>
  <c r="D118" i="2" s="1"/>
  <c r="D119" i="2" s="1"/>
  <c r="D120" i="2" s="1"/>
  <c r="D121" i="2" s="1"/>
  <c r="D122" i="2" s="1"/>
  <c r="D123" i="2" s="1"/>
  <c r="D124" i="2" s="1"/>
  <c r="D125" i="2" s="1"/>
  <c r="D126" i="2" s="1"/>
  <c r="D127" i="2" s="1"/>
  <c r="D128" i="2" s="1"/>
  <c r="D129" i="2" s="1"/>
  <c r="D130" i="2" s="1"/>
  <c r="D131" i="2" s="1"/>
  <c r="D132" i="2" s="1"/>
  <c r="D133" i="2" s="1"/>
  <c r="D134" i="2" s="1"/>
  <c r="D135" i="2" s="1"/>
  <c r="D136" i="2" s="1"/>
  <c r="D137" i="2" s="1"/>
  <c r="D138" i="2" s="1"/>
  <c r="D139" i="2" s="1"/>
  <c r="D140" i="2" s="1"/>
  <c r="D141" i="2" s="1"/>
  <c r="D142" i="2" s="1"/>
  <c r="D143" i="2" s="1"/>
  <c r="D144" i="2" s="1"/>
  <c r="D145" i="2" s="1"/>
  <c r="D146" i="2" s="1"/>
  <c r="D147" i="2" s="1"/>
  <c r="D148" i="2" s="1"/>
  <c r="D149" i="2" s="1"/>
  <c r="J13" i="14" l="1"/>
  <c r="I14" i="14"/>
  <c r="D14" i="14"/>
  <c r="E13" i="14"/>
  <c r="F7" i="12"/>
  <c r="F8" i="12"/>
  <c r="F9" i="12"/>
  <c r="G9" i="12" s="1"/>
  <c r="F10" i="12"/>
  <c r="G10" i="12" s="1"/>
  <c r="F11" i="12"/>
  <c r="F12" i="12"/>
  <c r="G12" i="12" s="1"/>
  <c r="F13" i="12"/>
  <c r="G13" i="12" s="1"/>
  <c r="F14" i="12"/>
  <c r="G14" i="12" s="1"/>
  <c r="F15" i="12"/>
  <c r="F16" i="12"/>
  <c r="F17" i="12"/>
  <c r="G17" i="12" s="1"/>
  <c r="F18" i="12"/>
  <c r="G18" i="12" s="1"/>
  <c r="F19" i="12"/>
  <c r="F20" i="12"/>
  <c r="F21" i="12"/>
  <c r="F22" i="12"/>
  <c r="G22" i="12" s="1"/>
  <c r="F23" i="12"/>
  <c r="F24" i="12"/>
  <c r="G24" i="12" s="1"/>
  <c r="F25" i="12"/>
  <c r="G25" i="12" s="1"/>
  <c r="F26" i="12"/>
  <c r="G26" i="12" s="1"/>
  <c r="F27" i="12"/>
  <c r="F28" i="12"/>
  <c r="F29" i="12"/>
  <c r="G29" i="12" s="1"/>
  <c r="F30" i="12"/>
  <c r="G30" i="12" s="1"/>
  <c r="F31" i="12"/>
  <c r="F32" i="12"/>
  <c r="G32" i="12" s="1"/>
  <c r="F33" i="12"/>
  <c r="G33" i="12" s="1"/>
  <c r="F34" i="12"/>
  <c r="G34" i="12" s="1"/>
  <c r="F35" i="12"/>
  <c r="F36" i="12"/>
  <c r="F37" i="12"/>
  <c r="F38" i="12"/>
  <c r="G38" i="12" s="1"/>
  <c r="F39" i="12"/>
  <c r="F40" i="12"/>
  <c r="G40" i="12" s="1"/>
  <c r="F41" i="12"/>
  <c r="G41" i="12" s="1"/>
  <c r="F42" i="12"/>
  <c r="G42" i="12" s="1"/>
  <c r="F43" i="12"/>
  <c r="F44" i="12"/>
  <c r="F45" i="12"/>
  <c r="G45" i="12" s="1"/>
  <c r="F46" i="12"/>
  <c r="G46" i="12" s="1"/>
  <c r="F47" i="12"/>
  <c r="F48" i="12"/>
  <c r="G48" i="12" s="1"/>
  <c r="F49" i="12"/>
  <c r="G49" i="12" s="1"/>
  <c r="F50" i="12"/>
  <c r="G50" i="12" s="1"/>
  <c r="F51" i="12"/>
  <c r="F52" i="12"/>
  <c r="F53" i="12"/>
  <c r="G53" i="12" s="1"/>
  <c r="F54" i="12"/>
  <c r="G54" i="12" s="1"/>
  <c r="F55" i="12"/>
  <c r="F56" i="12"/>
  <c r="G56" i="12" s="1"/>
  <c r="F57" i="12"/>
  <c r="G57" i="12" s="1"/>
  <c r="F58" i="12"/>
  <c r="G58" i="12" s="1"/>
  <c r="F59" i="12"/>
  <c r="F60" i="12"/>
  <c r="G60" i="12" s="1"/>
  <c r="F61" i="12"/>
  <c r="G61" i="12" s="1"/>
  <c r="F62" i="12"/>
  <c r="G62" i="12" s="1"/>
  <c r="F63" i="12"/>
  <c r="F64" i="12"/>
  <c r="F65" i="12"/>
  <c r="G65" i="12" s="1"/>
  <c r="F66" i="12"/>
  <c r="G66" i="12" s="1"/>
  <c r="F67" i="12"/>
  <c r="F68" i="12"/>
  <c r="G68" i="12" s="1"/>
  <c r="F69" i="12"/>
  <c r="F70" i="12"/>
  <c r="G70" i="12" s="1"/>
  <c r="F71" i="12"/>
  <c r="F72" i="12"/>
  <c r="G72" i="12" s="1"/>
  <c r="F73" i="12"/>
  <c r="G73" i="12" s="1"/>
  <c r="F74" i="12"/>
  <c r="G74" i="12" s="1"/>
  <c r="F75" i="12"/>
  <c r="F76" i="12"/>
  <c r="F77" i="12"/>
  <c r="G77" i="12" s="1"/>
  <c r="F78" i="12"/>
  <c r="G78" i="12" s="1"/>
  <c r="F79" i="12"/>
  <c r="F80" i="12"/>
  <c r="F81" i="12"/>
  <c r="G81" i="12" s="1"/>
  <c r="F82" i="12"/>
  <c r="G82" i="12" s="1"/>
  <c r="F83" i="12"/>
  <c r="F84" i="12"/>
  <c r="F85" i="12"/>
  <c r="G85" i="12" s="1"/>
  <c r="F86" i="12"/>
  <c r="G86" i="12" s="1"/>
  <c r="F87" i="12"/>
  <c r="F88" i="12"/>
  <c r="G88" i="12" s="1"/>
  <c r="F89" i="12"/>
  <c r="G89" i="12" s="1"/>
  <c r="F90" i="12"/>
  <c r="G90" i="12" s="1"/>
  <c r="F91" i="12"/>
  <c r="F92" i="12"/>
  <c r="F93" i="12"/>
  <c r="G93" i="12" s="1"/>
  <c r="F94" i="12"/>
  <c r="G94" i="12" s="1"/>
  <c r="F95" i="12"/>
  <c r="F96" i="12"/>
  <c r="F97" i="12"/>
  <c r="G97" i="12" s="1"/>
  <c r="F98" i="12"/>
  <c r="G98" i="12" s="1"/>
  <c r="F99" i="12"/>
  <c r="F100" i="12"/>
  <c r="F101" i="12"/>
  <c r="G101" i="12" s="1"/>
  <c r="F102" i="12"/>
  <c r="G102" i="12" s="1"/>
  <c r="F103" i="12"/>
  <c r="F104" i="12"/>
  <c r="G104" i="12" s="1"/>
  <c r="F105" i="12"/>
  <c r="G105" i="12" s="1"/>
  <c r="F106" i="12"/>
  <c r="G106" i="12" s="1"/>
  <c r="F107" i="12"/>
  <c r="F108" i="12"/>
  <c r="F109" i="12"/>
  <c r="G109" i="12" s="1"/>
  <c r="F110" i="12"/>
  <c r="G110" i="12" s="1"/>
  <c r="F111" i="12"/>
  <c r="F112" i="12"/>
  <c r="F113" i="12"/>
  <c r="G113" i="12" s="1"/>
  <c r="F114" i="12"/>
  <c r="G114" i="12" s="1"/>
  <c r="F115" i="12"/>
  <c r="F116" i="12"/>
  <c r="F117" i="12"/>
  <c r="F118" i="12"/>
  <c r="G118" i="12" s="1"/>
  <c r="F119" i="12"/>
  <c r="F120" i="12"/>
  <c r="G120" i="12" s="1"/>
  <c r="F121" i="12"/>
  <c r="G121" i="12" s="1"/>
  <c r="F122" i="12"/>
  <c r="G122" i="12" s="1"/>
  <c r="F123" i="12"/>
  <c r="F124" i="12"/>
  <c r="F125" i="12"/>
  <c r="G125" i="12" s="1"/>
  <c r="F126" i="12"/>
  <c r="G126" i="12" s="1"/>
  <c r="F127" i="12"/>
  <c r="F128" i="12"/>
  <c r="F129" i="12"/>
  <c r="G129" i="12" s="1"/>
  <c r="F130" i="12"/>
  <c r="G130" i="12" s="1"/>
  <c r="F131" i="12"/>
  <c r="F132" i="12"/>
  <c r="F133" i="12"/>
  <c r="F134" i="12"/>
  <c r="G134" i="12" s="1"/>
  <c r="R51" i="12" s="1"/>
  <c r="F135" i="12"/>
  <c r="F136" i="12"/>
  <c r="G136" i="12" s="1"/>
  <c r="F137" i="12"/>
  <c r="G137" i="12" s="1"/>
  <c r="F138" i="12"/>
  <c r="G138" i="12" s="1"/>
  <c r="F139" i="12"/>
  <c r="F140" i="12"/>
  <c r="F141" i="12"/>
  <c r="G141" i="12" s="1"/>
  <c r="F142" i="12"/>
  <c r="G142" i="12" s="1"/>
  <c r="F143" i="12"/>
  <c r="F144" i="12"/>
  <c r="F145" i="12"/>
  <c r="G145" i="12" s="1"/>
  <c r="F146" i="12"/>
  <c r="G146" i="12" s="1"/>
  <c r="F147" i="12"/>
  <c r="F148" i="12"/>
  <c r="F149" i="12"/>
  <c r="G149" i="12" s="1"/>
  <c r="G148" i="12"/>
  <c r="G147" i="12"/>
  <c r="G144" i="12"/>
  <c r="G143" i="12"/>
  <c r="R54" i="12" s="1"/>
  <c r="G140" i="12"/>
  <c r="R53" i="12" s="1"/>
  <c r="G139" i="12"/>
  <c r="G135" i="12"/>
  <c r="G133" i="12"/>
  <c r="G132" i="12"/>
  <c r="G131" i="12"/>
  <c r="G128" i="12"/>
  <c r="G127" i="12"/>
  <c r="G124" i="12"/>
  <c r="G123" i="12"/>
  <c r="G119" i="12"/>
  <c r="G117" i="12"/>
  <c r="G116" i="12"/>
  <c r="G115" i="12"/>
  <c r="G112" i="12"/>
  <c r="G111" i="12"/>
  <c r="G108" i="12"/>
  <c r="G107" i="12"/>
  <c r="G103" i="12"/>
  <c r="G100" i="12"/>
  <c r="G99" i="12"/>
  <c r="G96" i="12"/>
  <c r="G95" i="12"/>
  <c r="G92" i="12"/>
  <c r="G91" i="12"/>
  <c r="G87" i="12"/>
  <c r="G84" i="12"/>
  <c r="G83" i="12"/>
  <c r="G80" i="12"/>
  <c r="G79" i="12"/>
  <c r="G76" i="12"/>
  <c r="G75" i="12"/>
  <c r="G71" i="12"/>
  <c r="G69" i="12"/>
  <c r="G67" i="12"/>
  <c r="G64" i="12"/>
  <c r="G63" i="12"/>
  <c r="G59" i="12"/>
  <c r="G55" i="12"/>
  <c r="G52" i="12"/>
  <c r="G51" i="12"/>
  <c r="G47" i="12"/>
  <c r="G44" i="12"/>
  <c r="R21" i="12" s="1"/>
  <c r="G43" i="12"/>
  <c r="G39" i="12"/>
  <c r="G37" i="12"/>
  <c r="G36" i="12"/>
  <c r="G35" i="12"/>
  <c r="G31" i="12"/>
  <c r="G28" i="12"/>
  <c r="G27" i="12"/>
  <c r="G23" i="12"/>
  <c r="G21" i="12"/>
  <c r="G20" i="12"/>
  <c r="G19" i="12"/>
  <c r="G16" i="12"/>
  <c r="G15" i="12"/>
  <c r="G11" i="12"/>
  <c r="G8" i="12"/>
  <c r="H7" i="12"/>
  <c r="G7" i="12"/>
  <c r="I7" i="12" s="1"/>
  <c r="D6" i="12"/>
  <c r="D7" i="12" s="1"/>
  <c r="D8" i="12" s="1"/>
  <c r="N5" i="12"/>
  <c r="M148" i="11"/>
  <c r="N148" i="11" s="1"/>
  <c r="O148" i="11" s="1"/>
  <c r="P148" i="11" s="1"/>
  <c r="Q148" i="11" s="1"/>
  <c r="G148" i="11"/>
  <c r="O147" i="11"/>
  <c r="P147" i="11" s="1"/>
  <c r="Q147" i="11" s="1"/>
  <c r="N147" i="11"/>
  <c r="M147" i="11"/>
  <c r="G147" i="11"/>
  <c r="Q146" i="11"/>
  <c r="M146" i="11"/>
  <c r="N146" i="11" s="1"/>
  <c r="O146" i="11" s="1"/>
  <c r="P146" i="11" s="1"/>
  <c r="G146" i="11"/>
  <c r="N145" i="11"/>
  <c r="O145" i="11" s="1"/>
  <c r="P145" i="11" s="1"/>
  <c r="Q145" i="11" s="1"/>
  <c r="M145" i="11"/>
  <c r="G145" i="11"/>
  <c r="M144" i="11"/>
  <c r="N144" i="11" s="1"/>
  <c r="O144" i="11" s="1"/>
  <c r="P144" i="11" s="1"/>
  <c r="Q144" i="11" s="1"/>
  <c r="G144" i="11"/>
  <c r="N143" i="11"/>
  <c r="O143" i="11" s="1"/>
  <c r="P143" i="11" s="1"/>
  <c r="Q143" i="11" s="1"/>
  <c r="M143" i="11"/>
  <c r="G143" i="11"/>
  <c r="M142" i="11"/>
  <c r="N142" i="11" s="1"/>
  <c r="O142" i="11" s="1"/>
  <c r="P142" i="11" s="1"/>
  <c r="Q142" i="11" s="1"/>
  <c r="G142" i="11"/>
  <c r="O141" i="11"/>
  <c r="P141" i="11" s="1"/>
  <c r="Q141" i="11" s="1"/>
  <c r="N141" i="11"/>
  <c r="M141" i="11"/>
  <c r="G141" i="11"/>
  <c r="Q140" i="11"/>
  <c r="M140" i="11"/>
  <c r="N140" i="11" s="1"/>
  <c r="O140" i="11" s="1"/>
  <c r="P140" i="11" s="1"/>
  <c r="G140" i="11"/>
  <c r="N139" i="11"/>
  <c r="O139" i="11" s="1"/>
  <c r="P139" i="11" s="1"/>
  <c r="Q139" i="11" s="1"/>
  <c r="M139" i="11"/>
  <c r="G139" i="11"/>
  <c r="M138" i="11"/>
  <c r="N138" i="11" s="1"/>
  <c r="O138" i="11" s="1"/>
  <c r="P138" i="11" s="1"/>
  <c r="Q138" i="11" s="1"/>
  <c r="G138" i="11"/>
  <c r="N137" i="11"/>
  <c r="O137" i="11" s="1"/>
  <c r="P137" i="11" s="1"/>
  <c r="Q137" i="11" s="1"/>
  <c r="M137" i="11"/>
  <c r="G137" i="11"/>
  <c r="M136" i="11"/>
  <c r="N136" i="11" s="1"/>
  <c r="O136" i="11" s="1"/>
  <c r="P136" i="11" s="1"/>
  <c r="Q136" i="11" s="1"/>
  <c r="G136" i="11"/>
  <c r="O135" i="11"/>
  <c r="P135" i="11" s="1"/>
  <c r="Q135" i="11" s="1"/>
  <c r="N135" i="11"/>
  <c r="M135" i="11"/>
  <c r="G135" i="11"/>
  <c r="M134" i="11"/>
  <c r="N134" i="11" s="1"/>
  <c r="O134" i="11" s="1"/>
  <c r="P134" i="11" s="1"/>
  <c r="Q134" i="11" s="1"/>
  <c r="G134" i="11"/>
  <c r="O133" i="11"/>
  <c r="P133" i="11" s="1"/>
  <c r="Q133" i="11" s="1"/>
  <c r="N133" i="11"/>
  <c r="M133" i="11"/>
  <c r="G133" i="11"/>
  <c r="Q132" i="11"/>
  <c r="M132" i="11"/>
  <c r="N132" i="11" s="1"/>
  <c r="O132" i="11" s="1"/>
  <c r="P132" i="11" s="1"/>
  <c r="G132" i="11"/>
  <c r="N131" i="11"/>
  <c r="O131" i="11" s="1"/>
  <c r="P131" i="11" s="1"/>
  <c r="Q131" i="11" s="1"/>
  <c r="M131" i="11"/>
  <c r="G131" i="11"/>
  <c r="M130" i="11"/>
  <c r="N130" i="11" s="1"/>
  <c r="O130" i="11" s="1"/>
  <c r="P130" i="11" s="1"/>
  <c r="Q130" i="11" s="1"/>
  <c r="G130" i="11"/>
  <c r="O129" i="11"/>
  <c r="P129" i="11" s="1"/>
  <c r="Q129" i="11" s="1"/>
  <c r="N129" i="11"/>
  <c r="M129" i="11"/>
  <c r="G129" i="11"/>
  <c r="M128" i="11"/>
  <c r="N128" i="11" s="1"/>
  <c r="O128" i="11" s="1"/>
  <c r="P128" i="11" s="1"/>
  <c r="Q128" i="11" s="1"/>
  <c r="G128" i="11"/>
  <c r="O127" i="11"/>
  <c r="P127" i="11" s="1"/>
  <c r="Q127" i="11" s="1"/>
  <c r="N127" i="11"/>
  <c r="M127" i="11"/>
  <c r="G127" i="11"/>
  <c r="M126" i="11"/>
  <c r="N126" i="11" s="1"/>
  <c r="O126" i="11" s="1"/>
  <c r="P126" i="11" s="1"/>
  <c r="Q126" i="11" s="1"/>
  <c r="G126" i="11"/>
  <c r="O125" i="11"/>
  <c r="P125" i="11" s="1"/>
  <c r="Q125" i="11" s="1"/>
  <c r="N125" i="11"/>
  <c r="M125" i="11"/>
  <c r="G125" i="11"/>
  <c r="Q124" i="11"/>
  <c r="M124" i="11"/>
  <c r="N124" i="11" s="1"/>
  <c r="O124" i="11" s="1"/>
  <c r="P124" i="11" s="1"/>
  <c r="G124" i="11"/>
  <c r="N123" i="11"/>
  <c r="O123" i="11" s="1"/>
  <c r="P123" i="11" s="1"/>
  <c r="Q123" i="11" s="1"/>
  <c r="M123" i="11"/>
  <c r="G123" i="11"/>
  <c r="M122" i="11"/>
  <c r="N122" i="11" s="1"/>
  <c r="O122" i="11" s="1"/>
  <c r="P122" i="11" s="1"/>
  <c r="Q122" i="11" s="1"/>
  <c r="G122" i="11"/>
  <c r="O121" i="11"/>
  <c r="P121" i="11" s="1"/>
  <c r="Q121" i="11" s="1"/>
  <c r="N121" i="11"/>
  <c r="M121" i="11"/>
  <c r="G121" i="11"/>
  <c r="M120" i="11"/>
  <c r="N120" i="11" s="1"/>
  <c r="O120" i="11" s="1"/>
  <c r="P120" i="11" s="1"/>
  <c r="Q120" i="11" s="1"/>
  <c r="G120" i="11"/>
  <c r="O119" i="11"/>
  <c r="P119" i="11" s="1"/>
  <c r="Q119" i="11" s="1"/>
  <c r="N119" i="11"/>
  <c r="M119" i="11"/>
  <c r="G119" i="11"/>
  <c r="M118" i="11"/>
  <c r="N118" i="11" s="1"/>
  <c r="O118" i="11" s="1"/>
  <c r="P118" i="11" s="1"/>
  <c r="Q118" i="11" s="1"/>
  <c r="G118" i="11"/>
  <c r="O117" i="11"/>
  <c r="P117" i="11" s="1"/>
  <c r="Q117" i="11" s="1"/>
  <c r="N117" i="11"/>
  <c r="M117" i="11"/>
  <c r="G117" i="11"/>
  <c r="Q116" i="11"/>
  <c r="M116" i="11"/>
  <c r="N116" i="11" s="1"/>
  <c r="O116" i="11" s="1"/>
  <c r="P116" i="11" s="1"/>
  <c r="G116" i="11"/>
  <c r="N115" i="11"/>
  <c r="O115" i="11" s="1"/>
  <c r="P115" i="11" s="1"/>
  <c r="Q115" i="11" s="1"/>
  <c r="M115" i="11"/>
  <c r="G115" i="11"/>
  <c r="M114" i="11"/>
  <c r="N114" i="11" s="1"/>
  <c r="O114" i="11" s="1"/>
  <c r="P114" i="11" s="1"/>
  <c r="Q114" i="11" s="1"/>
  <c r="G114" i="11"/>
  <c r="O113" i="11"/>
  <c r="P113" i="11" s="1"/>
  <c r="Q113" i="11" s="1"/>
  <c r="N113" i="11"/>
  <c r="M113" i="11"/>
  <c r="G113" i="11"/>
  <c r="M112" i="11"/>
  <c r="N112" i="11" s="1"/>
  <c r="O112" i="11" s="1"/>
  <c r="P112" i="11" s="1"/>
  <c r="Q112" i="11" s="1"/>
  <c r="G112" i="11"/>
  <c r="O111" i="11"/>
  <c r="P111" i="11" s="1"/>
  <c r="Q111" i="11" s="1"/>
  <c r="N111" i="11"/>
  <c r="M111" i="11"/>
  <c r="G111" i="11"/>
  <c r="M110" i="11"/>
  <c r="N110" i="11" s="1"/>
  <c r="O110" i="11" s="1"/>
  <c r="P110" i="11" s="1"/>
  <c r="Q110" i="11" s="1"/>
  <c r="G110" i="11"/>
  <c r="O109" i="11"/>
  <c r="P109" i="11" s="1"/>
  <c r="Q109" i="11" s="1"/>
  <c r="N109" i="11"/>
  <c r="M109" i="11"/>
  <c r="G109" i="11"/>
  <c r="Q108" i="11"/>
  <c r="M108" i="11"/>
  <c r="N108" i="11" s="1"/>
  <c r="O108" i="11" s="1"/>
  <c r="P108" i="11" s="1"/>
  <c r="G108" i="11"/>
  <c r="N107" i="11"/>
  <c r="O107" i="11" s="1"/>
  <c r="P107" i="11" s="1"/>
  <c r="Q107" i="11" s="1"/>
  <c r="M107" i="11"/>
  <c r="G107" i="11"/>
  <c r="M106" i="11"/>
  <c r="N106" i="11" s="1"/>
  <c r="O106" i="11" s="1"/>
  <c r="P106" i="11" s="1"/>
  <c r="Q106" i="11" s="1"/>
  <c r="G106" i="11"/>
  <c r="O105" i="11"/>
  <c r="P105" i="11" s="1"/>
  <c r="Q105" i="11" s="1"/>
  <c r="N105" i="11"/>
  <c r="M105" i="11"/>
  <c r="G105" i="11"/>
  <c r="M104" i="11"/>
  <c r="N104" i="11" s="1"/>
  <c r="O104" i="11" s="1"/>
  <c r="P104" i="11" s="1"/>
  <c r="Q104" i="11" s="1"/>
  <c r="G104" i="11"/>
  <c r="O103" i="11"/>
  <c r="P103" i="11" s="1"/>
  <c r="Q103" i="11" s="1"/>
  <c r="N103" i="11"/>
  <c r="M103" i="11"/>
  <c r="G103" i="11"/>
  <c r="M102" i="11"/>
  <c r="N102" i="11" s="1"/>
  <c r="O102" i="11" s="1"/>
  <c r="P102" i="11" s="1"/>
  <c r="Q102" i="11" s="1"/>
  <c r="G102" i="11"/>
  <c r="O101" i="11"/>
  <c r="P101" i="11" s="1"/>
  <c r="Q101" i="11" s="1"/>
  <c r="N101" i="11"/>
  <c r="M101" i="11"/>
  <c r="G101" i="11"/>
  <c r="Q100" i="11"/>
  <c r="M100" i="11"/>
  <c r="N100" i="11" s="1"/>
  <c r="O100" i="11" s="1"/>
  <c r="P100" i="11" s="1"/>
  <c r="G100" i="11"/>
  <c r="N99" i="11"/>
  <c r="O99" i="11" s="1"/>
  <c r="P99" i="11" s="1"/>
  <c r="Q99" i="11" s="1"/>
  <c r="M99" i="11"/>
  <c r="G99" i="11"/>
  <c r="M98" i="11"/>
  <c r="N98" i="11" s="1"/>
  <c r="O98" i="11" s="1"/>
  <c r="P98" i="11" s="1"/>
  <c r="Q98" i="11" s="1"/>
  <c r="G98" i="11"/>
  <c r="O97" i="11"/>
  <c r="P97" i="11" s="1"/>
  <c r="Q97" i="11" s="1"/>
  <c r="N97" i="11"/>
  <c r="M97" i="11"/>
  <c r="G97" i="11"/>
  <c r="M96" i="11"/>
  <c r="N96" i="11" s="1"/>
  <c r="O96" i="11" s="1"/>
  <c r="P96" i="11" s="1"/>
  <c r="Q96" i="11" s="1"/>
  <c r="G96" i="11"/>
  <c r="O95" i="11"/>
  <c r="P95" i="11" s="1"/>
  <c r="Q95" i="11" s="1"/>
  <c r="N95" i="11"/>
  <c r="M95" i="11"/>
  <c r="G95" i="11"/>
  <c r="M94" i="11"/>
  <c r="N94" i="11" s="1"/>
  <c r="O94" i="11" s="1"/>
  <c r="P94" i="11" s="1"/>
  <c r="Q94" i="11" s="1"/>
  <c r="G94" i="11"/>
  <c r="O93" i="11"/>
  <c r="P93" i="11" s="1"/>
  <c r="Q93" i="11" s="1"/>
  <c r="N93" i="11"/>
  <c r="M93" i="11"/>
  <c r="G93" i="11"/>
  <c r="Q92" i="11"/>
  <c r="M92" i="11"/>
  <c r="N92" i="11" s="1"/>
  <c r="O92" i="11" s="1"/>
  <c r="P92" i="11" s="1"/>
  <c r="G92" i="11"/>
  <c r="N91" i="11"/>
  <c r="O91" i="11" s="1"/>
  <c r="P91" i="11" s="1"/>
  <c r="Q91" i="11" s="1"/>
  <c r="M91" i="11"/>
  <c r="G91" i="11"/>
  <c r="P90" i="11"/>
  <c r="Q90" i="11" s="1"/>
  <c r="M90" i="11"/>
  <c r="N90" i="11" s="1"/>
  <c r="O90" i="11" s="1"/>
  <c r="G90" i="11"/>
  <c r="N89" i="11"/>
  <c r="O89" i="11" s="1"/>
  <c r="P89" i="11" s="1"/>
  <c r="Q89" i="11" s="1"/>
  <c r="M89" i="11"/>
  <c r="G89" i="11"/>
  <c r="P88" i="11"/>
  <c r="Q88" i="11" s="1"/>
  <c r="M88" i="11"/>
  <c r="N88" i="11" s="1"/>
  <c r="O88" i="11" s="1"/>
  <c r="G88" i="11"/>
  <c r="N87" i="11"/>
  <c r="O87" i="11" s="1"/>
  <c r="P87" i="11" s="1"/>
  <c r="Q87" i="11" s="1"/>
  <c r="M87" i="11"/>
  <c r="G87" i="11"/>
  <c r="P86" i="11"/>
  <c r="Q86" i="11" s="1"/>
  <c r="M86" i="11"/>
  <c r="N86" i="11" s="1"/>
  <c r="O86" i="11" s="1"/>
  <c r="G86" i="11"/>
  <c r="N85" i="11"/>
  <c r="O85" i="11" s="1"/>
  <c r="P85" i="11" s="1"/>
  <c r="Q85" i="11" s="1"/>
  <c r="M85" i="11"/>
  <c r="G85" i="11"/>
  <c r="P84" i="11"/>
  <c r="Q84" i="11" s="1"/>
  <c r="N84" i="11"/>
  <c r="O84" i="11" s="1"/>
  <c r="M84" i="11"/>
  <c r="G84" i="11"/>
  <c r="N83" i="11"/>
  <c r="O83" i="11" s="1"/>
  <c r="P83" i="11" s="1"/>
  <c r="Q83" i="11" s="1"/>
  <c r="M83" i="11"/>
  <c r="G83" i="11"/>
  <c r="N82" i="11"/>
  <c r="O82" i="11" s="1"/>
  <c r="P82" i="11" s="1"/>
  <c r="Q82" i="11" s="1"/>
  <c r="M82" i="11"/>
  <c r="G82" i="11"/>
  <c r="O81" i="11"/>
  <c r="P81" i="11" s="1"/>
  <c r="Q81" i="11" s="1"/>
  <c r="N81" i="11"/>
  <c r="M81" i="11"/>
  <c r="G81" i="11"/>
  <c r="N80" i="11"/>
  <c r="O80" i="11" s="1"/>
  <c r="P80" i="11" s="1"/>
  <c r="Q80" i="11" s="1"/>
  <c r="M80" i="11"/>
  <c r="G80" i="11"/>
  <c r="O79" i="11"/>
  <c r="P79" i="11" s="1"/>
  <c r="Q79" i="11" s="1"/>
  <c r="N79" i="11"/>
  <c r="M79" i="11"/>
  <c r="G79" i="11"/>
  <c r="N78" i="11"/>
  <c r="O78" i="11" s="1"/>
  <c r="P78" i="11" s="1"/>
  <c r="Q78" i="11" s="1"/>
  <c r="M78" i="11"/>
  <c r="G78" i="11"/>
  <c r="N77" i="11"/>
  <c r="O77" i="11" s="1"/>
  <c r="P77" i="11" s="1"/>
  <c r="Q77" i="11" s="1"/>
  <c r="M77" i="11"/>
  <c r="G77" i="11"/>
  <c r="P76" i="11"/>
  <c r="Q76" i="11" s="1"/>
  <c r="N76" i="11"/>
  <c r="O76" i="11" s="1"/>
  <c r="M76" i="11"/>
  <c r="G76" i="11"/>
  <c r="N75" i="11"/>
  <c r="O75" i="11" s="1"/>
  <c r="P75" i="11" s="1"/>
  <c r="Q75" i="11" s="1"/>
  <c r="M75" i="11"/>
  <c r="G75" i="11"/>
  <c r="N74" i="11"/>
  <c r="O74" i="11" s="1"/>
  <c r="P74" i="11" s="1"/>
  <c r="Q74" i="11" s="1"/>
  <c r="M74" i="11"/>
  <c r="G74" i="11"/>
  <c r="O73" i="11"/>
  <c r="P73" i="11" s="1"/>
  <c r="Q73" i="11" s="1"/>
  <c r="N73" i="11"/>
  <c r="M73" i="11"/>
  <c r="G73" i="11"/>
  <c r="N72" i="11"/>
  <c r="O72" i="11" s="1"/>
  <c r="P72" i="11" s="1"/>
  <c r="Q72" i="11" s="1"/>
  <c r="M72" i="11"/>
  <c r="G72" i="11"/>
  <c r="O71" i="11"/>
  <c r="P71" i="11" s="1"/>
  <c r="Q71" i="11" s="1"/>
  <c r="N71" i="11"/>
  <c r="M71" i="11"/>
  <c r="G71" i="11"/>
  <c r="N70" i="11"/>
  <c r="O70" i="11" s="1"/>
  <c r="P70" i="11" s="1"/>
  <c r="Q70" i="11" s="1"/>
  <c r="M70" i="11"/>
  <c r="G70" i="11"/>
  <c r="N69" i="11"/>
  <c r="O69" i="11" s="1"/>
  <c r="P69" i="11" s="1"/>
  <c r="Q69" i="11" s="1"/>
  <c r="M69" i="11"/>
  <c r="G69" i="11"/>
  <c r="P68" i="11"/>
  <c r="Q68" i="11" s="1"/>
  <c r="N68" i="11"/>
  <c r="O68" i="11" s="1"/>
  <c r="M68" i="11"/>
  <c r="G68" i="11"/>
  <c r="N67" i="11"/>
  <c r="O67" i="11" s="1"/>
  <c r="P67" i="11" s="1"/>
  <c r="Q67" i="11" s="1"/>
  <c r="M67" i="11"/>
  <c r="G67" i="11"/>
  <c r="N66" i="11"/>
  <c r="O66" i="11" s="1"/>
  <c r="P66" i="11" s="1"/>
  <c r="Q66" i="11" s="1"/>
  <c r="M66" i="11"/>
  <c r="G66" i="11"/>
  <c r="O65" i="11"/>
  <c r="P65" i="11" s="1"/>
  <c r="Q65" i="11" s="1"/>
  <c r="N65" i="11"/>
  <c r="M65" i="11"/>
  <c r="G65" i="11"/>
  <c r="N64" i="11"/>
  <c r="O64" i="11" s="1"/>
  <c r="P64" i="11" s="1"/>
  <c r="Q64" i="11" s="1"/>
  <c r="M64" i="11"/>
  <c r="G64" i="11"/>
  <c r="N63" i="11"/>
  <c r="O63" i="11" s="1"/>
  <c r="P63" i="11" s="1"/>
  <c r="Q63" i="11" s="1"/>
  <c r="M63" i="11"/>
  <c r="G63" i="11"/>
  <c r="N62" i="11"/>
  <c r="O62" i="11" s="1"/>
  <c r="P62" i="11" s="1"/>
  <c r="Q62" i="11" s="1"/>
  <c r="M62" i="11"/>
  <c r="G62" i="11"/>
  <c r="N61" i="11"/>
  <c r="O61" i="11" s="1"/>
  <c r="P61" i="11" s="1"/>
  <c r="Q61" i="11" s="1"/>
  <c r="M61" i="11"/>
  <c r="G61" i="11"/>
  <c r="N60" i="11"/>
  <c r="O60" i="11" s="1"/>
  <c r="P60" i="11" s="1"/>
  <c r="Q60" i="11" s="1"/>
  <c r="M60" i="11"/>
  <c r="G60" i="11"/>
  <c r="N59" i="11"/>
  <c r="O59" i="11" s="1"/>
  <c r="P59" i="11" s="1"/>
  <c r="Q59" i="11" s="1"/>
  <c r="M59" i="11"/>
  <c r="G59" i="11"/>
  <c r="N58" i="11"/>
  <c r="O58" i="11" s="1"/>
  <c r="P58" i="11" s="1"/>
  <c r="Q58" i="11" s="1"/>
  <c r="M58" i="11"/>
  <c r="G58" i="11"/>
  <c r="N57" i="11"/>
  <c r="O57" i="11" s="1"/>
  <c r="P57" i="11" s="1"/>
  <c r="Q57" i="11" s="1"/>
  <c r="M57" i="11"/>
  <c r="G57" i="11"/>
  <c r="N56" i="11"/>
  <c r="O56" i="11" s="1"/>
  <c r="P56" i="11" s="1"/>
  <c r="Q56" i="11" s="1"/>
  <c r="M56" i="11"/>
  <c r="G56" i="11"/>
  <c r="N55" i="11"/>
  <c r="O55" i="11" s="1"/>
  <c r="P55" i="11" s="1"/>
  <c r="Q55" i="11" s="1"/>
  <c r="M55" i="11"/>
  <c r="G55" i="11"/>
  <c r="N54" i="11"/>
  <c r="O54" i="11" s="1"/>
  <c r="P54" i="11" s="1"/>
  <c r="Q54" i="11" s="1"/>
  <c r="M54" i="11"/>
  <c r="G54" i="11"/>
  <c r="N53" i="11"/>
  <c r="O53" i="11" s="1"/>
  <c r="P53" i="11" s="1"/>
  <c r="Q53" i="11" s="1"/>
  <c r="M53" i="11"/>
  <c r="G53" i="11"/>
  <c r="N52" i="11"/>
  <c r="O52" i="11" s="1"/>
  <c r="P52" i="11" s="1"/>
  <c r="Q52" i="11" s="1"/>
  <c r="M52" i="11"/>
  <c r="G52" i="11"/>
  <c r="N51" i="11"/>
  <c r="O51" i="11" s="1"/>
  <c r="P51" i="11" s="1"/>
  <c r="Q51" i="11" s="1"/>
  <c r="M51" i="11"/>
  <c r="G51" i="11"/>
  <c r="O50" i="11"/>
  <c r="P50" i="11" s="1"/>
  <c r="Q50" i="11" s="1"/>
  <c r="N50" i="11"/>
  <c r="M50" i="11"/>
  <c r="G50" i="11"/>
  <c r="N49" i="11"/>
  <c r="O49" i="11" s="1"/>
  <c r="P49" i="11" s="1"/>
  <c r="Q49" i="11" s="1"/>
  <c r="M49" i="11"/>
  <c r="G49" i="11"/>
  <c r="O48" i="11"/>
  <c r="P48" i="11" s="1"/>
  <c r="Q48" i="11" s="1"/>
  <c r="N48" i="11"/>
  <c r="M48" i="11"/>
  <c r="G48" i="11"/>
  <c r="N47" i="11"/>
  <c r="O47" i="11" s="1"/>
  <c r="P47" i="11" s="1"/>
  <c r="Q47" i="11" s="1"/>
  <c r="M47" i="11"/>
  <c r="G47" i="11"/>
  <c r="O46" i="11"/>
  <c r="P46" i="11" s="1"/>
  <c r="Q46" i="11" s="1"/>
  <c r="N46" i="11"/>
  <c r="M46" i="11"/>
  <c r="G46" i="11"/>
  <c r="N45" i="11"/>
  <c r="O45" i="11" s="1"/>
  <c r="P45" i="11" s="1"/>
  <c r="Q45" i="11" s="1"/>
  <c r="M45" i="11"/>
  <c r="G45" i="11"/>
  <c r="O44" i="11"/>
  <c r="P44" i="11" s="1"/>
  <c r="Q44" i="11" s="1"/>
  <c r="N44" i="11"/>
  <c r="M44" i="11"/>
  <c r="G44" i="11"/>
  <c r="N43" i="11"/>
  <c r="O43" i="11" s="1"/>
  <c r="P43" i="11" s="1"/>
  <c r="Q43" i="11" s="1"/>
  <c r="M43" i="11"/>
  <c r="G43" i="11"/>
  <c r="O42" i="11"/>
  <c r="P42" i="11" s="1"/>
  <c r="Q42" i="11" s="1"/>
  <c r="N42" i="11"/>
  <c r="M42" i="11"/>
  <c r="G42" i="11"/>
  <c r="N41" i="11"/>
  <c r="O41" i="11" s="1"/>
  <c r="P41" i="11" s="1"/>
  <c r="Q41" i="11" s="1"/>
  <c r="M41" i="11"/>
  <c r="G41" i="11"/>
  <c r="O40" i="11"/>
  <c r="P40" i="11" s="1"/>
  <c r="Q40" i="11" s="1"/>
  <c r="N40" i="11"/>
  <c r="M40" i="11"/>
  <c r="G40" i="11"/>
  <c r="N39" i="11"/>
  <c r="O39" i="11" s="1"/>
  <c r="P39" i="11" s="1"/>
  <c r="Q39" i="11" s="1"/>
  <c r="M39" i="11"/>
  <c r="G39" i="11"/>
  <c r="O38" i="11"/>
  <c r="P38" i="11" s="1"/>
  <c r="Q38" i="11" s="1"/>
  <c r="N38" i="11"/>
  <c r="M38" i="11"/>
  <c r="G38" i="11"/>
  <c r="N37" i="11"/>
  <c r="O37" i="11" s="1"/>
  <c r="P37" i="11" s="1"/>
  <c r="Q37" i="11" s="1"/>
  <c r="M37" i="11"/>
  <c r="G37" i="11"/>
  <c r="O36" i="11"/>
  <c r="P36" i="11" s="1"/>
  <c r="Q36" i="11" s="1"/>
  <c r="N36" i="11"/>
  <c r="M36" i="11"/>
  <c r="G36" i="11"/>
  <c r="N35" i="11"/>
  <c r="O35" i="11" s="1"/>
  <c r="P35" i="11" s="1"/>
  <c r="Q35" i="11" s="1"/>
  <c r="M35" i="11"/>
  <c r="G35" i="11"/>
  <c r="O34" i="11"/>
  <c r="P34" i="11" s="1"/>
  <c r="Q34" i="11" s="1"/>
  <c r="N34" i="11"/>
  <c r="M34" i="11"/>
  <c r="G34" i="11"/>
  <c r="N33" i="11"/>
  <c r="O33" i="11" s="1"/>
  <c r="P33" i="11" s="1"/>
  <c r="Q33" i="11" s="1"/>
  <c r="M33" i="11"/>
  <c r="G33" i="11"/>
  <c r="O32" i="11"/>
  <c r="P32" i="11" s="1"/>
  <c r="Q32" i="11" s="1"/>
  <c r="N32" i="11"/>
  <c r="M32" i="11"/>
  <c r="G32" i="11"/>
  <c r="N31" i="11"/>
  <c r="O31" i="11" s="1"/>
  <c r="P31" i="11" s="1"/>
  <c r="Q31" i="11" s="1"/>
  <c r="M31" i="11"/>
  <c r="G31" i="11"/>
  <c r="O30" i="11"/>
  <c r="P30" i="11" s="1"/>
  <c r="Q30" i="11" s="1"/>
  <c r="N30" i="11"/>
  <c r="M30" i="11"/>
  <c r="G30" i="11"/>
  <c r="N29" i="11"/>
  <c r="O29" i="11" s="1"/>
  <c r="P29" i="11" s="1"/>
  <c r="Q29" i="11" s="1"/>
  <c r="M29" i="11"/>
  <c r="G29" i="11"/>
  <c r="O28" i="11"/>
  <c r="P28" i="11" s="1"/>
  <c r="Q28" i="11" s="1"/>
  <c r="N28" i="11"/>
  <c r="M28" i="11"/>
  <c r="G28" i="11"/>
  <c r="N27" i="11"/>
  <c r="O27" i="11" s="1"/>
  <c r="P27" i="11" s="1"/>
  <c r="Q27" i="11" s="1"/>
  <c r="M27" i="11"/>
  <c r="G27" i="11"/>
  <c r="O26" i="11"/>
  <c r="P26" i="11" s="1"/>
  <c r="Q26" i="11" s="1"/>
  <c r="N26" i="11"/>
  <c r="M26" i="11"/>
  <c r="G26" i="11"/>
  <c r="N25" i="11"/>
  <c r="O25" i="11" s="1"/>
  <c r="P25" i="11" s="1"/>
  <c r="Q25" i="11" s="1"/>
  <c r="M25" i="11"/>
  <c r="G25" i="11"/>
  <c r="O24" i="11"/>
  <c r="P24" i="11" s="1"/>
  <c r="Q24" i="11" s="1"/>
  <c r="N24" i="11"/>
  <c r="M24" i="11"/>
  <c r="G24" i="11"/>
  <c r="N23" i="11"/>
  <c r="O23" i="11" s="1"/>
  <c r="P23" i="11" s="1"/>
  <c r="Q23" i="11" s="1"/>
  <c r="M23" i="11"/>
  <c r="G23" i="11"/>
  <c r="O22" i="11"/>
  <c r="P22" i="11" s="1"/>
  <c r="Q22" i="11" s="1"/>
  <c r="N22" i="11"/>
  <c r="M22" i="11"/>
  <c r="G22" i="11"/>
  <c r="N21" i="11"/>
  <c r="O21" i="11" s="1"/>
  <c r="P21" i="11" s="1"/>
  <c r="Q21" i="11" s="1"/>
  <c r="M21" i="11"/>
  <c r="G21" i="11"/>
  <c r="O20" i="11"/>
  <c r="P20" i="11" s="1"/>
  <c r="Q20" i="11" s="1"/>
  <c r="N20" i="11"/>
  <c r="M20" i="11"/>
  <c r="G20" i="11"/>
  <c r="N19" i="11"/>
  <c r="O19" i="11" s="1"/>
  <c r="P19" i="11" s="1"/>
  <c r="Q19" i="11" s="1"/>
  <c r="M19" i="11"/>
  <c r="G19" i="11"/>
  <c r="O18" i="11"/>
  <c r="P18" i="11" s="1"/>
  <c r="Q18" i="11" s="1"/>
  <c r="N18" i="11"/>
  <c r="M18" i="11"/>
  <c r="G18" i="11"/>
  <c r="N17" i="11"/>
  <c r="O17" i="11" s="1"/>
  <c r="P17" i="11" s="1"/>
  <c r="Q17" i="11" s="1"/>
  <c r="M17" i="11"/>
  <c r="G17" i="11"/>
  <c r="O16" i="11"/>
  <c r="P16" i="11" s="1"/>
  <c r="Q16" i="11" s="1"/>
  <c r="N16" i="11"/>
  <c r="M16" i="11"/>
  <c r="G16" i="11"/>
  <c r="N15" i="11"/>
  <c r="O15" i="11" s="1"/>
  <c r="P15" i="11" s="1"/>
  <c r="Q15" i="11" s="1"/>
  <c r="M15" i="11"/>
  <c r="G15" i="11"/>
  <c r="N14" i="11"/>
  <c r="O14" i="11" s="1"/>
  <c r="P14" i="11" s="1"/>
  <c r="Q14" i="11" s="1"/>
  <c r="M14" i="11"/>
  <c r="G14" i="11"/>
  <c r="N13" i="11"/>
  <c r="O13" i="11" s="1"/>
  <c r="P13" i="11" s="1"/>
  <c r="Q13" i="11" s="1"/>
  <c r="M13" i="11"/>
  <c r="G13" i="11"/>
  <c r="N12" i="11"/>
  <c r="O12" i="11" s="1"/>
  <c r="P12" i="11" s="1"/>
  <c r="Q12" i="11" s="1"/>
  <c r="M12" i="11"/>
  <c r="G12" i="11"/>
  <c r="N11" i="11"/>
  <c r="O11" i="11" s="1"/>
  <c r="P11" i="11" s="1"/>
  <c r="Q11" i="11" s="1"/>
  <c r="M11" i="11"/>
  <c r="G11" i="11"/>
  <c r="N10" i="11"/>
  <c r="O10" i="11" s="1"/>
  <c r="P10" i="11" s="1"/>
  <c r="Q10" i="11" s="1"/>
  <c r="M10" i="11"/>
  <c r="G10" i="11"/>
  <c r="M9" i="11"/>
  <c r="N9" i="11" s="1"/>
  <c r="O9" i="11" s="1"/>
  <c r="P9" i="11" s="1"/>
  <c r="Q9" i="11" s="1"/>
  <c r="G9" i="11"/>
  <c r="O8" i="11"/>
  <c r="P8" i="11" s="1"/>
  <c r="Q8" i="11" s="1"/>
  <c r="N8" i="11"/>
  <c r="M8" i="11"/>
  <c r="G8" i="11"/>
  <c r="M7" i="11"/>
  <c r="N7" i="11" s="1"/>
  <c r="O7" i="11" s="1"/>
  <c r="P7" i="11" s="1"/>
  <c r="Q7" i="11" s="1"/>
  <c r="G7" i="11"/>
  <c r="N6" i="11"/>
  <c r="O6" i="11" s="1"/>
  <c r="P6" i="11" s="1"/>
  <c r="Q6" i="11" s="1"/>
  <c r="M6" i="11"/>
  <c r="G6" i="11"/>
  <c r="M5" i="11"/>
  <c r="N5" i="11" s="1"/>
  <c r="O5" i="11" s="1"/>
  <c r="P5" i="11" s="1"/>
  <c r="Q5" i="11" s="1"/>
  <c r="G5" i="11"/>
  <c r="F7" i="10"/>
  <c r="H7" i="10" s="1"/>
  <c r="H8" i="10" s="1"/>
  <c r="F8" i="10"/>
  <c r="F9" i="10"/>
  <c r="G9" i="10" s="1"/>
  <c r="F10" i="10"/>
  <c r="G10" i="10" s="1"/>
  <c r="F11" i="10"/>
  <c r="G11" i="10" s="1"/>
  <c r="R10" i="10" s="1"/>
  <c r="F12" i="10"/>
  <c r="F13" i="10"/>
  <c r="G13" i="10" s="1"/>
  <c r="F14" i="10"/>
  <c r="G14" i="10" s="1"/>
  <c r="F15" i="10"/>
  <c r="G15" i="10" s="1"/>
  <c r="F16" i="10"/>
  <c r="F17" i="10"/>
  <c r="G17" i="10" s="1"/>
  <c r="F18" i="10"/>
  <c r="G18" i="10" s="1"/>
  <c r="F19" i="10"/>
  <c r="G19" i="10" s="1"/>
  <c r="F20" i="10"/>
  <c r="F21" i="10"/>
  <c r="G21" i="10" s="1"/>
  <c r="F22" i="10"/>
  <c r="G22" i="10" s="1"/>
  <c r="F23" i="10"/>
  <c r="G23" i="10" s="1"/>
  <c r="F24" i="10"/>
  <c r="F25" i="10"/>
  <c r="G25" i="10" s="1"/>
  <c r="F26" i="10"/>
  <c r="G26" i="10" s="1"/>
  <c r="F27" i="10"/>
  <c r="G27" i="10" s="1"/>
  <c r="F28" i="10"/>
  <c r="F29" i="10"/>
  <c r="G29" i="10" s="1"/>
  <c r="F30" i="10"/>
  <c r="G30" i="10" s="1"/>
  <c r="F31" i="10"/>
  <c r="G31" i="10" s="1"/>
  <c r="F32" i="10"/>
  <c r="F33" i="10"/>
  <c r="G33" i="10" s="1"/>
  <c r="F34" i="10"/>
  <c r="G34" i="10" s="1"/>
  <c r="F35" i="10"/>
  <c r="G35" i="10" s="1"/>
  <c r="R18" i="10" s="1"/>
  <c r="F36" i="10"/>
  <c r="F37" i="10"/>
  <c r="G37" i="10" s="1"/>
  <c r="F38" i="10"/>
  <c r="G38" i="10" s="1"/>
  <c r="F39" i="10"/>
  <c r="G39" i="10" s="1"/>
  <c r="F40" i="10"/>
  <c r="F41" i="10"/>
  <c r="G41" i="10" s="1"/>
  <c r="F42" i="10"/>
  <c r="G42" i="10" s="1"/>
  <c r="F43" i="10"/>
  <c r="G43" i="10" s="1"/>
  <c r="F44" i="10"/>
  <c r="F45" i="10"/>
  <c r="G45" i="10" s="1"/>
  <c r="F46" i="10"/>
  <c r="G46" i="10" s="1"/>
  <c r="F47" i="10"/>
  <c r="G47" i="10" s="1"/>
  <c r="R22" i="10" s="1"/>
  <c r="F48" i="10"/>
  <c r="F49" i="10"/>
  <c r="G49" i="10" s="1"/>
  <c r="F50" i="10"/>
  <c r="G50" i="10" s="1"/>
  <c r="F51" i="10"/>
  <c r="G51" i="10" s="1"/>
  <c r="F52" i="10"/>
  <c r="F53" i="10"/>
  <c r="G53" i="10" s="1"/>
  <c r="F54" i="10"/>
  <c r="G54" i="10" s="1"/>
  <c r="F55" i="10"/>
  <c r="G55" i="10" s="1"/>
  <c r="F56" i="10"/>
  <c r="F57" i="10"/>
  <c r="G57" i="10" s="1"/>
  <c r="F58" i="10"/>
  <c r="F59" i="10"/>
  <c r="G59" i="10" s="1"/>
  <c r="R26" i="10" s="1"/>
  <c r="F60" i="10"/>
  <c r="F61" i="10"/>
  <c r="G61" i="10" s="1"/>
  <c r="F62" i="10"/>
  <c r="G62" i="10" s="1"/>
  <c r="F63" i="10"/>
  <c r="G63" i="10" s="1"/>
  <c r="F64" i="10"/>
  <c r="F65" i="10"/>
  <c r="G65" i="10" s="1"/>
  <c r="F66" i="10"/>
  <c r="G66" i="10" s="1"/>
  <c r="F67" i="10"/>
  <c r="G67" i="10" s="1"/>
  <c r="F68" i="10"/>
  <c r="F69" i="10"/>
  <c r="G69" i="10" s="1"/>
  <c r="F70" i="10"/>
  <c r="G70" i="10" s="1"/>
  <c r="F71" i="10"/>
  <c r="G71" i="10" s="1"/>
  <c r="F72" i="10"/>
  <c r="F73" i="10"/>
  <c r="G73" i="10" s="1"/>
  <c r="F74" i="10"/>
  <c r="G74" i="10" s="1"/>
  <c r="F75" i="10"/>
  <c r="G75" i="10" s="1"/>
  <c r="F76" i="10"/>
  <c r="F77" i="10"/>
  <c r="G77" i="10" s="1"/>
  <c r="F78" i="10"/>
  <c r="G78" i="10" s="1"/>
  <c r="F79" i="10"/>
  <c r="G79" i="10" s="1"/>
  <c r="F80" i="10"/>
  <c r="F81" i="10"/>
  <c r="G81" i="10" s="1"/>
  <c r="F82" i="10"/>
  <c r="G82" i="10" s="1"/>
  <c r="F83" i="10"/>
  <c r="G83" i="10" s="1"/>
  <c r="F84" i="10"/>
  <c r="F85" i="10"/>
  <c r="G85" i="10" s="1"/>
  <c r="F86" i="10"/>
  <c r="G86" i="10" s="1"/>
  <c r="F87" i="10"/>
  <c r="G87" i="10" s="1"/>
  <c r="F88" i="10"/>
  <c r="F89" i="10"/>
  <c r="G89" i="10" s="1"/>
  <c r="F90" i="10"/>
  <c r="G90" i="10" s="1"/>
  <c r="F91" i="10"/>
  <c r="G91" i="10" s="1"/>
  <c r="F92" i="10"/>
  <c r="F93" i="10"/>
  <c r="G93" i="10" s="1"/>
  <c r="F94" i="10"/>
  <c r="G94" i="10" s="1"/>
  <c r="F95" i="10"/>
  <c r="G95" i="10" s="1"/>
  <c r="R38" i="10" s="1"/>
  <c r="F96" i="10"/>
  <c r="F97" i="10"/>
  <c r="G97" i="10" s="1"/>
  <c r="F98" i="10"/>
  <c r="G98" i="10" s="1"/>
  <c r="F99" i="10"/>
  <c r="G99" i="10" s="1"/>
  <c r="F100" i="10"/>
  <c r="F101" i="10"/>
  <c r="G101" i="10" s="1"/>
  <c r="F102" i="10"/>
  <c r="G102" i="10" s="1"/>
  <c r="F103" i="10"/>
  <c r="G103" i="10" s="1"/>
  <c r="F104" i="10"/>
  <c r="F105" i="10"/>
  <c r="G105" i="10" s="1"/>
  <c r="F106" i="10"/>
  <c r="G106" i="10" s="1"/>
  <c r="F107" i="10"/>
  <c r="G107" i="10" s="1"/>
  <c r="R42" i="10" s="1"/>
  <c r="F108" i="10"/>
  <c r="F109" i="10"/>
  <c r="G109" i="10" s="1"/>
  <c r="F110" i="10"/>
  <c r="G110" i="10" s="1"/>
  <c r="F111" i="10"/>
  <c r="G111" i="10" s="1"/>
  <c r="F112" i="10"/>
  <c r="F113" i="10"/>
  <c r="G113" i="10" s="1"/>
  <c r="F114" i="10"/>
  <c r="G114" i="10" s="1"/>
  <c r="F115" i="10"/>
  <c r="G115" i="10" s="1"/>
  <c r="F116" i="10"/>
  <c r="F117" i="10"/>
  <c r="G117" i="10" s="1"/>
  <c r="F118" i="10"/>
  <c r="G118" i="10" s="1"/>
  <c r="F119" i="10"/>
  <c r="G119" i="10" s="1"/>
  <c r="R46" i="10" s="1"/>
  <c r="F120" i="10"/>
  <c r="F121" i="10"/>
  <c r="G121" i="10" s="1"/>
  <c r="F122" i="10"/>
  <c r="G122" i="10" s="1"/>
  <c r="F123" i="10"/>
  <c r="G123" i="10" s="1"/>
  <c r="F124" i="10"/>
  <c r="F125" i="10"/>
  <c r="G125" i="10" s="1"/>
  <c r="F126" i="10"/>
  <c r="G126" i="10" s="1"/>
  <c r="F127" i="10"/>
  <c r="G127" i="10" s="1"/>
  <c r="F128" i="10"/>
  <c r="F129" i="10"/>
  <c r="G129" i="10" s="1"/>
  <c r="F130" i="10"/>
  <c r="G130" i="10" s="1"/>
  <c r="F131" i="10"/>
  <c r="G131" i="10" s="1"/>
  <c r="F132" i="10"/>
  <c r="F133" i="10"/>
  <c r="G133" i="10" s="1"/>
  <c r="F134" i="10"/>
  <c r="G134" i="10" s="1"/>
  <c r="F135" i="10"/>
  <c r="G135" i="10" s="1"/>
  <c r="F136" i="10"/>
  <c r="F137" i="10"/>
  <c r="G137" i="10" s="1"/>
  <c r="F138" i="10"/>
  <c r="G138" i="10" s="1"/>
  <c r="F139" i="10"/>
  <c r="G139" i="10" s="1"/>
  <c r="F140" i="10"/>
  <c r="F141" i="10"/>
  <c r="G141" i="10" s="1"/>
  <c r="F142" i="10"/>
  <c r="G142" i="10" s="1"/>
  <c r="F143" i="10"/>
  <c r="G143" i="10" s="1"/>
  <c r="R54" i="10" s="1"/>
  <c r="F144" i="10"/>
  <c r="F145" i="10"/>
  <c r="G145" i="10" s="1"/>
  <c r="F146" i="10"/>
  <c r="G146" i="10" s="1"/>
  <c r="F147" i="10"/>
  <c r="G147" i="10" s="1"/>
  <c r="F148" i="10"/>
  <c r="F149" i="10"/>
  <c r="G149" i="10" s="1"/>
  <c r="F150" i="10"/>
  <c r="G148" i="10"/>
  <c r="G144" i="10"/>
  <c r="G140" i="10"/>
  <c r="G136" i="10"/>
  <c r="G132" i="10"/>
  <c r="G128" i="10"/>
  <c r="G124" i="10"/>
  <c r="G120" i="10"/>
  <c r="G116" i="10"/>
  <c r="R45" i="10" s="1"/>
  <c r="G112" i="10"/>
  <c r="G108" i="10"/>
  <c r="G104" i="10"/>
  <c r="R41" i="10" s="1"/>
  <c r="G100" i="10"/>
  <c r="G96" i="10"/>
  <c r="G92" i="10"/>
  <c r="G88" i="10"/>
  <c r="G84" i="10"/>
  <c r="G80" i="10"/>
  <c r="G76" i="10"/>
  <c r="G72" i="10"/>
  <c r="G68" i="10"/>
  <c r="G64" i="10"/>
  <c r="G60" i="10"/>
  <c r="G58" i="10"/>
  <c r="G56" i="10"/>
  <c r="G52" i="10"/>
  <c r="G48" i="10"/>
  <c r="G44" i="10"/>
  <c r="R21" i="10" s="1"/>
  <c r="G40" i="10"/>
  <c r="G36" i="10"/>
  <c r="G32" i="10"/>
  <c r="G28" i="10"/>
  <c r="G24" i="10"/>
  <c r="G20" i="10"/>
  <c r="G16" i="10"/>
  <c r="G12" i="10"/>
  <c r="G8" i="10"/>
  <c r="D6" i="10"/>
  <c r="D7" i="10" s="1"/>
  <c r="D8" i="10" s="1"/>
  <c r="N5" i="10"/>
  <c r="N148" i="9"/>
  <c r="O148" i="9" s="1"/>
  <c r="P148" i="9" s="1"/>
  <c r="Q148" i="9" s="1"/>
  <c r="M148" i="9"/>
  <c r="G148" i="9"/>
  <c r="N147" i="9"/>
  <c r="O147" i="9" s="1"/>
  <c r="P147" i="9" s="1"/>
  <c r="Q147" i="9" s="1"/>
  <c r="M147" i="9"/>
  <c r="G147" i="9"/>
  <c r="N146" i="9"/>
  <c r="O146" i="9" s="1"/>
  <c r="P146" i="9" s="1"/>
  <c r="Q146" i="9" s="1"/>
  <c r="M146" i="9"/>
  <c r="G146" i="9"/>
  <c r="N145" i="9"/>
  <c r="O145" i="9" s="1"/>
  <c r="P145" i="9" s="1"/>
  <c r="Q145" i="9" s="1"/>
  <c r="M145" i="9"/>
  <c r="G145" i="9"/>
  <c r="N144" i="9"/>
  <c r="O144" i="9" s="1"/>
  <c r="P144" i="9" s="1"/>
  <c r="Q144" i="9" s="1"/>
  <c r="M144" i="9"/>
  <c r="G144" i="9"/>
  <c r="N143" i="9"/>
  <c r="O143" i="9" s="1"/>
  <c r="P143" i="9" s="1"/>
  <c r="Q143" i="9" s="1"/>
  <c r="M143" i="9"/>
  <c r="G143" i="9"/>
  <c r="N142" i="9"/>
  <c r="O142" i="9" s="1"/>
  <c r="P142" i="9" s="1"/>
  <c r="Q142" i="9" s="1"/>
  <c r="M142" i="9"/>
  <c r="G142" i="9"/>
  <c r="N141" i="9"/>
  <c r="O141" i="9" s="1"/>
  <c r="P141" i="9" s="1"/>
  <c r="Q141" i="9" s="1"/>
  <c r="M141" i="9"/>
  <c r="G141" i="9"/>
  <c r="N140" i="9"/>
  <c r="O140" i="9" s="1"/>
  <c r="P140" i="9" s="1"/>
  <c r="Q140" i="9" s="1"/>
  <c r="M140" i="9"/>
  <c r="G140" i="9"/>
  <c r="P139" i="9"/>
  <c r="Q139" i="9" s="1"/>
  <c r="N139" i="9"/>
  <c r="O139" i="9" s="1"/>
  <c r="M139" i="9"/>
  <c r="G139" i="9"/>
  <c r="N138" i="9"/>
  <c r="O138" i="9" s="1"/>
  <c r="P138" i="9" s="1"/>
  <c r="Q138" i="9" s="1"/>
  <c r="M138" i="9"/>
  <c r="G138" i="9"/>
  <c r="N137" i="9"/>
  <c r="O137" i="9" s="1"/>
  <c r="P137" i="9" s="1"/>
  <c r="Q137" i="9" s="1"/>
  <c r="M137" i="9"/>
  <c r="G137" i="9"/>
  <c r="N136" i="9"/>
  <c r="O136" i="9" s="1"/>
  <c r="P136" i="9" s="1"/>
  <c r="Q136" i="9" s="1"/>
  <c r="M136" i="9"/>
  <c r="G136" i="9"/>
  <c r="N135" i="9"/>
  <c r="O135" i="9" s="1"/>
  <c r="P135" i="9" s="1"/>
  <c r="Q135" i="9" s="1"/>
  <c r="M135" i="9"/>
  <c r="G135" i="9"/>
  <c r="N134" i="9"/>
  <c r="O134" i="9" s="1"/>
  <c r="P134" i="9" s="1"/>
  <c r="Q134" i="9" s="1"/>
  <c r="M134" i="9"/>
  <c r="G134" i="9"/>
  <c r="P133" i="9"/>
  <c r="Q133" i="9" s="1"/>
  <c r="N133" i="9"/>
  <c r="O133" i="9" s="1"/>
  <c r="M133" i="9"/>
  <c r="G133" i="9"/>
  <c r="N132" i="9"/>
  <c r="O132" i="9" s="1"/>
  <c r="P132" i="9" s="1"/>
  <c r="Q132" i="9" s="1"/>
  <c r="M132" i="9"/>
  <c r="G132" i="9"/>
  <c r="N131" i="9"/>
  <c r="O131" i="9" s="1"/>
  <c r="P131" i="9" s="1"/>
  <c r="Q131" i="9" s="1"/>
  <c r="M131" i="9"/>
  <c r="G131" i="9"/>
  <c r="N130" i="9"/>
  <c r="O130" i="9" s="1"/>
  <c r="P130" i="9" s="1"/>
  <c r="Q130" i="9" s="1"/>
  <c r="M130" i="9"/>
  <c r="G130" i="9"/>
  <c r="N129" i="9"/>
  <c r="O129" i="9" s="1"/>
  <c r="P129" i="9" s="1"/>
  <c r="Q129" i="9" s="1"/>
  <c r="M129" i="9"/>
  <c r="G129" i="9"/>
  <c r="N128" i="9"/>
  <c r="O128" i="9" s="1"/>
  <c r="P128" i="9" s="1"/>
  <c r="Q128" i="9" s="1"/>
  <c r="M128" i="9"/>
  <c r="G128" i="9"/>
  <c r="N127" i="9"/>
  <c r="O127" i="9" s="1"/>
  <c r="P127" i="9" s="1"/>
  <c r="Q127" i="9" s="1"/>
  <c r="M127" i="9"/>
  <c r="G127" i="9"/>
  <c r="N126" i="9"/>
  <c r="O126" i="9" s="1"/>
  <c r="P126" i="9" s="1"/>
  <c r="Q126" i="9" s="1"/>
  <c r="M126" i="9"/>
  <c r="G126" i="9"/>
  <c r="N125" i="9"/>
  <c r="O125" i="9" s="1"/>
  <c r="P125" i="9" s="1"/>
  <c r="Q125" i="9" s="1"/>
  <c r="M125" i="9"/>
  <c r="G125" i="9"/>
  <c r="N124" i="9"/>
  <c r="O124" i="9" s="1"/>
  <c r="P124" i="9" s="1"/>
  <c r="Q124" i="9" s="1"/>
  <c r="M124" i="9"/>
  <c r="G124" i="9"/>
  <c r="P123" i="9"/>
  <c r="Q123" i="9" s="1"/>
  <c r="N123" i="9"/>
  <c r="O123" i="9" s="1"/>
  <c r="M123" i="9"/>
  <c r="G123" i="9"/>
  <c r="N122" i="9"/>
  <c r="O122" i="9" s="1"/>
  <c r="P122" i="9" s="1"/>
  <c r="Q122" i="9" s="1"/>
  <c r="M122" i="9"/>
  <c r="G122" i="9"/>
  <c r="N121" i="9"/>
  <c r="O121" i="9" s="1"/>
  <c r="P121" i="9" s="1"/>
  <c r="Q121" i="9" s="1"/>
  <c r="M121" i="9"/>
  <c r="G121" i="9"/>
  <c r="N120" i="9"/>
  <c r="O120" i="9" s="1"/>
  <c r="P120" i="9" s="1"/>
  <c r="Q120" i="9" s="1"/>
  <c r="M120" i="9"/>
  <c r="G120" i="9"/>
  <c r="N119" i="9"/>
  <c r="O119" i="9" s="1"/>
  <c r="P119" i="9" s="1"/>
  <c r="Q119" i="9" s="1"/>
  <c r="M119" i="9"/>
  <c r="G119" i="9"/>
  <c r="N118" i="9"/>
  <c r="O118" i="9" s="1"/>
  <c r="P118" i="9" s="1"/>
  <c r="Q118" i="9" s="1"/>
  <c r="M118" i="9"/>
  <c r="G118" i="9"/>
  <c r="P117" i="9"/>
  <c r="Q117" i="9" s="1"/>
  <c r="N117" i="9"/>
  <c r="O117" i="9" s="1"/>
  <c r="M117" i="9"/>
  <c r="G117" i="9"/>
  <c r="N116" i="9"/>
  <c r="O116" i="9" s="1"/>
  <c r="P116" i="9" s="1"/>
  <c r="Q116" i="9" s="1"/>
  <c r="M116" i="9"/>
  <c r="G116" i="9"/>
  <c r="N115" i="9"/>
  <c r="O115" i="9" s="1"/>
  <c r="P115" i="9" s="1"/>
  <c r="Q115" i="9" s="1"/>
  <c r="M115" i="9"/>
  <c r="G115" i="9"/>
  <c r="N114" i="9"/>
  <c r="O114" i="9" s="1"/>
  <c r="P114" i="9" s="1"/>
  <c r="Q114" i="9" s="1"/>
  <c r="M114" i="9"/>
  <c r="G114" i="9"/>
  <c r="N113" i="9"/>
  <c r="O113" i="9" s="1"/>
  <c r="P113" i="9" s="1"/>
  <c r="Q113" i="9" s="1"/>
  <c r="M113" i="9"/>
  <c r="G113" i="9"/>
  <c r="N112" i="9"/>
  <c r="O112" i="9" s="1"/>
  <c r="P112" i="9" s="1"/>
  <c r="Q112" i="9" s="1"/>
  <c r="M112" i="9"/>
  <c r="G112" i="9"/>
  <c r="N111" i="9"/>
  <c r="O111" i="9" s="1"/>
  <c r="P111" i="9" s="1"/>
  <c r="Q111" i="9" s="1"/>
  <c r="M111" i="9"/>
  <c r="G111" i="9"/>
  <c r="N110" i="9"/>
  <c r="O110" i="9" s="1"/>
  <c r="P110" i="9" s="1"/>
  <c r="Q110" i="9" s="1"/>
  <c r="M110" i="9"/>
  <c r="G110" i="9"/>
  <c r="N109" i="9"/>
  <c r="O109" i="9" s="1"/>
  <c r="P109" i="9" s="1"/>
  <c r="Q109" i="9" s="1"/>
  <c r="M109" i="9"/>
  <c r="G109" i="9"/>
  <c r="N108" i="9"/>
  <c r="O108" i="9" s="1"/>
  <c r="P108" i="9" s="1"/>
  <c r="Q108" i="9" s="1"/>
  <c r="M108" i="9"/>
  <c r="G108" i="9"/>
  <c r="P107" i="9"/>
  <c r="Q107" i="9" s="1"/>
  <c r="N107" i="9"/>
  <c r="O107" i="9" s="1"/>
  <c r="M107" i="9"/>
  <c r="G107" i="9"/>
  <c r="N106" i="9"/>
  <c r="O106" i="9" s="1"/>
  <c r="P106" i="9" s="1"/>
  <c r="Q106" i="9" s="1"/>
  <c r="M106" i="9"/>
  <c r="G106" i="9"/>
  <c r="N105" i="9"/>
  <c r="O105" i="9" s="1"/>
  <c r="P105" i="9" s="1"/>
  <c r="Q105" i="9" s="1"/>
  <c r="M105" i="9"/>
  <c r="G105" i="9"/>
  <c r="N104" i="9"/>
  <c r="O104" i="9" s="1"/>
  <c r="P104" i="9" s="1"/>
  <c r="Q104" i="9" s="1"/>
  <c r="M104" i="9"/>
  <c r="G104" i="9"/>
  <c r="N103" i="9"/>
  <c r="O103" i="9" s="1"/>
  <c r="P103" i="9" s="1"/>
  <c r="Q103" i="9" s="1"/>
  <c r="M103" i="9"/>
  <c r="G103" i="9"/>
  <c r="N102" i="9"/>
  <c r="O102" i="9" s="1"/>
  <c r="P102" i="9" s="1"/>
  <c r="Q102" i="9" s="1"/>
  <c r="M102" i="9"/>
  <c r="G102" i="9"/>
  <c r="P101" i="9"/>
  <c r="Q101" i="9" s="1"/>
  <c r="N101" i="9"/>
  <c r="O101" i="9" s="1"/>
  <c r="M101" i="9"/>
  <c r="G101" i="9"/>
  <c r="N100" i="9"/>
  <c r="O100" i="9" s="1"/>
  <c r="P100" i="9" s="1"/>
  <c r="Q100" i="9" s="1"/>
  <c r="M100" i="9"/>
  <c r="G100" i="9"/>
  <c r="N99" i="9"/>
  <c r="O99" i="9" s="1"/>
  <c r="P99" i="9" s="1"/>
  <c r="Q99" i="9" s="1"/>
  <c r="M99" i="9"/>
  <c r="G99" i="9"/>
  <c r="N98" i="9"/>
  <c r="O98" i="9" s="1"/>
  <c r="P98" i="9" s="1"/>
  <c r="Q98" i="9" s="1"/>
  <c r="M98" i="9"/>
  <c r="G98" i="9"/>
  <c r="N97" i="9"/>
  <c r="O97" i="9" s="1"/>
  <c r="P97" i="9" s="1"/>
  <c r="Q97" i="9" s="1"/>
  <c r="M97" i="9"/>
  <c r="G97" i="9"/>
  <c r="N96" i="9"/>
  <c r="O96" i="9" s="1"/>
  <c r="P96" i="9" s="1"/>
  <c r="Q96" i="9" s="1"/>
  <c r="M96" i="9"/>
  <c r="G96" i="9"/>
  <c r="N95" i="9"/>
  <c r="O95" i="9" s="1"/>
  <c r="P95" i="9" s="1"/>
  <c r="Q95" i="9" s="1"/>
  <c r="M95" i="9"/>
  <c r="G95" i="9"/>
  <c r="N94" i="9"/>
  <c r="O94" i="9" s="1"/>
  <c r="P94" i="9" s="1"/>
  <c r="Q94" i="9" s="1"/>
  <c r="M94" i="9"/>
  <c r="G94" i="9"/>
  <c r="N93" i="9"/>
  <c r="O93" i="9" s="1"/>
  <c r="P93" i="9" s="1"/>
  <c r="Q93" i="9" s="1"/>
  <c r="M93" i="9"/>
  <c r="G93" i="9"/>
  <c r="N92" i="9"/>
  <c r="O92" i="9" s="1"/>
  <c r="P92" i="9" s="1"/>
  <c r="Q92" i="9" s="1"/>
  <c r="M92" i="9"/>
  <c r="G92" i="9"/>
  <c r="P91" i="9"/>
  <c r="Q91" i="9" s="1"/>
  <c r="N91" i="9"/>
  <c r="O91" i="9" s="1"/>
  <c r="M91" i="9"/>
  <c r="G91" i="9"/>
  <c r="N90" i="9"/>
  <c r="O90" i="9" s="1"/>
  <c r="P90" i="9" s="1"/>
  <c r="Q90" i="9" s="1"/>
  <c r="M90" i="9"/>
  <c r="G90" i="9"/>
  <c r="N89" i="9"/>
  <c r="O89" i="9" s="1"/>
  <c r="P89" i="9" s="1"/>
  <c r="Q89" i="9" s="1"/>
  <c r="M89" i="9"/>
  <c r="G89" i="9"/>
  <c r="N88" i="9"/>
  <c r="O88" i="9" s="1"/>
  <c r="P88" i="9" s="1"/>
  <c r="Q88" i="9" s="1"/>
  <c r="M88" i="9"/>
  <c r="G88" i="9"/>
  <c r="N87" i="9"/>
  <c r="O87" i="9" s="1"/>
  <c r="P87" i="9" s="1"/>
  <c r="Q87" i="9" s="1"/>
  <c r="M87" i="9"/>
  <c r="G87" i="9"/>
  <c r="N86" i="9"/>
  <c r="O86" i="9" s="1"/>
  <c r="P86" i="9" s="1"/>
  <c r="Q86" i="9" s="1"/>
  <c r="M86" i="9"/>
  <c r="G86" i="9"/>
  <c r="N85" i="9"/>
  <c r="O85" i="9" s="1"/>
  <c r="P85" i="9" s="1"/>
  <c r="Q85" i="9" s="1"/>
  <c r="M85" i="9"/>
  <c r="G85" i="9"/>
  <c r="N84" i="9"/>
  <c r="O84" i="9" s="1"/>
  <c r="P84" i="9" s="1"/>
  <c r="Q84" i="9" s="1"/>
  <c r="M84" i="9"/>
  <c r="G84" i="9"/>
  <c r="N83" i="9"/>
  <c r="O83" i="9" s="1"/>
  <c r="P83" i="9" s="1"/>
  <c r="Q83" i="9" s="1"/>
  <c r="M83" i="9"/>
  <c r="G83" i="9"/>
  <c r="N82" i="9"/>
  <c r="O82" i="9" s="1"/>
  <c r="P82" i="9" s="1"/>
  <c r="Q82" i="9" s="1"/>
  <c r="M82" i="9"/>
  <c r="G82" i="9"/>
  <c r="N81" i="9"/>
  <c r="O81" i="9" s="1"/>
  <c r="P81" i="9" s="1"/>
  <c r="Q81" i="9" s="1"/>
  <c r="M81" i="9"/>
  <c r="G81" i="9"/>
  <c r="N80" i="9"/>
  <c r="O80" i="9" s="1"/>
  <c r="P80" i="9" s="1"/>
  <c r="Q80" i="9" s="1"/>
  <c r="M80" i="9"/>
  <c r="G80" i="9"/>
  <c r="N79" i="9"/>
  <c r="O79" i="9" s="1"/>
  <c r="P79" i="9" s="1"/>
  <c r="Q79" i="9" s="1"/>
  <c r="M79" i="9"/>
  <c r="G79" i="9"/>
  <c r="N78" i="9"/>
  <c r="O78" i="9" s="1"/>
  <c r="P78" i="9" s="1"/>
  <c r="Q78" i="9" s="1"/>
  <c r="M78" i="9"/>
  <c r="G78" i="9"/>
  <c r="N77" i="9"/>
  <c r="O77" i="9" s="1"/>
  <c r="P77" i="9" s="1"/>
  <c r="Q77" i="9" s="1"/>
  <c r="M77" i="9"/>
  <c r="G77" i="9"/>
  <c r="N76" i="9"/>
  <c r="O76" i="9" s="1"/>
  <c r="P76" i="9" s="1"/>
  <c r="Q76" i="9" s="1"/>
  <c r="M76" i="9"/>
  <c r="G76" i="9"/>
  <c r="N75" i="9"/>
  <c r="O75" i="9" s="1"/>
  <c r="P75" i="9" s="1"/>
  <c r="Q75" i="9" s="1"/>
  <c r="M75" i="9"/>
  <c r="G75" i="9"/>
  <c r="N74" i="9"/>
  <c r="O74" i="9" s="1"/>
  <c r="P74" i="9" s="1"/>
  <c r="Q74" i="9" s="1"/>
  <c r="M74" i="9"/>
  <c r="G74" i="9"/>
  <c r="N73" i="9"/>
  <c r="O73" i="9" s="1"/>
  <c r="P73" i="9" s="1"/>
  <c r="Q73" i="9" s="1"/>
  <c r="M73" i="9"/>
  <c r="G73" i="9"/>
  <c r="N72" i="9"/>
  <c r="O72" i="9" s="1"/>
  <c r="P72" i="9" s="1"/>
  <c r="Q72" i="9" s="1"/>
  <c r="M72" i="9"/>
  <c r="G72" i="9"/>
  <c r="N71" i="9"/>
  <c r="O71" i="9" s="1"/>
  <c r="P71" i="9" s="1"/>
  <c r="Q71" i="9" s="1"/>
  <c r="M71" i="9"/>
  <c r="G71" i="9"/>
  <c r="N70" i="9"/>
  <c r="O70" i="9" s="1"/>
  <c r="P70" i="9" s="1"/>
  <c r="Q70" i="9" s="1"/>
  <c r="M70" i="9"/>
  <c r="G70" i="9"/>
  <c r="N69" i="9"/>
  <c r="O69" i="9" s="1"/>
  <c r="P69" i="9" s="1"/>
  <c r="Q69" i="9" s="1"/>
  <c r="M69" i="9"/>
  <c r="G69" i="9"/>
  <c r="N68" i="9"/>
  <c r="O68" i="9" s="1"/>
  <c r="P68" i="9" s="1"/>
  <c r="Q68" i="9" s="1"/>
  <c r="M68" i="9"/>
  <c r="G68" i="9"/>
  <c r="N67" i="9"/>
  <c r="O67" i="9" s="1"/>
  <c r="P67" i="9" s="1"/>
  <c r="Q67" i="9" s="1"/>
  <c r="M67" i="9"/>
  <c r="G67" i="9"/>
  <c r="N66" i="9"/>
  <c r="O66" i="9" s="1"/>
  <c r="P66" i="9" s="1"/>
  <c r="Q66" i="9" s="1"/>
  <c r="M66" i="9"/>
  <c r="G66" i="9"/>
  <c r="N65" i="9"/>
  <c r="O65" i="9" s="1"/>
  <c r="P65" i="9" s="1"/>
  <c r="Q65" i="9" s="1"/>
  <c r="M65" i="9"/>
  <c r="G65" i="9"/>
  <c r="M64" i="9"/>
  <c r="N64" i="9" s="1"/>
  <c r="O64" i="9" s="1"/>
  <c r="P64" i="9" s="1"/>
  <c r="Q64" i="9" s="1"/>
  <c r="G64" i="9"/>
  <c r="M63" i="9"/>
  <c r="N63" i="9" s="1"/>
  <c r="O63" i="9" s="1"/>
  <c r="P63" i="9" s="1"/>
  <c r="Q63" i="9" s="1"/>
  <c r="G63" i="9"/>
  <c r="O62" i="9"/>
  <c r="P62" i="9" s="1"/>
  <c r="Q62" i="9" s="1"/>
  <c r="M62" i="9"/>
  <c r="N62" i="9" s="1"/>
  <c r="G62" i="9"/>
  <c r="M61" i="9"/>
  <c r="N61" i="9" s="1"/>
  <c r="O61" i="9" s="1"/>
  <c r="P61" i="9" s="1"/>
  <c r="Q61" i="9" s="1"/>
  <c r="G61" i="9"/>
  <c r="O60" i="9"/>
  <c r="P60" i="9" s="1"/>
  <c r="Q60" i="9" s="1"/>
  <c r="M60" i="9"/>
  <c r="N60" i="9" s="1"/>
  <c r="G60" i="9"/>
  <c r="M59" i="9"/>
  <c r="N59" i="9" s="1"/>
  <c r="O59" i="9" s="1"/>
  <c r="P59" i="9" s="1"/>
  <c r="Q59" i="9" s="1"/>
  <c r="G59" i="9"/>
  <c r="M58" i="9"/>
  <c r="N58" i="9" s="1"/>
  <c r="O58" i="9" s="1"/>
  <c r="P58" i="9" s="1"/>
  <c r="Q58" i="9" s="1"/>
  <c r="G58" i="9"/>
  <c r="M57" i="9"/>
  <c r="N57" i="9" s="1"/>
  <c r="O57" i="9" s="1"/>
  <c r="P57" i="9" s="1"/>
  <c r="Q57" i="9" s="1"/>
  <c r="G57" i="9"/>
  <c r="M56" i="9"/>
  <c r="N56" i="9" s="1"/>
  <c r="O56" i="9" s="1"/>
  <c r="P56" i="9" s="1"/>
  <c r="Q56" i="9" s="1"/>
  <c r="G56" i="9"/>
  <c r="M55" i="9"/>
  <c r="N55" i="9" s="1"/>
  <c r="O55" i="9" s="1"/>
  <c r="P55" i="9" s="1"/>
  <c r="Q55" i="9" s="1"/>
  <c r="G55" i="9"/>
  <c r="O54" i="9"/>
  <c r="P54" i="9" s="1"/>
  <c r="Q54" i="9" s="1"/>
  <c r="M54" i="9"/>
  <c r="N54" i="9" s="1"/>
  <c r="G54" i="9"/>
  <c r="M53" i="9"/>
  <c r="N53" i="9" s="1"/>
  <c r="O53" i="9" s="1"/>
  <c r="P53" i="9" s="1"/>
  <c r="Q53" i="9" s="1"/>
  <c r="G53" i="9"/>
  <c r="O52" i="9"/>
  <c r="P52" i="9" s="1"/>
  <c r="Q52" i="9" s="1"/>
  <c r="M52" i="9"/>
  <c r="N52" i="9" s="1"/>
  <c r="G52" i="9"/>
  <c r="M51" i="9"/>
  <c r="N51" i="9" s="1"/>
  <c r="O51" i="9" s="1"/>
  <c r="P51" i="9" s="1"/>
  <c r="Q51" i="9" s="1"/>
  <c r="G51" i="9"/>
  <c r="O50" i="9"/>
  <c r="P50" i="9" s="1"/>
  <c r="Q50" i="9" s="1"/>
  <c r="M50" i="9"/>
  <c r="N50" i="9" s="1"/>
  <c r="G50" i="9"/>
  <c r="M49" i="9"/>
  <c r="N49" i="9" s="1"/>
  <c r="O49" i="9" s="1"/>
  <c r="P49" i="9" s="1"/>
  <c r="Q49" i="9" s="1"/>
  <c r="G49" i="9"/>
  <c r="M48" i="9"/>
  <c r="N48" i="9" s="1"/>
  <c r="O48" i="9" s="1"/>
  <c r="P48" i="9" s="1"/>
  <c r="Q48" i="9" s="1"/>
  <c r="G48" i="9"/>
  <c r="M47" i="9"/>
  <c r="N47" i="9" s="1"/>
  <c r="O47" i="9" s="1"/>
  <c r="P47" i="9" s="1"/>
  <c r="Q47" i="9" s="1"/>
  <c r="G47" i="9"/>
  <c r="O46" i="9"/>
  <c r="P46" i="9" s="1"/>
  <c r="Q46" i="9" s="1"/>
  <c r="M46" i="9"/>
  <c r="N46" i="9" s="1"/>
  <c r="G46" i="9"/>
  <c r="M45" i="9"/>
  <c r="N45" i="9" s="1"/>
  <c r="O45" i="9" s="1"/>
  <c r="P45" i="9" s="1"/>
  <c r="Q45" i="9" s="1"/>
  <c r="G45" i="9"/>
  <c r="O44" i="9"/>
  <c r="P44" i="9" s="1"/>
  <c r="Q44" i="9" s="1"/>
  <c r="M44" i="9"/>
  <c r="N44" i="9" s="1"/>
  <c r="G44" i="9"/>
  <c r="M43" i="9"/>
  <c r="N43" i="9" s="1"/>
  <c r="O43" i="9" s="1"/>
  <c r="P43" i="9" s="1"/>
  <c r="Q43" i="9" s="1"/>
  <c r="G43" i="9"/>
  <c r="O42" i="9"/>
  <c r="P42" i="9" s="1"/>
  <c r="Q42" i="9" s="1"/>
  <c r="M42" i="9"/>
  <c r="N42" i="9" s="1"/>
  <c r="G42" i="9"/>
  <c r="M41" i="9"/>
  <c r="N41" i="9" s="1"/>
  <c r="O41" i="9" s="1"/>
  <c r="P41" i="9" s="1"/>
  <c r="Q41" i="9" s="1"/>
  <c r="G41" i="9"/>
  <c r="M40" i="9"/>
  <c r="N40" i="9" s="1"/>
  <c r="O40" i="9" s="1"/>
  <c r="P40" i="9" s="1"/>
  <c r="Q40" i="9" s="1"/>
  <c r="G40" i="9"/>
  <c r="M39" i="9"/>
  <c r="N39" i="9" s="1"/>
  <c r="O39" i="9" s="1"/>
  <c r="P39" i="9" s="1"/>
  <c r="Q39" i="9" s="1"/>
  <c r="G39" i="9"/>
  <c r="O38" i="9"/>
  <c r="P38" i="9" s="1"/>
  <c r="Q38" i="9" s="1"/>
  <c r="M38" i="9"/>
  <c r="N38" i="9" s="1"/>
  <c r="G38" i="9"/>
  <c r="M37" i="9"/>
  <c r="N37" i="9" s="1"/>
  <c r="O37" i="9" s="1"/>
  <c r="P37" i="9" s="1"/>
  <c r="Q37" i="9" s="1"/>
  <c r="G37" i="9"/>
  <c r="O36" i="9"/>
  <c r="P36" i="9" s="1"/>
  <c r="Q36" i="9" s="1"/>
  <c r="M36" i="9"/>
  <c r="N36" i="9" s="1"/>
  <c r="G36" i="9"/>
  <c r="M35" i="9"/>
  <c r="N35" i="9" s="1"/>
  <c r="O35" i="9" s="1"/>
  <c r="P35" i="9" s="1"/>
  <c r="Q35" i="9" s="1"/>
  <c r="G35" i="9"/>
  <c r="O34" i="9"/>
  <c r="P34" i="9" s="1"/>
  <c r="Q34" i="9" s="1"/>
  <c r="M34" i="9"/>
  <c r="N34" i="9" s="1"/>
  <c r="G34" i="9"/>
  <c r="M33" i="9"/>
  <c r="N33" i="9" s="1"/>
  <c r="O33" i="9" s="1"/>
  <c r="P33" i="9" s="1"/>
  <c r="Q33" i="9" s="1"/>
  <c r="G33" i="9"/>
  <c r="M32" i="9"/>
  <c r="N32" i="9" s="1"/>
  <c r="O32" i="9" s="1"/>
  <c r="P32" i="9" s="1"/>
  <c r="Q32" i="9" s="1"/>
  <c r="G32" i="9"/>
  <c r="M31" i="9"/>
  <c r="N31" i="9" s="1"/>
  <c r="O31" i="9" s="1"/>
  <c r="P31" i="9" s="1"/>
  <c r="Q31" i="9" s="1"/>
  <c r="G31" i="9"/>
  <c r="O30" i="9"/>
  <c r="P30" i="9" s="1"/>
  <c r="Q30" i="9" s="1"/>
  <c r="M30" i="9"/>
  <c r="N30" i="9" s="1"/>
  <c r="G30" i="9"/>
  <c r="M29" i="9"/>
  <c r="N29" i="9" s="1"/>
  <c r="O29" i="9" s="1"/>
  <c r="P29" i="9" s="1"/>
  <c r="Q29" i="9" s="1"/>
  <c r="G29" i="9"/>
  <c r="O28" i="9"/>
  <c r="P28" i="9" s="1"/>
  <c r="Q28" i="9" s="1"/>
  <c r="M28" i="9"/>
  <c r="N28" i="9" s="1"/>
  <c r="G28" i="9"/>
  <c r="M27" i="9"/>
  <c r="N27" i="9" s="1"/>
  <c r="O27" i="9" s="1"/>
  <c r="P27" i="9" s="1"/>
  <c r="Q27" i="9" s="1"/>
  <c r="G27" i="9"/>
  <c r="O26" i="9"/>
  <c r="P26" i="9" s="1"/>
  <c r="Q26" i="9" s="1"/>
  <c r="M26" i="9"/>
  <c r="N26" i="9" s="1"/>
  <c r="G26" i="9"/>
  <c r="M25" i="9"/>
  <c r="N25" i="9" s="1"/>
  <c r="O25" i="9" s="1"/>
  <c r="P25" i="9" s="1"/>
  <c r="Q25" i="9" s="1"/>
  <c r="G25" i="9"/>
  <c r="M24" i="9"/>
  <c r="N24" i="9" s="1"/>
  <c r="O24" i="9" s="1"/>
  <c r="P24" i="9" s="1"/>
  <c r="Q24" i="9" s="1"/>
  <c r="G24" i="9"/>
  <c r="M23" i="9"/>
  <c r="N23" i="9" s="1"/>
  <c r="O23" i="9" s="1"/>
  <c r="P23" i="9" s="1"/>
  <c r="Q23" i="9" s="1"/>
  <c r="G23" i="9"/>
  <c r="O22" i="9"/>
  <c r="P22" i="9" s="1"/>
  <c r="Q22" i="9" s="1"/>
  <c r="M22" i="9"/>
  <c r="N22" i="9" s="1"/>
  <c r="G22" i="9"/>
  <c r="M21" i="9"/>
  <c r="N21" i="9" s="1"/>
  <c r="O21" i="9" s="1"/>
  <c r="P21" i="9" s="1"/>
  <c r="Q21" i="9" s="1"/>
  <c r="G21" i="9"/>
  <c r="O20" i="9"/>
  <c r="P20" i="9" s="1"/>
  <c r="Q20" i="9" s="1"/>
  <c r="M20" i="9"/>
  <c r="N20" i="9" s="1"/>
  <c r="G20" i="9"/>
  <c r="M19" i="9"/>
  <c r="N19" i="9" s="1"/>
  <c r="O19" i="9" s="1"/>
  <c r="P19" i="9" s="1"/>
  <c r="Q19" i="9" s="1"/>
  <c r="G19" i="9"/>
  <c r="O18" i="9"/>
  <c r="P18" i="9" s="1"/>
  <c r="Q18" i="9" s="1"/>
  <c r="N18" i="9"/>
  <c r="M18" i="9"/>
  <c r="G18" i="9"/>
  <c r="Q17" i="9"/>
  <c r="M17" i="9"/>
  <c r="N17" i="9" s="1"/>
  <c r="O17" i="9" s="1"/>
  <c r="P17" i="9" s="1"/>
  <c r="G17" i="9"/>
  <c r="O16" i="9"/>
  <c r="P16" i="9" s="1"/>
  <c r="Q16" i="9" s="1"/>
  <c r="N16" i="9"/>
  <c r="M16" i="9"/>
  <c r="G16" i="9"/>
  <c r="M15" i="9"/>
  <c r="N15" i="9" s="1"/>
  <c r="O15" i="9" s="1"/>
  <c r="P15" i="9" s="1"/>
  <c r="Q15" i="9" s="1"/>
  <c r="G15" i="9"/>
  <c r="N14" i="9"/>
  <c r="O14" i="9" s="1"/>
  <c r="P14" i="9" s="1"/>
  <c r="Q14" i="9" s="1"/>
  <c r="M14" i="9"/>
  <c r="G14" i="9"/>
  <c r="M13" i="9"/>
  <c r="N13" i="9" s="1"/>
  <c r="O13" i="9" s="1"/>
  <c r="P13" i="9" s="1"/>
  <c r="Q13" i="9" s="1"/>
  <c r="G13" i="9"/>
  <c r="O12" i="9"/>
  <c r="P12" i="9" s="1"/>
  <c r="Q12" i="9" s="1"/>
  <c r="N12" i="9"/>
  <c r="M12" i="9"/>
  <c r="G12" i="9"/>
  <c r="N11" i="9"/>
  <c r="O11" i="9" s="1"/>
  <c r="P11" i="9" s="1"/>
  <c r="Q11" i="9" s="1"/>
  <c r="M11" i="9"/>
  <c r="G11" i="9"/>
  <c r="N10" i="9"/>
  <c r="O10" i="9" s="1"/>
  <c r="P10" i="9" s="1"/>
  <c r="Q10" i="9" s="1"/>
  <c r="M10" i="9"/>
  <c r="G10" i="9"/>
  <c r="N9" i="9"/>
  <c r="O9" i="9" s="1"/>
  <c r="P9" i="9" s="1"/>
  <c r="Q9" i="9" s="1"/>
  <c r="M9" i="9"/>
  <c r="G9" i="9"/>
  <c r="N8" i="9"/>
  <c r="O8" i="9" s="1"/>
  <c r="P8" i="9" s="1"/>
  <c r="Q8" i="9" s="1"/>
  <c r="M8" i="9"/>
  <c r="G8" i="9"/>
  <c r="N7" i="9"/>
  <c r="O7" i="9" s="1"/>
  <c r="P7" i="9" s="1"/>
  <c r="Q7" i="9" s="1"/>
  <c r="M7" i="9"/>
  <c r="G7" i="9"/>
  <c r="N6" i="9"/>
  <c r="O6" i="9" s="1"/>
  <c r="P6" i="9" s="1"/>
  <c r="Q6" i="9" s="1"/>
  <c r="M6" i="9"/>
  <c r="G6" i="9"/>
  <c r="N5" i="9"/>
  <c r="O5" i="9" s="1"/>
  <c r="P5" i="9" s="1"/>
  <c r="Q5" i="9" s="1"/>
  <c r="M5" i="9"/>
  <c r="G5" i="9"/>
  <c r="F7" i="8"/>
  <c r="H7" i="8" s="1"/>
  <c r="H8" i="8" s="1"/>
  <c r="H9" i="8" s="1"/>
  <c r="F8" i="8"/>
  <c r="F9" i="8"/>
  <c r="G9" i="8" s="1"/>
  <c r="F10" i="8"/>
  <c r="G10" i="8" s="1"/>
  <c r="F11" i="8"/>
  <c r="G11" i="8" s="1"/>
  <c r="F12" i="8"/>
  <c r="F13" i="8"/>
  <c r="G13" i="8" s="1"/>
  <c r="F14" i="8"/>
  <c r="G14" i="8" s="1"/>
  <c r="F15" i="8"/>
  <c r="G15" i="8" s="1"/>
  <c r="F16" i="8"/>
  <c r="F17" i="8"/>
  <c r="G17" i="8" s="1"/>
  <c r="F18" i="8"/>
  <c r="G18" i="8" s="1"/>
  <c r="F19" i="8"/>
  <c r="G19" i="8" s="1"/>
  <c r="F20" i="8"/>
  <c r="F21" i="8"/>
  <c r="G21" i="8" s="1"/>
  <c r="F22" i="8"/>
  <c r="G22" i="8" s="1"/>
  <c r="F23" i="8"/>
  <c r="G23" i="8" s="1"/>
  <c r="F24" i="8"/>
  <c r="F25" i="8"/>
  <c r="G25" i="8" s="1"/>
  <c r="F26" i="8"/>
  <c r="G26" i="8" s="1"/>
  <c r="F27" i="8"/>
  <c r="F28" i="8"/>
  <c r="F29" i="8"/>
  <c r="G29" i="8" s="1"/>
  <c r="F30" i="8"/>
  <c r="G30" i="8" s="1"/>
  <c r="F31" i="8"/>
  <c r="G31" i="8" s="1"/>
  <c r="F32" i="8"/>
  <c r="F33" i="8"/>
  <c r="G33" i="8" s="1"/>
  <c r="F34" i="8"/>
  <c r="G34" i="8" s="1"/>
  <c r="F35" i="8"/>
  <c r="F36" i="8"/>
  <c r="F37" i="8"/>
  <c r="G37" i="8" s="1"/>
  <c r="F38" i="8"/>
  <c r="G38" i="8" s="1"/>
  <c r="F39" i="8"/>
  <c r="G39" i="8" s="1"/>
  <c r="F40" i="8"/>
  <c r="F41" i="8"/>
  <c r="G41" i="8" s="1"/>
  <c r="F42" i="8"/>
  <c r="G42" i="8" s="1"/>
  <c r="F43" i="8"/>
  <c r="G43" i="8" s="1"/>
  <c r="F44" i="8"/>
  <c r="F45" i="8"/>
  <c r="G45" i="8" s="1"/>
  <c r="F46" i="8"/>
  <c r="G46" i="8" s="1"/>
  <c r="F47" i="8"/>
  <c r="G47" i="8" s="1"/>
  <c r="F48" i="8"/>
  <c r="F49" i="8"/>
  <c r="G49" i="8" s="1"/>
  <c r="F50" i="8"/>
  <c r="G50" i="8" s="1"/>
  <c r="F51" i="8"/>
  <c r="G51" i="8" s="1"/>
  <c r="F52" i="8"/>
  <c r="F53" i="8"/>
  <c r="G53" i="8" s="1"/>
  <c r="F54" i="8"/>
  <c r="G54" i="8" s="1"/>
  <c r="F55" i="8"/>
  <c r="F56" i="8"/>
  <c r="F57" i="8"/>
  <c r="G57" i="8" s="1"/>
  <c r="F58" i="8"/>
  <c r="G58" i="8" s="1"/>
  <c r="F59" i="8"/>
  <c r="G59" i="8" s="1"/>
  <c r="F60" i="8"/>
  <c r="F61" i="8"/>
  <c r="G61" i="8" s="1"/>
  <c r="F62" i="8"/>
  <c r="G62" i="8" s="1"/>
  <c r="F63" i="8"/>
  <c r="F64" i="8"/>
  <c r="F65" i="8"/>
  <c r="G65" i="8" s="1"/>
  <c r="F66" i="8"/>
  <c r="G66" i="8" s="1"/>
  <c r="F67" i="8"/>
  <c r="G67" i="8" s="1"/>
  <c r="F68" i="8"/>
  <c r="F69" i="8"/>
  <c r="G69" i="8" s="1"/>
  <c r="F70" i="8"/>
  <c r="G70" i="8" s="1"/>
  <c r="F71" i="8"/>
  <c r="G71" i="8" s="1"/>
  <c r="F72" i="8"/>
  <c r="F73" i="8"/>
  <c r="G73" i="8" s="1"/>
  <c r="F74" i="8"/>
  <c r="G74" i="8" s="1"/>
  <c r="F75" i="8"/>
  <c r="G75" i="8" s="1"/>
  <c r="F76" i="8"/>
  <c r="F77" i="8"/>
  <c r="G77" i="8" s="1"/>
  <c r="F78" i="8"/>
  <c r="G78" i="8" s="1"/>
  <c r="F79" i="8"/>
  <c r="G79" i="8" s="1"/>
  <c r="F80" i="8"/>
  <c r="F81" i="8"/>
  <c r="G81" i="8" s="1"/>
  <c r="F82" i="8"/>
  <c r="G82" i="8" s="1"/>
  <c r="F83" i="8"/>
  <c r="G83" i="8" s="1"/>
  <c r="F84" i="8"/>
  <c r="F85" i="8"/>
  <c r="G85" i="8" s="1"/>
  <c r="F86" i="8"/>
  <c r="G86" i="8" s="1"/>
  <c r="F87" i="8"/>
  <c r="G87" i="8" s="1"/>
  <c r="F88" i="8"/>
  <c r="F89" i="8"/>
  <c r="G89" i="8" s="1"/>
  <c r="F90" i="8"/>
  <c r="G90" i="8" s="1"/>
  <c r="F91" i="8"/>
  <c r="F92" i="8"/>
  <c r="F93" i="8"/>
  <c r="G93" i="8" s="1"/>
  <c r="F94" i="8"/>
  <c r="G94" i="8" s="1"/>
  <c r="F95" i="8"/>
  <c r="G95" i="8" s="1"/>
  <c r="F96" i="8"/>
  <c r="F97" i="8"/>
  <c r="G97" i="8" s="1"/>
  <c r="F98" i="8"/>
  <c r="G98" i="8" s="1"/>
  <c r="F99" i="8"/>
  <c r="F100" i="8"/>
  <c r="F101" i="8"/>
  <c r="G101" i="8" s="1"/>
  <c r="F102" i="8"/>
  <c r="G102" i="8" s="1"/>
  <c r="F103" i="8"/>
  <c r="G103" i="8" s="1"/>
  <c r="F104" i="8"/>
  <c r="F105" i="8"/>
  <c r="G105" i="8" s="1"/>
  <c r="F106" i="8"/>
  <c r="G106" i="8" s="1"/>
  <c r="F107" i="8"/>
  <c r="G107" i="8" s="1"/>
  <c r="F108" i="8"/>
  <c r="F109" i="8"/>
  <c r="G109" i="8" s="1"/>
  <c r="F110" i="8"/>
  <c r="G110" i="8" s="1"/>
  <c r="F111" i="8"/>
  <c r="G111" i="8" s="1"/>
  <c r="F112" i="8"/>
  <c r="F113" i="8"/>
  <c r="G113" i="8" s="1"/>
  <c r="F114" i="8"/>
  <c r="G114" i="8" s="1"/>
  <c r="F115" i="8"/>
  <c r="G115" i="8" s="1"/>
  <c r="F116" i="8"/>
  <c r="F117" i="8"/>
  <c r="G117" i="8" s="1"/>
  <c r="F118" i="8"/>
  <c r="G118" i="8" s="1"/>
  <c r="F119" i="8"/>
  <c r="G119" i="8" s="1"/>
  <c r="F120" i="8"/>
  <c r="F121" i="8"/>
  <c r="G121" i="8" s="1"/>
  <c r="F122" i="8"/>
  <c r="G122" i="8" s="1"/>
  <c r="F123" i="8"/>
  <c r="G123" i="8" s="1"/>
  <c r="F124" i="8"/>
  <c r="F125" i="8"/>
  <c r="G125" i="8" s="1"/>
  <c r="F126" i="8"/>
  <c r="G126" i="8" s="1"/>
  <c r="F127" i="8"/>
  <c r="F128" i="8"/>
  <c r="F129" i="8"/>
  <c r="G129" i="8" s="1"/>
  <c r="F130" i="8"/>
  <c r="G130" i="8" s="1"/>
  <c r="F131" i="8"/>
  <c r="G131" i="8" s="1"/>
  <c r="F132" i="8"/>
  <c r="F133" i="8"/>
  <c r="G133" i="8" s="1"/>
  <c r="F134" i="8"/>
  <c r="G134" i="8" s="1"/>
  <c r="F135" i="8"/>
  <c r="G135" i="8" s="1"/>
  <c r="F136" i="8"/>
  <c r="F137" i="8"/>
  <c r="G137" i="8" s="1"/>
  <c r="F138" i="8"/>
  <c r="G138" i="8" s="1"/>
  <c r="F139" i="8"/>
  <c r="G139" i="8" s="1"/>
  <c r="F140" i="8"/>
  <c r="F141" i="8"/>
  <c r="G141" i="8" s="1"/>
  <c r="F142" i="8"/>
  <c r="G142" i="8" s="1"/>
  <c r="F143" i="8"/>
  <c r="G143" i="8" s="1"/>
  <c r="F144" i="8"/>
  <c r="F145" i="8"/>
  <c r="G145" i="8" s="1"/>
  <c r="F146" i="8"/>
  <c r="G146" i="8" s="1"/>
  <c r="F147" i="8"/>
  <c r="G147" i="8" s="1"/>
  <c r="F148" i="8"/>
  <c r="F149" i="8"/>
  <c r="G149" i="8" s="1"/>
  <c r="F150" i="8"/>
  <c r="G148" i="8"/>
  <c r="G144" i="8"/>
  <c r="G140" i="8"/>
  <c r="G136" i="8"/>
  <c r="G132" i="8"/>
  <c r="G128" i="8"/>
  <c r="G127" i="8"/>
  <c r="G124" i="8"/>
  <c r="G120" i="8"/>
  <c r="G116" i="8"/>
  <c r="G112" i="8"/>
  <c r="G108" i="8"/>
  <c r="G104" i="8"/>
  <c r="G100" i="8"/>
  <c r="G99" i="8"/>
  <c r="G96" i="8"/>
  <c r="G92" i="8"/>
  <c r="G91" i="8"/>
  <c r="G88" i="8"/>
  <c r="G84" i="8"/>
  <c r="G80" i="8"/>
  <c r="G76" i="8"/>
  <c r="G72" i="8"/>
  <c r="G68" i="8"/>
  <c r="G64" i="8"/>
  <c r="G63" i="8"/>
  <c r="G60" i="8"/>
  <c r="G56" i="8"/>
  <c r="G55" i="8"/>
  <c r="G52" i="8"/>
  <c r="G48" i="8"/>
  <c r="G44" i="8"/>
  <c r="R21" i="8" s="1"/>
  <c r="G40" i="8"/>
  <c r="G36" i="8"/>
  <c r="G35" i="8"/>
  <c r="R18" i="8" s="1"/>
  <c r="G32" i="8"/>
  <c r="G28" i="8"/>
  <c r="G27" i="8"/>
  <c r="G24" i="8"/>
  <c r="G20" i="8"/>
  <c r="G16" i="8"/>
  <c r="G12" i="8"/>
  <c r="G8" i="8"/>
  <c r="G7" i="8"/>
  <c r="I7" i="8" s="1"/>
  <c r="J7" i="8" s="1"/>
  <c r="D6" i="8"/>
  <c r="D7" i="8" s="1"/>
  <c r="D8" i="8" s="1"/>
  <c r="N5" i="8"/>
  <c r="N148" i="7"/>
  <c r="O148" i="7" s="1"/>
  <c r="P148" i="7" s="1"/>
  <c r="Q148" i="7" s="1"/>
  <c r="M148" i="7"/>
  <c r="G148" i="7"/>
  <c r="M147" i="7"/>
  <c r="N147" i="7" s="1"/>
  <c r="O147" i="7" s="1"/>
  <c r="P147" i="7" s="1"/>
  <c r="Q147" i="7" s="1"/>
  <c r="G147" i="7"/>
  <c r="N146" i="7"/>
  <c r="O146" i="7" s="1"/>
  <c r="P146" i="7" s="1"/>
  <c r="Q146" i="7" s="1"/>
  <c r="M146" i="7"/>
  <c r="G146" i="7"/>
  <c r="M145" i="7"/>
  <c r="N145" i="7" s="1"/>
  <c r="O145" i="7" s="1"/>
  <c r="P145" i="7" s="1"/>
  <c r="Q145" i="7" s="1"/>
  <c r="G145" i="7"/>
  <c r="O144" i="7"/>
  <c r="P144" i="7" s="1"/>
  <c r="Q144" i="7" s="1"/>
  <c r="N144" i="7"/>
  <c r="M144" i="7"/>
  <c r="G144" i="7"/>
  <c r="M143" i="7"/>
  <c r="N143" i="7" s="1"/>
  <c r="O143" i="7" s="1"/>
  <c r="P143" i="7" s="1"/>
  <c r="Q143" i="7" s="1"/>
  <c r="G143" i="7"/>
  <c r="O142" i="7"/>
  <c r="P142" i="7" s="1"/>
  <c r="Q142" i="7" s="1"/>
  <c r="N142" i="7"/>
  <c r="M142" i="7"/>
  <c r="G142" i="7"/>
  <c r="M141" i="7"/>
  <c r="N141" i="7" s="1"/>
  <c r="O141" i="7" s="1"/>
  <c r="P141" i="7" s="1"/>
  <c r="Q141" i="7" s="1"/>
  <c r="G141" i="7"/>
  <c r="O140" i="7"/>
  <c r="P140" i="7" s="1"/>
  <c r="Q140" i="7" s="1"/>
  <c r="N140" i="7"/>
  <c r="M140" i="7"/>
  <c r="G140" i="7"/>
  <c r="M139" i="7"/>
  <c r="N139" i="7" s="1"/>
  <c r="O139" i="7" s="1"/>
  <c r="P139" i="7" s="1"/>
  <c r="Q139" i="7" s="1"/>
  <c r="G139" i="7"/>
  <c r="O138" i="7"/>
  <c r="P138" i="7" s="1"/>
  <c r="Q138" i="7" s="1"/>
  <c r="N138" i="7"/>
  <c r="M138" i="7"/>
  <c r="G138" i="7"/>
  <c r="M137" i="7"/>
  <c r="N137" i="7" s="1"/>
  <c r="O137" i="7" s="1"/>
  <c r="P137" i="7" s="1"/>
  <c r="Q137" i="7" s="1"/>
  <c r="G137" i="7"/>
  <c r="O136" i="7"/>
  <c r="P136" i="7" s="1"/>
  <c r="Q136" i="7" s="1"/>
  <c r="N136" i="7"/>
  <c r="M136" i="7"/>
  <c r="G136" i="7"/>
  <c r="M135" i="7"/>
  <c r="N135" i="7" s="1"/>
  <c r="O135" i="7" s="1"/>
  <c r="P135" i="7" s="1"/>
  <c r="Q135" i="7" s="1"/>
  <c r="G135" i="7"/>
  <c r="O134" i="7"/>
  <c r="P134" i="7" s="1"/>
  <c r="Q134" i="7" s="1"/>
  <c r="N134" i="7"/>
  <c r="M134" i="7"/>
  <c r="G134" i="7"/>
  <c r="M133" i="7"/>
  <c r="N133" i="7" s="1"/>
  <c r="O133" i="7" s="1"/>
  <c r="P133" i="7" s="1"/>
  <c r="Q133" i="7" s="1"/>
  <c r="G133" i="7"/>
  <c r="O132" i="7"/>
  <c r="P132" i="7" s="1"/>
  <c r="Q132" i="7" s="1"/>
  <c r="N132" i="7"/>
  <c r="M132" i="7"/>
  <c r="G132" i="7"/>
  <c r="M131" i="7"/>
  <c r="N131" i="7" s="1"/>
  <c r="O131" i="7" s="1"/>
  <c r="P131" i="7" s="1"/>
  <c r="Q131" i="7" s="1"/>
  <c r="G131" i="7"/>
  <c r="O130" i="7"/>
  <c r="P130" i="7" s="1"/>
  <c r="Q130" i="7" s="1"/>
  <c r="N130" i="7"/>
  <c r="M130" i="7"/>
  <c r="G130" i="7"/>
  <c r="M129" i="7"/>
  <c r="N129" i="7" s="1"/>
  <c r="O129" i="7" s="1"/>
  <c r="P129" i="7" s="1"/>
  <c r="Q129" i="7" s="1"/>
  <c r="G129" i="7"/>
  <c r="O128" i="7"/>
  <c r="P128" i="7" s="1"/>
  <c r="Q128" i="7" s="1"/>
  <c r="N128" i="7"/>
  <c r="M128" i="7"/>
  <c r="G128" i="7"/>
  <c r="M127" i="7"/>
  <c r="N127" i="7" s="1"/>
  <c r="O127" i="7" s="1"/>
  <c r="P127" i="7" s="1"/>
  <c r="Q127" i="7" s="1"/>
  <c r="G127" i="7"/>
  <c r="O126" i="7"/>
  <c r="P126" i="7" s="1"/>
  <c r="Q126" i="7" s="1"/>
  <c r="N126" i="7"/>
  <c r="M126" i="7"/>
  <c r="G126" i="7"/>
  <c r="M125" i="7"/>
  <c r="N125" i="7" s="1"/>
  <c r="O125" i="7" s="1"/>
  <c r="P125" i="7" s="1"/>
  <c r="Q125" i="7" s="1"/>
  <c r="G125" i="7"/>
  <c r="O124" i="7"/>
  <c r="P124" i="7" s="1"/>
  <c r="Q124" i="7" s="1"/>
  <c r="N124" i="7"/>
  <c r="M124" i="7"/>
  <c r="G124" i="7"/>
  <c r="M123" i="7"/>
  <c r="N123" i="7" s="1"/>
  <c r="O123" i="7" s="1"/>
  <c r="P123" i="7" s="1"/>
  <c r="Q123" i="7" s="1"/>
  <c r="G123" i="7"/>
  <c r="O122" i="7"/>
  <c r="P122" i="7" s="1"/>
  <c r="Q122" i="7" s="1"/>
  <c r="N122" i="7"/>
  <c r="M122" i="7"/>
  <c r="G122" i="7"/>
  <c r="M121" i="7"/>
  <c r="N121" i="7" s="1"/>
  <c r="O121" i="7" s="1"/>
  <c r="P121" i="7" s="1"/>
  <c r="Q121" i="7" s="1"/>
  <c r="G121" i="7"/>
  <c r="O120" i="7"/>
  <c r="P120" i="7" s="1"/>
  <c r="Q120" i="7" s="1"/>
  <c r="N120" i="7"/>
  <c r="M120" i="7"/>
  <c r="G120" i="7"/>
  <c r="M119" i="7"/>
  <c r="N119" i="7" s="1"/>
  <c r="O119" i="7" s="1"/>
  <c r="P119" i="7" s="1"/>
  <c r="Q119" i="7" s="1"/>
  <c r="G119" i="7"/>
  <c r="O118" i="7"/>
  <c r="P118" i="7" s="1"/>
  <c r="Q118" i="7" s="1"/>
  <c r="N118" i="7"/>
  <c r="M118" i="7"/>
  <c r="G118" i="7"/>
  <c r="M117" i="7"/>
  <c r="N117" i="7" s="1"/>
  <c r="O117" i="7" s="1"/>
  <c r="P117" i="7" s="1"/>
  <c r="Q117" i="7" s="1"/>
  <c r="G117" i="7"/>
  <c r="O116" i="7"/>
  <c r="P116" i="7" s="1"/>
  <c r="Q116" i="7" s="1"/>
  <c r="N116" i="7"/>
  <c r="M116" i="7"/>
  <c r="G116" i="7"/>
  <c r="M115" i="7"/>
  <c r="N115" i="7" s="1"/>
  <c r="O115" i="7" s="1"/>
  <c r="P115" i="7" s="1"/>
  <c r="Q115" i="7" s="1"/>
  <c r="G115" i="7"/>
  <c r="O114" i="7"/>
  <c r="P114" i="7" s="1"/>
  <c r="Q114" i="7" s="1"/>
  <c r="N114" i="7"/>
  <c r="M114" i="7"/>
  <c r="G114" i="7"/>
  <c r="M113" i="7"/>
  <c r="N113" i="7" s="1"/>
  <c r="O113" i="7" s="1"/>
  <c r="P113" i="7" s="1"/>
  <c r="Q113" i="7" s="1"/>
  <c r="G113" i="7"/>
  <c r="O112" i="7"/>
  <c r="P112" i="7" s="1"/>
  <c r="Q112" i="7" s="1"/>
  <c r="N112" i="7"/>
  <c r="M112" i="7"/>
  <c r="G112" i="7"/>
  <c r="M111" i="7"/>
  <c r="N111" i="7" s="1"/>
  <c r="O111" i="7" s="1"/>
  <c r="P111" i="7" s="1"/>
  <c r="Q111" i="7" s="1"/>
  <c r="G111" i="7"/>
  <c r="O110" i="7"/>
  <c r="P110" i="7" s="1"/>
  <c r="Q110" i="7" s="1"/>
  <c r="N110" i="7"/>
  <c r="M110" i="7"/>
  <c r="G110" i="7"/>
  <c r="M109" i="7"/>
  <c r="N109" i="7" s="1"/>
  <c r="O109" i="7" s="1"/>
  <c r="P109" i="7" s="1"/>
  <c r="Q109" i="7" s="1"/>
  <c r="G109" i="7"/>
  <c r="O108" i="7"/>
  <c r="P108" i="7" s="1"/>
  <c r="Q108" i="7" s="1"/>
  <c r="N108" i="7"/>
  <c r="M108" i="7"/>
  <c r="G108" i="7"/>
  <c r="M107" i="7"/>
  <c r="N107" i="7" s="1"/>
  <c r="O107" i="7" s="1"/>
  <c r="P107" i="7" s="1"/>
  <c r="Q107" i="7" s="1"/>
  <c r="G107" i="7"/>
  <c r="O106" i="7"/>
  <c r="P106" i="7" s="1"/>
  <c r="Q106" i="7" s="1"/>
  <c r="N106" i="7"/>
  <c r="M106" i="7"/>
  <c r="G106" i="7"/>
  <c r="M105" i="7"/>
  <c r="N105" i="7" s="1"/>
  <c r="O105" i="7" s="1"/>
  <c r="P105" i="7" s="1"/>
  <c r="Q105" i="7" s="1"/>
  <c r="G105" i="7"/>
  <c r="O104" i="7"/>
  <c r="P104" i="7" s="1"/>
  <c r="Q104" i="7" s="1"/>
  <c r="N104" i="7"/>
  <c r="M104" i="7"/>
  <c r="G104" i="7"/>
  <c r="M103" i="7"/>
  <c r="N103" i="7" s="1"/>
  <c r="O103" i="7" s="1"/>
  <c r="P103" i="7" s="1"/>
  <c r="Q103" i="7" s="1"/>
  <c r="G103" i="7"/>
  <c r="O102" i="7"/>
  <c r="P102" i="7" s="1"/>
  <c r="Q102" i="7" s="1"/>
  <c r="N102" i="7"/>
  <c r="M102" i="7"/>
  <c r="G102" i="7"/>
  <c r="M101" i="7"/>
  <c r="N101" i="7" s="1"/>
  <c r="O101" i="7" s="1"/>
  <c r="P101" i="7" s="1"/>
  <c r="Q101" i="7" s="1"/>
  <c r="G101" i="7"/>
  <c r="O100" i="7"/>
  <c r="P100" i="7" s="1"/>
  <c r="Q100" i="7" s="1"/>
  <c r="N100" i="7"/>
  <c r="M100" i="7"/>
  <c r="G100" i="7"/>
  <c r="M99" i="7"/>
  <c r="N99" i="7" s="1"/>
  <c r="O99" i="7" s="1"/>
  <c r="P99" i="7" s="1"/>
  <c r="Q99" i="7" s="1"/>
  <c r="G99" i="7"/>
  <c r="O98" i="7"/>
  <c r="P98" i="7" s="1"/>
  <c r="Q98" i="7" s="1"/>
  <c r="N98" i="7"/>
  <c r="M98" i="7"/>
  <c r="G98" i="7"/>
  <c r="M97" i="7"/>
  <c r="N97" i="7" s="1"/>
  <c r="O97" i="7" s="1"/>
  <c r="P97" i="7" s="1"/>
  <c r="Q97" i="7" s="1"/>
  <c r="G97" i="7"/>
  <c r="O96" i="7"/>
  <c r="P96" i="7" s="1"/>
  <c r="Q96" i="7" s="1"/>
  <c r="N96" i="7"/>
  <c r="M96" i="7"/>
  <c r="G96" i="7"/>
  <c r="Q95" i="7"/>
  <c r="M95" i="7"/>
  <c r="N95" i="7" s="1"/>
  <c r="O95" i="7" s="1"/>
  <c r="P95" i="7" s="1"/>
  <c r="G95" i="7"/>
  <c r="N94" i="7"/>
  <c r="O94" i="7" s="1"/>
  <c r="P94" i="7" s="1"/>
  <c r="Q94" i="7" s="1"/>
  <c r="M94" i="7"/>
  <c r="G94" i="7"/>
  <c r="M93" i="7"/>
  <c r="N93" i="7" s="1"/>
  <c r="O93" i="7" s="1"/>
  <c r="P93" i="7" s="1"/>
  <c r="Q93" i="7" s="1"/>
  <c r="G93" i="7"/>
  <c r="N92" i="7"/>
  <c r="O92" i="7" s="1"/>
  <c r="P92" i="7" s="1"/>
  <c r="Q92" i="7" s="1"/>
  <c r="M92" i="7"/>
  <c r="G92" i="7"/>
  <c r="M91" i="7"/>
  <c r="N91" i="7" s="1"/>
  <c r="O91" i="7" s="1"/>
  <c r="P91" i="7" s="1"/>
  <c r="Q91" i="7" s="1"/>
  <c r="G91" i="7"/>
  <c r="N90" i="7"/>
  <c r="O90" i="7" s="1"/>
  <c r="P90" i="7" s="1"/>
  <c r="Q90" i="7" s="1"/>
  <c r="M90" i="7"/>
  <c r="G90" i="7"/>
  <c r="M89" i="7"/>
  <c r="N89" i="7" s="1"/>
  <c r="O89" i="7" s="1"/>
  <c r="P89" i="7" s="1"/>
  <c r="Q89" i="7" s="1"/>
  <c r="G89" i="7"/>
  <c r="N88" i="7"/>
  <c r="O88" i="7" s="1"/>
  <c r="P88" i="7" s="1"/>
  <c r="Q88" i="7" s="1"/>
  <c r="M88" i="7"/>
  <c r="G88" i="7"/>
  <c r="M87" i="7"/>
  <c r="N87" i="7" s="1"/>
  <c r="O87" i="7" s="1"/>
  <c r="P87" i="7" s="1"/>
  <c r="Q87" i="7" s="1"/>
  <c r="G87" i="7"/>
  <c r="O86" i="7"/>
  <c r="P86" i="7" s="1"/>
  <c r="Q86" i="7" s="1"/>
  <c r="N86" i="7"/>
  <c r="M86" i="7"/>
  <c r="G86" i="7"/>
  <c r="M85" i="7"/>
  <c r="N85" i="7" s="1"/>
  <c r="O85" i="7" s="1"/>
  <c r="P85" i="7" s="1"/>
  <c r="Q85" i="7" s="1"/>
  <c r="G85" i="7"/>
  <c r="O84" i="7"/>
  <c r="P84" i="7" s="1"/>
  <c r="Q84" i="7" s="1"/>
  <c r="N84" i="7"/>
  <c r="M84" i="7"/>
  <c r="G84" i="7"/>
  <c r="M83" i="7"/>
  <c r="N83" i="7" s="1"/>
  <c r="O83" i="7" s="1"/>
  <c r="P83" i="7" s="1"/>
  <c r="Q83" i="7" s="1"/>
  <c r="G83" i="7"/>
  <c r="O82" i="7"/>
  <c r="P82" i="7" s="1"/>
  <c r="Q82" i="7" s="1"/>
  <c r="N82" i="7"/>
  <c r="M82" i="7"/>
  <c r="G82" i="7"/>
  <c r="M81" i="7"/>
  <c r="N81" i="7" s="1"/>
  <c r="O81" i="7" s="1"/>
  <c r="P81" i="7" s="1"/>
  <c r="Q81" i="7" s="1"/>
  <c r="G81" i="7"/>
  <c r="N80" i="7"/>
  <c r="O80" i="7" s="1"/>
  <c r="P80" i="7" s="1"/>
  <c r="Q80" i="7" s="1"/>
  <c r="M80" i="7"/>
  <c r="G80" i="7"/>
  <c r="N79" i="7"/>
  <c r="O79" i="7" s="1"/>
  <c r="P79" i="7" s="1"/>
  <c r="Q79" i="7" s="1"/>
  <c r="M79" i="7"/>
  <c r="G79" i="7"/>
  <c r="O78" i="7"/>
  <c r="P78" i="7" s="1"/>
  <c r="Q78" i="7" s="1"/>
  <c r="N78" i="7"/>
  <c r="M78" i="7"/>
  <c r="G78" i="7"/>
  <c r="Q77" i="7"/>
  <c r="M77" i="7"/>
  <c r="N77" i="7" s="1"/>
  <c r="O77" i="7" s="1"/>
  <c r="P77" i="7" s="1"/>
  <c r="G77" i="7"/>
  <c r="N76" i="7"/>
  <c r="O76" i="7" s="1"/>
  <c r="P76" i="7" s="1"/>
  <c r="Q76" i="7" s="1"/>
  <c r="M76" i="7"/>
  <c r="G76" i="7"/>
  <c r="N75" i="7"/>
  <c r="O75" i="7" s="1"/>
  <c r="P75" i="7" s="1"/>
  <c r="Q75" i="7" s="1"/>
  <c r="M75" i="7"/>
  <c r="G75" i="7"/>
  <c r="N74" i="7"/>
  <c r="O74" i="7" s="1"/>
  <c r="P74" i="7" s="1"/>
  <c r="Q74" i="7" s="1"/>
  <c r="M74" i="7"/>
  <c r="G74" i="7"/>
  <c r="M73" i="7"/>
  <c r="N73" i="7" s="1"/>
  <c r="O73" i="7" s="1"/>
  <c r="P73" i="7" s="1"/>
  <c r="Q73" i="7" s="1"/>
  <c r="G73" i="7"/>
  <c r="N72" i="7"/>
  <c r="O72" i="7" s="1"/>
  <c r="P72" i="7" s="1"/>
  <c r="Q72" i="7" s="1"/>
  <c r="M72" i="7"/>
  <c r="G72" i="7"/>
  <c r="N71" i="7"/>
  <c r="O71" i="7" s="1"/>
  <c r="P71" i="7" s="1"/>
  <c r="Q71" i="7" s="1"/>
  <c r="M71" i="7"/>
  <c r="G71" i="7"/>
  <c r="N70" i="7"/>
  <c r="O70" i="7" s="1"/>
  <c r="P70" i="7" s="1"/>
  <c r="Q70" i="7" s="1"/>
  <c r="M70" i="7"/>
  <c r="G70" i="7"/>
  <c r="M69" i="7"/>
  <c r="N69" i="7" s="1"/>
  <c r="O69" i="7" s="1"/>
  <c r="P69" i="7" s="1"/>
  <c r="Q69" i="7" s="1"/>
  <c r="G69" i="7"/>
  <c r="N68" i="7"/>
  <c r="O68" i="7" s="1"/>
  <c r="P68" i="7" s="1"/>
  <c r="Q68" i="7" s="1"/>
  <c r="M68" i="7"/>
  <c r="G68" i="7"/>
  <c r="P67" i="7"/>
  <c r="Q67" i="7" s="1"/>
  <c r="N67" i="7"/>
  <c r="O67" i="7" s="1"/>
  <c r="M67" i="7"/>
  <c r="G67" i="7"/>
  <c r="N66" i="7"/>
  <c r="O66" i="7" s="1"/>
  <c r="P66" i="7" s="1"/>
  <c r="Q66" i="7" s="1"/>
  <c r="M66" i="7"/>
  <c r="G66" i="7"/>
  <c r="M65" i="7"/>
  <c r="N65" i="7" s="1"/>
  <c r="O65" i="7" s="1"/>
  <c r="P65" i="7" s="1"/>
  <c r="Q65" i="7" s="1"/>
  <c r="G65" i="7"/>
  <c r="N64" i="7"/>
  <c r="O64" i="7" s="1"/>
  <c r="P64" i="7" s="1"/>
  <c r="Q64" i="7" s="1"/>
  <c r="M64" i="7"/>
  <c r="G64" i="7"/>
  <c r="O63" i="7"/>
  <c r="P63" i="7" s="1"/>
  <c r="Q63" i="7" s="1"/>
  <c r="M63" i="7"/>
  <c r="N63" i="7" s="1"/>
  <c r="G63" i="7"/>
  <c r="N62" i="7"/>
  <c r="O62" i="7" s="1"/>
  <c r="P62" i="7" s="1"/>
  <c r="Q62" i="7" s="1"/>
  <c r="M62" i="7"/>
  <c r="G62" i="7"/>
  <c r="O61" i="7"/>
  <c r="P61" i="7" s="1"/>
  <c r="Q61" i="7" s="1"/>
  <c r="M61" i="7"/>
  <c r="N61" i="7" s="1"/>
  <c r="G61" i="7"/>
  <c r="N60" i="7"/>
  <c r="O60" i="7" s="1"/>
  <c r="P60" i="7" s="1"/>
  <c r="Q60" i="7" s="1"/>
  <c r="M60" i="7"/>
  <c r="G60" i="7"/>
  <c r="O59" i="7"/>
  <c r="P59" i="7" s="1"/>
  <c r="Q59" i="7" s="1"/>
  <c r="M59" i="7"/>
  <c r="N59" i="7" s="1"/>
  <c r="G59" i="7"/>
  <c r="N58" i="7"/>
  <c r="O58" i="7" s="1"/>
  <c r="P58" i="7" s="1"/>
  <c r="Q58" i="7" s="1"/>
  <c r="M58" i="7"/>
  <c r="G58" i="7"/>
  <c r="O57" i="7"/>
  <c r="P57" i="7" s="1"/>
  <c r="Q57" i="7" s="1"/>
  <c r="M57" i="7"/>
  <c r="N57" i="7" s="1"/>
  <c r="G57" i="7"/>
  <c r="N56" i="7"/>
  <c r="O56" i="7" s="1"/>
  <c r="P56" i="7" s="1"/>
  <c r="Q56" i="7" s="1"/>
  <c r="M56" i="7"/>
  <c r="G56" i="7"/>
  <c r="O55" i="7"/>
  <c r="P55" i="7" s="1"/>
  <c r="Q55" i="7" s="1"/>
  <c r="M55" i="7"/>
  <c r="N55" i="7" s="1"/>
  <c r="G55" i="7"/>
  <c r="N54" i="7"/>
  <c r="O54" i="7" s="1"/>
  <c r="P54" i="7" s="1"/>
  <c r="Q54" i="7" s="1"/>
  <c r="M54" i="7"/>
  <c r="G54" i="7"/>
  <c r="O53" i="7"/>
  <c r="P53" i="7" s="1"/>
  <c r="Q53" i="7" s="1"/>
  <c r="M53" i="7"/>
  <c r="N53" i="7" s="1"/>
  <c r="G53" i="7"/>
  <c r="N52" i="7"/>
  <c r="O52" i="7" s="1"/>
  <c r="P52" i="7" s="1"/>
  <c r="Q52" i="7" s="1"/>
  <c r="M52" i="7"/>
  <c r="G52" i="7"/>
  <c r="O51" i="7"/>
  <c r="P51" i="7" s="1"/>
  <c r="Q51" i="7" s="1"/>
  <c r="M51" i="7"/>
  <c r="N51" i="7" s="1"/>
  <c r="G51" i="7"/>
  <c r="N50" i="7"/>
  <c r="O50" i="7" s="1"/>
  <c r="P50" i="7" s="1"/>
  <c r="Q50" i="7" s="1"/>
  <c r="M50" i="7"/>
  <c r="G50" i="7"/>
  <c r="O49" i="7"/>
  <c r="P49" i="7" s="1"/>
  <c r="Q49" i="7" s="1"/>
  <c r="M49" i="7"/>
  <c r="N49" i="7" s="1"/>
  <c r="G49" i="7"/>
  <c r="N48" i="7"/>
  <c r="O48" i="7" s="1"/>
  <c r="P48" i="7" s="1"/>
  <c r="Q48" i="7" s="1"/>
  <c r="M48" i="7"/>
  <c r="G48" i="7"/>
  <c r="O47" i="7"/>
  <c r="P47" i="7" s="1"/>
  <c r="Q47" i="7" s="1"/>
  <c r="M47" i="7"/>
  <c r="N47" i="7" s="1"/>
  <c r="G47" i="7"/>
  <c r="N46" i="7"/>
  <c r="O46" i="7" s="1"/>
  <c r="P46" i="7" s="1"/>
  <c r="Q46" i="7" s="1"/>
  <c r="M46" i="7"/>
  <c r="G46" i="7"/>
  <c r="O45" i="7"/>
  <c r="P45" i="7" s="1"/>
  <c r="Q45" i="7" s="1"/>
  <c r="M45" i="7"/>
  <c r="N45" i="7" s="1"/>
  <c r="G45" i="7"/>
  <c r="N44" i="7"/>
  <c r="O44" i="7" s="1"/>
  <c r="P44" i="7" s="1"/>
  <c r="Q44" i="7" s="1"/>
  <c r="M44" i="7"/>
  <c r="G44" i="7"/>
  <c r="O43" i="7"/>
  <c r="P43" i="7" s="1"/>
  <c r="Q43" i="7" s="1"/>
  <c r="M43" i="7"/>
  <c r="N43" i="7" s="1"/>
  <c r="G43" i="7"/>
  <c r="N42" i="7"/>
  <c r="O42" i="7" s="1"/>
  <c r="P42" i="7" s="1"/>
  <c r="Q42" i="7" s="1"/>
  <c r="M42" i="7"/>
  <c r="G42" i="7"/>
  <c r="O41" i="7"/>
  <c r="P41" i="7" s="1"/>
  <c r="Q41" i="7" s="1"/>
  <c r="M41" i="7"/>
  <c r="N41" i="7" s="1"/>
  <c r="G41" i="7"/>
  <c r="M40" i="7"/>
  <c r="N40" i="7" s="1"/>
  <c r="O40" i="7" s="1"/>
  <c r="P40" i="7" s="1"/>
  <c r="Q40" i="7" s="1"/>
  <c r="G40" i="7"/>
  <c r="M39" i="7"/>
  <c r="N39" i="7" s="1"/>
  <c r="O39" i="7" s="1"/>
  <c r="P39" i="7" s="1"/>
  <c r="Q39" i="7" s="1"/>
  <c r="G39" i="7"/>
  <c r="M38" i="7"/>
  <c r="N38" i="7" s="1"/>
  <c r="O38" i="7" s="1"/>
  <c r="P38" i="7" s="1"/>
  <c r="Q38" i="7" s="1"/>
  <c r="G38" i="7"/>
  <c r="M37" i="7"/>
  <c r="N37" i="7" s="1"/>
  <c r="O37" i="7" s="1"/>
  <c r="P37" i="7" s="1"/>
  <c r="Q37" i="7" s="1"/>
  <c r="G37" i="7"/>
  <c r="M36" i="7"/>
  <c r="N36" i="7" s="1"/>
  <c r="O36" i="7" s="1"/>
  <c r="P36" i="7" s="1"/>
  <c r="Q36" i="7" s="1"/>
  <c r="G36" i="7"/>
  <c r="M35" i="7"/>
  <c r="N35" i="7" s="1"/>
  <c r="O35" i="7" s="1"/>
  <c r="P35" i="7" s="1"/>
  <c r="Q35" i="7" s="1"/>
  <c r="G35" i="7"/>
  <c r="M34" i="7"/>
  <c r="N34" i="7" s="1"/>
  <c r="O34" i="7" s="1"/>
  <c r="P34" i="7" s="1"/>
  <c r="Q34" i="7" s="1"/>
  <c r="G34" i="7"/>
  <c r="O33" i="7"/>
  <c r="P33" i="7" s="1"/>
  <c r="Q33" i="7" s="1"/>
  <c r="M33" i="7"/>
  <c r="N33" i="7" s="1"/>
  <c r="G33" i="7"/>
  <c r="M32" i="7"/>
  <c r="N32" i="7" s="1"/>
  <c r="O32" i="7" s="1"/>
  <c r="P32" i="7" s="1"/>
  <c r="Q32" i="7" s="1"/>
  <c r="G32" i="7"/>
  <c r="M31" i="7"/>
  <c r="N31" i="7" s="1"/>
  <c r="O31" i="7" s="1"/>
  <c r="P31" i="7" s="1"/>
  <c r="Q31" i="7" s="1"/>
  <c r="G31" i="7"/>
  <c r="M30" i="7"/>
  <c r="N30" i="7" s="1"/>
  <c r="O30" i="7" s="1"/>
  <c r="P30" i="7" s="1"/>
  <c r="Q30" i="7" s="1"/>
  <c r="G30" i="7"/>
  <c r="M29" i="7"/>
  <c r="N29" i="7" s="1"/>
  <c r="O29" i="7" s="1"/>
  <c r="P29" i="7" s="1"/>
  <c r="Q29" i="7" s="1"/>
  <c r="G29" i="7"/>
  <c r="M28" i="7"/>
  <c r="N28" i="7" s="1"/>
  <c r="O28" i="7" s="1"/>
  <c r="P28" i="7" s="1"/>
  <c r="Q28" i="7" s="1"/>
  <c r="G28" i="7"/>
  <c r="M27" i="7"/>
  <c r="N27" i="7" s="1"/>
  <c r="O27" i="7" s="1"/>
  <c r="P27" i="7" s="1"/>
  <c r="Q27" i="7" s="1"/>
  <c r="G27" i="7"/>
  <c r="M26" i="7"/>
  <c r="N26" i="7" s="1"/>
  <c r="O26" i="7" s="1"/>
  <c r="P26" i="7" s="1"/>
  <c r="Q26" i="7" s="1"/>
  <c r="G26" i="7"/>
  <c r="O25" i="7"/>
  <c r="P25" i="7" s="1"/>
  <c r="Q25" i="7" s="1"/>
  <c r="M25" i="7"/>
  <c r="N25" i="7" s="1"/>
  <c r="G25" i="7"/>
  <c r="M24" i="7"/>
  <c r="N24" i="7" s="1"/>
  <c r="O24" i="7" s="1"/>
  <c r="P24" i="7" s="1"/>
  <c r="Q24" i="7" s="1"/>
  <c r="G24" i="7"/>
  <c r="M23" i="7"/>
  <c r="N23" i="7" s="1"/>
  <c r="O23" i="7" s="1"/>
  <c r="P23" i="7" s="1"/>
  <c r="Q23" i="7" s="1"/>
  <c r="G23" i="7"/>
  <c r="M22" i="7"/>
  <c r="N22" i="7" s="1"/>
  <c r="O22" i="7" s="1"/>
  <c r="P22" i="7" s="1"/>
  <c r="Q22" i="7" s="1"/>
  <c r="G22" i="7"/>
  <c r="M21" i="7"/>
  <c r="N21" i="7" s="1"/>
  <c r="O21" i="7" s="1"/>
  <c r="P21" i="7" s="1"/>
  <c r="Q21" i="7" s="1"/>
  <c r="G21" i="7"/>
  <c r="M20" i="7"/>
  <c r="N20" i="7" s="1"/>
  <c r="O20" i="7" s="1"/>
  <c r="P20" i="7" s="1"/>
  <c r="Q20" i="7" s="1"/>
  <c r="G20" i="7"/>
  <c r="M19" i="7"/>
  <c r="N19" i="7" s="1"/>
  <c r="O19" i="7" s="1"/>
  <c r="P19" i="7" s="1"/>
  <c r="Q19" i="7" s="1"/>
  <c r="G19" i="7"/>
  <c r="M18" i="7"/>
  <c r="N18" i="7" s="1"/>
  <c r="O18" i="7" s="1"/>
  <c r="P18" i="7" s="1"/>
  <c r="Q18" i="7" s="1"/>
  <c r="G18" i="7"/>
  <c r="M17" i="7"/>
  <c r="N17" i="7" s="1"/>
  <c r="O17" i="7" s="1"/>
  <c r="P17" i="7" s="1"/>
  <c r="Q17" i="7" s="1"/>
  <c r="G17" i="7"/>
  <c r="M16" i="7"/>
  <c r="N16" i="7" s="1"/>
  <c r="O16" i="7" s="1"/>
  <c r="P16" i="7" s="1"/>
  <c r="Q16" i="7" s="1"/>
  <c r="G16" i="7"/>
  <c r="M15" i="7"/>
  <c r="N15" i="7" s="1"/>
  <c r="O15" i="7" s="1"/>
  <c r="P15" i="7" s="1"/>
  <c r="Q15" i="7" s="1"/>
  <c r="G15" i="7"/>
  <c r="M14" i="7"/>
  <c r="N14" i="7" s="1"/>
  <c r="O14" i="7" s="1"/>
  <c r="P14" i="7" s="1"/>
  <c r="Q14" i="7" s="1"/>
  <c r="G14" i="7"/>
  <c r="M13" i="7"/>
  <c r="N13" i="7" s="1"/>
  <c r="O13" i="7" s="1"/>
  <c r="P13" i="7" s="1"/>
  <c r="Q13" i="7" s="1"/>
  <c r="G13" i="7"/>
  <c r="M12" i="7"/>
  <c r="N12" i="7" s="1"/>
  <c r="O12" i="7" s="1"/>
  <c r="P12" i="7" s="1"/>
  <c r="Q12" i="7" s="1"/>
  <c r="G12" i="7"/>
  <c r="M11" i="7"/>
  <c r="N11" i="7" s="1"/>
  <c r="O11" i="7" s="1"/>
  <c r="P11" i="7" s="1"/>
  <c r="Q11" i="7" s="1"/>
  <c r="G11" i="7"/>
  <c r="M10" i="7"/>
  <c r="N10" i="7" s="1"/>
  <c r="O10" i="7" s="1"/>
  <c r="P10" i="7" s="1"/>
  <c r="Q10" i="7" s="1"/>
  <c r="G10" i="7"/>
  <c r="M9" i="7"/>
  <c r="N9" i="7" s="1"/>
  <c r="O9" i="7" s="1"/>
  <c r="P9" i="7" s="1"/>
  <c r="Q9" i="7" s="1"/>
  <c r="G9" i="7"/>
  <c r="M8" i="7"/>
  <c r="N8" i="7" s="1"/>
  <c r="O8" i="7" s="1"/>
  <c r="P8" i="7" s="1"/>
  <c r="Q8" i="7" s="1"/>
  <c r="G8" i="7"/>
  <c r="M7" i="7"/>
  <c r="N7" i="7" s="1"/>
  <c r="O7" i="7" s="1"/>
  <c r="P7" i="7" s="1"/>
  <c r="Q7" i="7" s="1"/>
  <c r="G7" i="7"/>
  <c r="M6" i="7"/>
  <c r="N6" i="7" s="1"/>
  <c r="O6" i="7" s="1"/>
  <c r="P6" i="7" s="1"/>
  <c r="Q6" i="7" s="1"/>
  <c r="G6" i="7"/>
  <c r="M5" i="7"/>
  <c r="N5" i="7" s="1"/>
  <c r="O5" i="7" s="1"/>
  <c r="P5" i="7" s="1"/>
  <c r="Q5" i="7" s="1"/>
  <c r="G5" i="7"/>
  <c r="N5" i="6"/>
  <c r="F7" i="6"/>
  <c r="F8" i="6"/>
  <c r="G8" i="6" s="1"/>
  <c r="F9" i="6"/>
  <c r="G9" i="6" s="1"/>
  <c r="F10" i="6"/>
  <c r="G10" i="6" s="1"/>
  <c r="F11" i="6"/>
  <c r="G11" i="6" s="1"/>
  <c r="F12" i="6"/>
  <c r="G12" i="6" s="1"/>
  <c r="F13" i="6"/>
  <c r="G13" i="6" s="1"/>
  <c r="F14" i="6"/>
  <c r="G14" i="6" s="1"/>
  <c r="F15" i="6"/>
  <c r="F16" i="6"/>
  <c r="G16" i="6" s="1"/>
  <c r="F17" i="6"/>
  <c r="G17" i="6" s="1"/>
  <c r="R12" i="6" s="1"/>
  <c r="F18" i="6"/>
  <c r="G18" i="6" s="1"/>
  <c r="F19" i="6"/>
  <c r="F20" i="6"/>
  <c r="G20" i="6" s="1"/>
  <c r="F21" i="6"/>
  <c r="G21" i="6" s="1"/>
  <c r="F22" i="6"/>
  <c r="G22" i="6" s="1"/>
  <c r="F23" i="6"/>
  <c r="G23" i="6" s="1"/>
  <c r="F24" i="6"/>
  <c r="G24" i="6" s="1"/>
  <c r="F25" i="6"/>
  <c r="G25" i="6" s="1"/>
  <c r="F26" i="6"/>
  <c r="G26" i="6" s="1"/>
  <c r="F27" i="6"/>
  <c r="F28" i="6"/>
  <c r="G28" i="6" s="1"/>
  <c r="F29" i="6"/>
  <c r="G29" i="6" s="1"/>
  <c r="R16" i="6" s="1"/>
  <c r="F30" i="6"/>
  <c r="G30" i="6" s="1"/>
  <c r="F31" i="6"/>
  <c r="G31" i="6" s="1"/>
  <c r="F32" i="6"/>
  <c r="F33" i="6"/>
  <c r="G33" i="6" s="1"/>
  <c r="F34" i="6"/>
  <c r="G34" i="6" s="1"/>
  <c r="F35" i="6"/>
  <c r="F36" i="6"/>
  <c r="G36" i="6" s="1"/>
  <c r="F37" i="6"/>
  <c r="G37" i="6" s="1"/>
  <c r="F38" i="6"/>
  <c r="G38" i="6" s="1"/>
  <c r="F39" i="6"/>
  <c r="G39" i="6" s="1"/>
  <c r="F40" i="6"/>
  <c r="G40" i="6" s="1"/>
  <c r="F41" i="6"/>
  <c r="G41" i="6" s="1"/>
  <c r="R20" i="6" s="1"/>
  <c r="F42" i="6"/>
  <c r="G42" i="6" s="1"/>
  <c r="F43" i="6"/>
  <c r="G43" i="6" s="1"/>
  <c r="F44" i="6"/>
  <c r="G44" i="6" s="1"/>
  <c r="F45" i="6"/>
  <c r="G45" i="6" s="1"/>
  <c r="F46" i="6"/>
  <c r="G46" i="6" s="1"/>
  <c r="F47" i="6"/>
  <c r="G47" i="6" s="1"/>
  <c r="F48" i="6"/>
  <c r="G48" i="6" s="1"/>
  <c r="F49" i="6"/>
  <c r="G49" i="6" s="1"/>
  <c r="F50" i="6"/>
  <c r="G50" i="6" s="1"/>
  <c r="F51" i="6"/>
  <c r="G51" i="6" s="1"/>
  <c r="F52" i="6"/>
  <c r="G52" i="6" s="1"/>
  <c r="F53" i="6"/>
  <c r="G53" i="6" s="1"/>
  <c r="R24" i="6" s="1"/>
  <c r="F54" i="6"/>
  <c r="G54" i="6" s="1"/>
  <c r="F55" i="6"/>
  <c r="G55" i="6" s="1"/>
  <c r="F56" i="6"/>
  <c r="G56" i="6" s="1"/>
  <c r="F57" i="6"/>
  <c r="G57" i="6" s="1"/>
  <c r="F58" i="6"/>
  <c r="G58" i="6" s="1"/>
  <c r="F59" i="6"/>
  <c r="G59" i="6" s="1"/>
  <c r="F60" i="6"/>
  <c r="G60" i="6" s="1"/>
  <c r="F61" i="6"/>
  <c r="G61" i="6" s="1"/>
  <c r="F62" i="6"/>
  <c r="G62" i="6" s="1"/>
  <c r="F63" i="6"/>
  <c r="G63" i="6" s="1"/>
  <c r="F64" i="6"/>
  <c r="G64" i="6" s="1"/>
  <c r="F65" i="6"/>
  <c r="G65" i="6" s="1"/>
  <c r="F66" i="6"/>
  <c r="G66" i="6" s="1"/>
  <c r="F67" i="6"/>
  <c r="G67" i="6" s="1"/>
  <c r="F68" i="6"/>
  <c r="G68" i="6" s="1"/>
  <c r="F69" i="6"/>
  <c r="G69" i="6" s="1"/>
  <c r="F70" i="6"/>
  <c r="G70" i="6" s="1"/>
  <c r="F71" i="6"/>
  <c r="G71" i="6" s="1"/>
  <c r="F72" i="6"/>
  <c r="G72" i="6" s="1"/>
  <c r="F73" i="6"/>
  <c r="G73" i="6" s="1"/>
  <c r="F74" i="6"/>
  <c r="G74" i="6" s="1"/>
  <c r="F75" i="6"/>
  <c r="G75" i="6" s="1"/>
  <c r="F76" i="6"/>
  <c r="G76" i="6" s="1"/>
  <c r="F77" i="6"/>
  <c r="G77" i="6" s="1"/>
  <c r="F78" i="6"/>
  <c r="G78" i="6" s="1"/>
  <c r="F79" i="6"/>
  <c r="G79" i="6" s="1"/>
  <c r="F80" i="6"/>
  <c r="G80" i="6" s="1"/>
  <c r="F81" i="6"/>
  <c r="G81" i="6" s="1"/>
  <c r="F82" i="6"/>
  <c r="G82" i="6" s="1"/>
  <c r="F83" i="6"/>
  <c r="F84" i="6"/>
  <c r="G84" i="6" s="1"/>
  <c r="F85" i="6"/>
  <c r="G85" i="6" s="1"/>
  <c r="F86" i="6"/>
  <c r="G86" i="6" s="1"/>
  <c r="F87" i="6"/>
  <c r="G87" i="6" s="1"/>
  <c r="F88" i="6"/>
  <c r="G88" i="6" s="1"/>
  <c r="F89" i="6"/>
  <c r="G89" i="6" s="1"/>
  <c r="F90" i="6"/>
  <c r="G90" i="6" s="1"/>
  <c r="F91" i="6"/>
  <c r="G91" i="6" s="1"/>
  <c r="F92" i="6"/>
  <c r="G92" i="6" s="1"/>
  <c r="F93" i="6"/>
  <c r="G93" i="6" s="1"/>
  <c r="F94" i="6"/>
  <c r="G94" i="6" s="1"/>
  <c r="F95" i="6"/>
  <c r="G95" i="6" s="1"/>
  <c r="F96" i="6"/>
  <c r="G96" i="6" s="1"/>
  <c r="F97" i="6"/>
  <c r="G97" i="6" s="1"/>
  <c r="F98" i="6"/>
  <c r="G98" i="6" s="1"/>
  <c r="F99" i="6"/>
  <c r="G99" i="6" s="1"/>
  <c r="F100" i="6"/>
  <c r="G100" i="6" s="1"/>
  <c r="F101" i="6"/>
  <c r="G101" i="6" s="1"/>
  <c r="F102" i="6"/>
  <c r="G102" i="6" s="1"/>
  <c r="F103" i="6"/>
  <c r="G103" i="6" s="1"/>
  <c r="F104" i="6"/>
  <c r="G104" i="6" s="1"/>
  <c r="F105" i="6"/>
  <c r="G105" i="6" s="1"/>
  <c r="F106" i="6"/>
  <c r="G106" i="6" s="1"/>
  <c r="F107" i="6"/>
  <c r="G107" i="6" s="1"/>
  <c r="F108" i="6"/>
  <c r="G108" i="6" s="1"/>
  <c r="F109" i="6"/>
  <c r="G109" i="6" s="1"/>
  <c r="F110" i="6"/>
  <c r="G110" i="6" s="1"/>
  <c r="F111" i="6"/>
  <c r="G111" i="6" s="1"/>
  <c r="F112" i="6"/>
  <c r="G112" i="6" s="1"/>
  <c r="F113" i="6"/>
  <c r="G113" i="6" s="1"/>
  <c r="F114" i="6"/>
  <c r="G114" i="6" s="1"/>
  <c r="F115" i="6"/>
  <c r="G115" i="6" s="1"/>
  <c r="F116" i="6"/>
  <c r="G116" i="6" s="1"/>
  <c r="F117" i="6"/>
  <c r="G117" i="6" s="1"/>
  <c r="F118" i="6"/>
  <c r="G118" i="6" s="1"/>
  <c r="F119" i="6"/>
  <c r="G119" i="6" s="1"/>
  <c r="F120" i="6"/>
  <c r="G120" i="6" s="1"/>
  <c r="F121" i="6"/>
  <c r="G121" i="6" s="1"/>
  <c r="F122" i="6"/>
  <c r="G122" i="6" s="1"/>
  <c r="F123" i="6"/>
  <c r="G123" i="6" s="1"/>
  <c r="F124" i="6"/>
  <c r="G124" i="6" s="1"/>
  <c r="F125" i="6"/>
  <c r="G125" i="6" s="1"/>
  <c r="F126" i="6"/>
  <c r="G126" i="6" s="1"/>
  <c r="F127" i="6"/>
  <c r="G127" i="6" s="1"/>
  <c r="F128" i="6"/>
  <c r="G128" i="6" s="1"/>
  <c r="F129" i="6"/>
  <c r="G129" i="6" s="1"/>
  <c r="F130" i="6"/>
  <c r="G130" i="6" s="1"/>
  <c r="F131" i="6"/>
  <c r="G131" i="6" s="1"/>
  <c r="F132" i="6"/>
  <c r="G132" i="6" s="1"/>
  <c r="F133" i="6"/>
  <c r="G133" i="6" s="1"/>
  <c r="F134" i="6"/>
  <c r="G134" i="6" s="1"/>
  <c r="F135" i="6"/>
  <c r="G135" i="6" s="1"/>
  <c r="F136" i="6"/>
  <c r="G136" i="6" s="1"/>
  <c r="F137" i="6"/>
  <c r="G137" i="6" s="1"/>
  <c r="R52" i="6" s="1"/>
  <c r="F138" i="6"/>
  <c r="G138" i="6" s="1"/>
  <c r="F139" i="6"/>
  <c r="G139" i="6" s="1"/>
  <c r="F140" i="6"/>
  <c r="G140" i="6" s="1"/>
  <c r="F141" i="6"/>
  <c r="G141" i="6" s="1"/>
  <c r="F142" i="6"/>
  <c r="G142" i="6" s="1"/>
  <c r="F143" i="6"/>
  <c r="G143" i="6" s="1"/>
  <c r="F144" i="6"/>
  <c r="G144" i="6" s="1"/>
  <c r="F145" i="6"/>
  <c r="G145" i="6" s="1"/>
  <c r="F146" i="6"/>
  <c r="G146" i="6" s="1"/>
  <c r="F147" i="6"/>
  <c r="G147" i="6" s="1"/>
  <c r="F148" i="6"/>
  <c r="G148" i="6" s="1"/>
  <c r="F149" i="6"/>
  <c r="G149" i="6" s="1"/>
  <c r="G83" i="6"/>
  <c r="G35" i="6"/>
  <c r="G32" i="6"/>
  <c r="G27" i="6"/>
  <c r="G19" i="6"/>
  <c r="G15" i="6"/>
  <c r="H7" i="6"/>
  <c r="D6" i="6"/>
  <c r="D7" i="6" s="1"/>
  <c r="M148" i="5"/>
  <c r="N148" i="5" s="1"/>
  <c r="O148" i="5" s="1"/>
  <c r="P148" i="5" s="1"/>
  <c r="Q148" i="5" s="1"/>
  <c r="G148" i="5"/>
  <c r="N147" i="5"/>
  <c r="O147" i="5" s="1"/>
  <c r="P147" i="5" s="1"/>
  <c r="Q147" i="5" s="1"/>
  <c r="M147" i="5"/>
  <c r="G147" i="5"/>
  <c r="M146" i="5"/>
  <c r="N146" i="5" s="1"/>
  <c r="O146" i="5" s="1"/>
  <c r="P146" i="5" s="1"/>
  <c r="Q146" i="5" s="1"/>
  <c r="G146" i="5"/>
  <c r="N145" i="5"/>
  <c r="O145" i="5" s="1"/>
  <c r="P145" i="5" s="1"/>
  <c r="Q145" i="5" s="1"/>
  <c r="M145" i="5"/>
  <c r="G145" i="5"/>
  <c r="M144" i="5"/>
  <c r="N144" i="5" s="1"/>
  <c r="O144" i="5" s="1"/>
  <c r="P144" i="5" s="1"/>
  <c r="Q144" i="5" s="1"/>
  <c r="G144" i="5"/>
  <c r="N143" i="5"/>
  <c r="O143" i="5" s="1"/>
  <c r="P143" i="5" s="1"/>
  <c r="Q143" i="5" s="1"/>
  <c r="M143" i="5"/>
  <c r="G143" i="5"/>
  <c r="M142" i="5"/>
  <c r="N142" i="5" s="1"/>
  <c r="O142" i="5" s="1"/>
  <c r="P142" i="5" s="1"/>
  <c r="Q142" i="5" s="1"/>
  <c r="G142" i="5"/>
  <c r="O141" i="5"/>
  <c r="P141" i="5" s="1"/>
  <c r="Q141" i="5" s="1"/>
  <c r="N141" i="5"/>
  <c r="M141" i="5"/>
  <c r="G141" i="5"/>
  <c r="M140" i="5"/>
  <c r="N140" i="5" s="1"/>
  <c r="O140" i="5" s="1"/>
  <c r="P140" i="5" s="1"/>
  <c r="Q140" i="5" s="1"/>
  <c r="G140" i="5"/>
  <c r="O139" i="5"/>
  <c r="P139" i="5" s="1"/>
  <c r="Q139" i="5" s="1"/>
  <c r="N139" i="5"/>
  <c r="M139" i="5"/>
  <c r="G139" i="5"/>
  <c r="Q138" i="5"/>
  <c r="M138" i="5"/>
  <c r="N138" i="5" s="1"/>
  <c r="O138" i="5" s="1"/>
  <c r="P138" i="5" s="1"/>
  <c r="G138" i="5"/>
  <c r="N137" i="5"/>
  <c r="O137" i="5" s="1"/>
  <c r="P137" i="5" s="1"/>
  <c r="Q137" i="5" s="1"/>
  <c r="M137" i="5"/>
  <c r="G137" i="5"/>
  <c r="M136" i="5"/>
  <c r="N136" i="5" s="1"/>
  <c r="O136" i="5" s="1"/>
  <c r="P136" i="5" s="1"/>
  <c r="Q136" i="5" s="1"/>
  <c r="G136" i="5"/>
  <c r="N135" i="5"/>
  <c r="O135" i="5" s="1"/>
  <c r="P135" i="5" s="1"/>
  <c r="Q135" i="5" s="1"/>
  <c r="M135" i="5"/>
  <c r="G135" i="5"/>
  <c r="M134" i="5"/>
  <c r="N134" i="5" s="1"/>
  <c r="O134" i="5" s="1"/>
  <c r="P134" i="5" s="1"/>
  <c r="Q134" i="5" s="1"/>
  <c r="G134" i="5"/>
  <c r="N133" i="5"/>
  <c r="O133" i="5" s="1"/>
  <c r="P133" i="5" s="1"/>
  <c r="Q133" i="5" s="1"/>
  <c r="M133" i="5"/>
  <c r="G133" i="5"/>
  <c r="M132" i="5"/>
  <c r="N132" i="5" s="1"/>
  <c r="O132" i="5" s="1"/>
  <c r="P132" i="5" s="1"/>
  <c r="Q132" i="5" s="1"/>
  <c r="G132" i="5"/>
  <c r="O131" i="5"/>
  <c r="P131" i="5" s="1"/>
  <c r="Q131" i="5" s="1"/>
  <c r="N131" i="5"/>
  <c r="M131" i="5"/>
  <c r="G131" i="5"/>
  <c r="Q130" i="5"/>
  <c r="M130" i="5"/>
  <c r="N130" i="5" s="1"/>
  <c r="O130" i="5" s="1"/>
  <c r="P130" i="5" s="1"/>
  <c r="G130" i="5"/>
  <c r="N129" i="5"/>
  <c r="O129" i="5" s="1"/>
  <c r="P129" i="5" s="1"/>
  <c r="Q129" i="5" s="1"/>
  <c r="M129" i="5"/>
  <c r="G129" i="5"/>
  <c r="M128" i="5"/>
  <c r="N128" i="5" s="1"/>
  <c r="O128" i="5" s="1"/>
  <c r="P128" i="5" s="1"/>
  <c r="Q128" i="5" s="1"/>
  <c r="G128" i="5"/>
  <c r="O127" i="5"/>
  <c r="P127" i="5" s="1"/>
  <c r="Q127" i="5" s="1"/>
  <c r="N127" i="5"/>
  <c r="M127" i="5"/>
  <c r="G127" i="5"/>
  <c r="M126" i="5"/>
  <c r="N126" i="5" s="1"/>
  <c r="O126" i="5" s="1"/>
  <c r="P126" i="5" s="1"/>
  <c r="Q126" i="5" s="1"/>
  <c r="G126" i="5"/>
  <c r="N125" i="5"/>
  <c r="O125" i="5" s="1"/>
  <c r="P125" i="5" s="1"/>
  <c r="Q125" i="5" s="1"/>
  <c r="M125" i="5"/>
  <c r="G125" i="5"/>
  <c r="M124" i="5"/>
  <c r="N124" i="5" s="1"/>
  <c r="O124" i="5" s="1"/>
  <c r="P124" i="5" s="1"/>
  <c r="Q124" i="5" s="1"/>
  <c r="G124" i="5"/>
  <c r="N123" i="5"/>
  <c r="O123" i="5" s="1"/>
  <c r="P123" i="5" s="1"/>
  <c r="Q123" i="5" s="1"/>
  <c r="M123" i="5"/>
  <c r="G123" i="5"/>
  <c r="M122" i="5"/>
  <c r="N122" i="5" s="1"/>
  <c r="O122" i="5" s="1"/>
  <c r="P122" i="5" s="1"/>
  <c r="Q122" i="5" s="1"/>
  <c r="G122" i="5"/>
  <c r="O121" i="5"/>
  <c r="P121" i="5" s="1"/>
  <c r="Q121" i="5" s="1"/>
  <c r="N121" i="5"/>
  <c r="M121" i="5"/>
  <c r="G121" i="5"/>
  <c r="M120" i="5"/>
  <c r="N120" i="5" s="1"/>
  <c r="O120" i="5" s="1"/>
  <c r="P120" i="5" s="1"/>
  <c r="Q120" i="5" s="1"/>
  <c r="G120" i="5"/>
  <c r="N119" i="5"/>
  <c r="O119" i="5" s="1"/>
  <c r="P119" i="5" s="1"/>
  <c r="Q119" i="5" s="1"/>
  <c r="M119" i="5"/>
  <c r="G119" i="5"/>
  <c r="M118" i="5"/>
  <c r="N118" i="5" s="1"/>
  <c r="O118" i="5" s="1"/>
  <c r="P118" i="5" s="1"/>
  <c r="Q118" i="5" s="1"/>
  <c r="G118" i="5"/>
  <c r="O117" i="5"/>
  <c r="P117" i="5" s="1"/>
  <c r="Q117" i="5" s="1"/>
  <c r="N117" i="5"/>
  <c r="M117" i="5"/>
  <c r="G117" i="5"/>
  <c r="Q116" i="5"/>
  <c r="M116" i="5"/>
  <c r="N116" i="5" s="1"/>
  <c r="O116" i="5" s="1"/>
  <c r="P116" i="5" s="1"/>
  <c r="G116" i="5"/>
  <c r="N115" i="5"/>
  <c r="O115" i="5" s="1"/>
  <c r="P115" i="5" s="1"/>
  <c r="Q115" i="5" s="1"/>
  <c r="M115" i="5"/>
  <c r="G115" i="5"/>
  <c r="P114" i="5"/>
  <c r="Q114" i="5" s="1"/>
  <c r="M114" i="5"/>
  <c r="N114" i="5" s="1"/>
  <c r="O114" i="5" s="1"/>
  <c r="G114" i="5"/>
  <c r="N113" i="5"/>
  <c r="O113" i="5" s="1"/>
  <c r="P113" i="5" s="1"/>
  <c r="Q113" i="5" s="1"/>
  <c r="M113" i="5"/>
  <c r="G113" i="5"/>
  <c r="M112" i="5"/>
  <c r="N112" i="5" s="1"/>
  <c r="O112" i="5" s="1"/>
  <c r="P112" i="5" s="1"/>
  <c r="Q112" i="5" s="1"/>
  <c r="G112" i="5"/>
  <c r="N111" i="5"/>
  <c r="O111" i="5" s="1"/>
  <c r="P111" i="5" s="1"/>
  <c r="Q111" i="5" s="1"/>
  <c r="M111" i="5"/>
  <c r="G111" i="5"/>
  <c r="M110" i="5"/>
  <c r="N110" i="5" s="1"/>
  <c r="O110" i="5" s="1"/>
  <c r="P110" i="5" s="1"/>
  <c r="Q110" i="5" s="1"/>
  <c r="G110" i="5"/>
  <c r="N109" i="5"/>
  <c r="O109" i="5" s="1"/>
  <c r="P109" i="5" s="1"/>
  <c r="Q109" i="5" s="1"/>
  <c r="M109" i="5"/>
  <c r="G109" i="5"/>
  <c r="M108" i="5"/>
  <c r="N108" i="5" s="1"/>
  <c r="O108" i="5" s="1"/>
  <c r="P108" i="5" s="1"/>
  <c r="Q108" i="5" s="1"/>
  <c r="G108" i="5"/>
  <c r="N107" i="5"/>
  <c r="O107" i="5" s="1"/>
  <c r="P107" i="5" s="1"/>
  <c r="Q107" i="5" s="1"/>
  <c r="M107" i="5"/>
  <c r="G107" i="5"/>
  <c r="M106" i="5"/>
  <c r="N106" i="5" s="1"/>
  <c r="O106" i="5" s="1"/>
  <c r="P106" i="5" s="1"/>
  <c r="Q106" i="5" s="1"/>
  <c r="G106" i="5"/>
  <c r="N105" i="5"/>
  <c r="O105" i="5" s="1"/>
  <c r="P105" i="5" s="1"/>
  <c r="Q105" i="5" s="1"/>
  <c r="M105" i="5"/>
  <c r="G105" i="5"/>
  <c r="M104" i="5"/>
  <c r="N104" i="5" s="1"/>
  <c r="O104" i="5" s="1"/>
  <c r="P104" i="5" s="1"/>
  <c r="Q104" i="5" s="1"/>
  <c r="G104" i="5"/>
  <c r="N103" i="5"/>
  <c r="O103" i="5" s="1"/>
  <c r="P103" i="5" s="1"/>
  <c r="Q103" i="5" s="1"/>
  <c r="M103" i="5"/>
  <c r="G103" i="5"/>
  <c r="M102" i="5"/>
  <c r="N102" i="5" s="1"/>
  <c r="O102" i="5" s="1"/>
  <c r="P102" i="5" s="1"/>
  <c r="Q102" i="5" s="1"/>
  <c r="G102" i="5"/>
  <c r="N101" i="5"/>
  <c r="O101" i="5" s="1"/>
  <c r="P101" i="5" s="1"/>
  <c r="Q101" i="5" s="1"/>
  <c r="M101" i="5"/>
  <c r="G101" i="5"/>
  <c r="M100" i="5"/>
  <c r="N100" i="5" s="1"/>
  <c r="O100" i="5" s="1"/>
  <c r="P100" i="5" s="1"/>
  <c r="Q100" i="5" s="1"/>
  <c r="G100" i="5"/>
  <c r="O99" i="5"/>
  <c r="P99" i="5" s="1"/>
  <c r="Q99" i="5" s="1"/>
  <c r="N99" i="5"/>
  <c r="M99" i="5"/>
  <c r="G99" i="5"/>
  <c r="M98" i="5"/>
  <c r="N98" i="5" s="1"/>
  <c r="O98" i="5" s="1"/>
  <c r="P98" i="5" s="1"/>
  <c r="Q98" i="5" s="1"/>
  <c r="G98" i="5"/>
  <c r="N97" i="5"/>
  <c r="O97" i="5" s="1"/>
  <c r="P97" i="5" s="1"/>
  <c r="Q97" i="5" s="1"/>
  <c r="M97" i="5"/>
  <c r="G97" i="5"/>
  <c r="M96" i="5"/>
  <c r="N96" i="5" s="1"/>
  <c r="O96" i="5" s="1"/>
  <c r="P96" i="5" s="1"/>
  <c r="Q96" i="5" s="1"/>
  <c r="G96" i="5"/>
  <c r="O95" i="5"/>
  <c r="P95" i="5" s="1"/>
  <c r="Q95" i="5" s="1"/>
  <c r="N95" i="5"/>
  <c r="M95" i="5"/>
  <c r="G95" i="5"/>
  <c r="Q94" i="5"/>
  <c r="M94" i="5"/>
  <c r="N94" i="5" s="1"/>
  <c r="O94" i="5" s="1"/>
  <c r="P94" i="5" s="1"/>
  <c r="G94" i="5"/>
  <c r="N93" i="5"/>
  <c r="O93" i="5" s="1"/>
  <c r="P93" i="5" s="1"/>
  <c r="Q93" i="5" s="1"/>
  <c r="M93" i="5"/>
  <c r="G93" i="5"/>
  <c r="M92" i="5"/>
  <c r="N92" i="5" s="1"/>
  <c r="O92" i="5" s="1"/>
  <c r="P92" i="5" s="1"/>
  <c r="Q92" i="5" s="1"/>
  <c r="G92" i="5"/>
  <c r="N91" i="5"/>
  <c r="O91" i="5" s="1"/>
  <c r="P91" i="5" s="1"/>
  <c r="Q91" i="5" s="1"/>
  <c r="M91" i="5"/>
  <c r="G91" i="5"/>
  <c r="M90" i="5"/>
  <c r="N90" i="5" s="1"/>
  <c r="O90" i="5" s="1"/>
  <c r="P90" i="5" s="1"/>
  <c r="Q90" i="5" s="1"/>
  <c r="G90" i="5"/>
  <c r="N89" i="5"/>
  <c r="O89" i="5" s="1"/>
  <c r="P89" i="5" s="1"/>
  <c r="Q89" i="5" s="1"/>
  <c r="M89" i="5"/>
  <c r="G89" i="5"/>
  <c r="M88" i="5"/>
  <c r="N88" i="5" s="1"/>
  <c r="O88" i="5" s="1"/>
  <c r="P88" i="5" s="1"/>
  <c r="Q88" i="5" s="1"/>
  <c r="G88" i="5"/>
  <c r="O87" i="5"/>
  <c r="P87" i="5" s="1"/>
  <c r="Q87" i="5" s="1"/>
  <c r="N87" i="5"/>
  <c r="M87" i="5"/>
  <c r="G87" i="5"/>
  <c r="Q86" i="5"/>
  <c r="M86" i="5"/>
  <c r="N86" i="5" s="1"/>
  <c r="O86" i="5" s="1"/>
  <c r="P86" i="5" s="1"/>
  <c r="G86" i="5"/>
  <c r="O85" i="5"/>
  <c r="P85" i="5" s="1"/>
  <c r="Q85" i="5" s="1"/>
  <c r="N85" i="5"/>
  <c r="M85" i="5"/>
  <c r="G85" i="5"/>
  <c r="M84" i="5"/>
  <c r="N84" i="5" s="1"/>
  <c r="O84" i="5" s="1"/>
  <c r="P84" i="5" s="1"/>
  <c r="Q84" i="5" s="1"/>
  <c r="G84" i="5"/>
  <c r="N83" i="5"/>
  <c r="O83" i="5" s="1"/>
  <c r="P83" i="5" s="1"/>
  <c r="Q83" i="5" s="1"/>
  <c r="M83" i="5"/>
  <c r="G83" i="5"/>
  <c r="M82" i="5"/>
  <c r="N82" i="5" s="1"/>
  <c r="O82" i="5" s="1"/>
  <c r="P82" i="5" s="1"/>
  <c r="Q82" i="5" s="1"/>
  <c r="G82" i="5"/>
  <c r="O81" i="5"/>
  <c r="P81" i="5" s="1"/>
  <c r="Q81" i="5" s="1"/>
  <c r="N81" i="5"/>
  <c r="M81" i="5"/>
  <c r="G81" i="5"/>
  <c r="M80" i="5"/>
  <c r="N80" i="5" s="1"/>
  <c r="O80" i="5" s="1"/>
  <c r="P80" i="5" s="1"/>
  <c r="Q80" i="5" s="1"/>
  <c r="G80" i="5"/>
  <c r="N79" i="5"/>
  <c r="O79" i="5" s="1"/>
  <c r="P79" i="5" s="1"/>
  <c r="Q79" i="5" s="1"/>
  <c r="M79" i="5"/>
  <c r="G79" i="5"/>
  <c r="M78" i="5"/>
  <c r="N78" i="5" s="1"/>
  <c r="O78" i="5" s="1"/>
  <c r="P78" i="5" s="1"/>
  <c r="Q78" i="5" s="1"/>
  <c r="G78" i="5"/>
  <c r="N77" i="5"/>
  <c r="O77" i="5" s="1"/>
  <c r="P77" i="5" s="1"/>
  <c r="Q77" i="5" s="1"/>
  <c r="M77" i="5"/>
  <c r="G77" i="5"/>
  <c r="M76" i="5"/>
  <c r="N76" i="5" s="1"/>
  <c r="O76" i="5" s="1"/>
  <c r="P76" i="5" s="1"/>
  <c r="Q76" i="5" s="1"/>
  <c r="G76" i="5"/>
  <c r="N75" i="5"/>
  <c r="O75" i="5" s="1"/>
  <c r="P75" i="5" s="1"/>
  <c r="Q75" i="5" s="1"/>
  <c r="M75" i="5"/>
  <c r="G75" i="5"/>
  <c r="M74" i="5"/>
  <c r="N74" i="5" s="1"/>
  <c r="O74" i="5" s="1"/>
  <c r="P74" i="5" s="1"/>
  <c r="Q74" i="5" s="1"/>
  <c r="G74" i="5"/>
  <c r="O73" i="5"/>
  <c r="P73" i="5" s="1"/>
  <c r="Q73" i="5" s="1"/>
  <c r="N73" i="5"/>
  <c r="M73" i="5"/>
  <c r="G73" i="5"/>
  <c r="M72" i="5"/>
  <c r="N72" i="5" s="1"/>
  <c r="O72" i="5" s="1"/>
  <c r="P72" i="5" s="1"/>
  <c r="Q72" i="5" s="1"/>
  <c r="G72" i="5"/>
  <c r="N71" i="5"/>
  <c r="O71" i="5" s="1"/>
  <c r="P71" i="5" s="1"/>
  <c r="Q71" i="5" s="1"/>
  <c r="M71" i="5"/>
  <c r="G71" i="5"/>
  <c r="N70" i="5"/>
  <c r="O70" i="5" s="1"/>
  <c r="P70" i="5" s="1"/>
  <c r="Q70" i="5" s="1"/>
  <c r="M70" i="5"/>
  <c r="G70" i="5"/>
  <c r="N69" i="5"/>
  <c r="O69" i="5" s="1"/>
  <c r="P69" i="5" s="1"/>
  <c r="Q69" i="5" s="1"/>
  <c r="M69" i="5"/>
  <c r="G69" i="5"/>
  <c r="N68" i="5"/>
  <c r="O68" i="5" s="1"/>
  <c r="P68" i="5" s="1"/>
  <c r="Q68" i="5" s="1"/>
  <c r="M68" i="5"/>
  <c r="G68" i="5"/>
  <c r="N67" i="5"/>
  <c r="O67" i="5" s="1"/>
  <c r="P67" i="5" s="1"/>
  <c r="Q67" i="5" s="1"/>
  <c r="M67" i="5"/>
  <c r="G67" i="5"/>
  <c r="N66" i="5"/>
  <c r="O66" i="5" s="1"/>
  <c r="P66" i="5" s="1"/>
  <c r="Q66" i="5" s="1"/>
  <c r="M66" i="5"/>
  <c r="G66" i="5"/>
  <c r="O65" i="5"/>
  <c r="P65" i="5" s="1"/>
  <c r="Q65" i="5" s="1"/>
  <c r="N65" i="5"/>
  <c r="M65" i="5"/>
  <c r="G65" i="5"/>
  <c r="N64" i="5"/>
  <c r="O64" i="5" s="1"/>
  <c r="P64" i="5" s="1"/>
  <c r="Q64" i="5" s="1"/>
  <c r="M64" i="5"/>
  <c r="G64" i="5"/>
  <c r="N63" i="5"/>
  <c r="O63" i="5" s="1"/>
  <c r="P63" i="5" s="1"/>
  <c r="Q63" i="5" s="1"/>
  <c r="M63" i="5"/>
  <c r="G63" i="5"/>
  <c r="N62" i="5"/>
  <c r="O62" i="5" s="1"/>
  <c r="P62" i="5" s="1"/>
  <c r="Q62" i="5" s="1"/>
  <c r="M62" i="5"/>
  <c r="G62" i="5"/>
  <c r="N61" i="5"/>
  <c r="O61" i="5" s="1"/>
  <c r="P61" i="5" s="1"/>
  <c r="Q61" i="5" s="1"/>
  <c r="M61" i="5"/>
  <c r="G61" i="5"/>
  <c r="N60" i="5"/>
  <c r="O60" i="5" s="1"/>
  <c r="P60" i="5" s="1"/>
  <c r="Q60" i="5" s="1"/>
  <c r="M60" i="5"/>
  <c r="G60" i="5"/>
  <c r="P59" i="5"/>
  <c r="Q59" i="5" s="1"/>
  <c r="N59" i="5"/>
  <c r="O59" i="5" s="1"/>
  <c r="M59" i="5"/>
  <c r="G59" i="5"/>
  <c r="N58" i="5"/>
  <c r="O58" i="5" s="1"/>
  <c r="P58" i="5" s="1"/>
  <c r="Q58" i="5" s="1"/>
  <c r="M58" i="5"/>
  <c r="G58" i="5"/>
  <c r="N57" i="5"/>
  <c r="O57" i="5" s="1"/>
  <c r="P57" i="5" s="1"/>
  <c r="Q57" i="5" s="1"/>
  <c r="M57" i="5"/>
  <c r="G57" i="5"/>
  <c r="N56" i="5"/>
  <c r="O56" i="5" s="1"/>
  <c r="P56" i="5" s="1"/>
  <c r="Q56" i="5" s="1"/>
  <c r="M56" i="5"/>
  <c r="G56" i="5"/>
  <c r="N55" i="5"/>
  <c r="O55" i="5" s="1"/>
  <c r="P55" i="5" s="1"/>
  <c r="Q55" i="5" s="1"/>
  <c r="M55" i="5"/>
  <c r="G55" i="5"/>
  <c r="N54" i="5"/>
  <c r="O54" i="5" s="1"/>
  <c r="P54" i="5" s="1"/>
  <c r="Q54" i="5" s="1"/>
  <c r="M54" i="5"/>
  <c r="G54" i="5"/>
  <c r="N53" i="5"/>
  <c r="O53" i="5" s="1"/>
  <c r="P53" i="5" s="1"/>
  <c r="Q53" i="5" s="1"/>
  <c r="M53" i="5"/>
  <c r="G53" i="5"/>
  <c r="N52" i="5"/>
  <c r="O52" i="5" s="1"/>
  <c r="P52" i="5" s="1"/>
  <c r="Q52" i="5" s="1"/>
  <c r="M52" i="5"/>
  <c r="G52" i="5"/>
  <c r="P51" i="5"/>
  <c r="Q51" i="5" s="1"/>
  <c r="N51" i="5"/>
  <c r="O51" i="5" s="1"/>
  <c r="M51" i="5"/>
  <c r="G51" i="5"/>
  <c r="N50" i="5"/>
  <c r="O50" i="5" s="1"/>
  <c r="P50" i="5" s="1"/>
  <c r="Q50" i="5" s="1"/>
  <c r="M50" i="5"/>
  <c r="G50" i="5"/>
  <c r="N49" i="5"/>
  <c r="O49" i="5" s="1"/>
  <c r="P49" i="5" s="1"/>
  <c r="Q49" i="5" s="1"/>
  <c r="M49" i="5"/>
  <c r="G49" i="5"/>
  <c r="N48" i="5"/>
  <c r="O48" i="5" s="1"/>
  <c r="P48" i="5" s="1"/>
  <c r="Q48" i="5" s="1"/>
  <c r="M48" i="5"/>
  <c r="G48" i="5"/>
  <c r="N47" i="5"/>
  <c r="O47" i="5" s="1"/>
  <c r="P47" i="5" s="1"/>
  <c r="Q47" i="5" s="1"/>
  <c r="M47" i="5"/>
  <c r="G47" i="5"/>
  <c r="N46" i="5"/>
  <c r="O46" i="5" s="1"/>
  <c r="P46" i="5" s="1"/>
  <c r="Q46" i="5" s="1"/>
  <c r="M46" i="5"/>
  <c r="G46" i="5"/>
  <c r="N45" i="5"/>
  <c r="O45" i="5" s="1"/>
  <c r="P45" i="5" s="1"/>
  <c r="Q45" i="5" s="1"/>
  <c r="M45" i="5"/>
  <c r="G45" i="5"/>
  <c r="N44" i="5"/>
  <c r="O44" i="5" s="1"/>
  <c r="P44" i="5" s="1"/>
  <c r="Q44" i="5" s="1"/>
  <c r="M44" i="5"/>
  <c r="G44" i="5"/>
  <c r="N43" i="5"/>
  <c r="O43" i="5" s="1"/>
  <c r="P43" i="5" s="1"/>
  <c r="Q43" i="5" s="1"/>
  <c r="M43" i="5"/>
  <c r="G43" i="5"/>
  <c r="N42" i="5"/>
  <c r="O42" i="5" s="1"/>
  <c r="P42" i="5" s="1"/>
  <c r="Q42" i="5" s="1"/>
  <c r="M42" i="5"/>
  <c r="G42" i="5"/>
  <c r="N41" i="5"/>
  <c r="O41" i="5" s="1"/>
  <c r="P41" i="5" s="1"/>
  <c r="Q41" i="5" s="1"/>
  <c r="M41" i="5"/>
  <c r="G41" i="5"/>
  <c r="N40" i="5"/>
  <c r="O40" i="5" s="1"/>
  <c r="P40" i="5" s="1"/>
  <c r="Q40" i="5" s="1"/>
  <c r="M40" i="5"/>
  <c r="G40" i="5"/>
  <c r="N39" i="5"/>
  <c r="O39" i="5" s="1"/>
  <c r="P39" i="5" s="1"/>
  <c r="Q39" i="5" s="1"/>
  <c r="M39" i="5"/>
  <c r="G39" i="5"/>
  <c r="N38" i="5"/>
  <c r="O38" i="5" s="1"/>
  <c r="P38" i="5" s="1"/>
  <c r="Q38" i="5" s="1"/>
  <c r="M38" i="5"/>
  <c r="G38" i="5"/>
  <c r="N37" i="5"/>
  <c r="O37" i="5" s="1"/>
  <c r="P37" i="5" s="1"/>
  <c r="Q37" i="5" s="1"/>
  <c r="M37" i="5"/>
  <c r="G37" i="5"/>
  <c r="N36" i="5"/>
  <c r="O36" i="5" s="1"/>
  <c r="P36" i="5" s="1"/>
  <c r="Q36" i="5" s="1"/>
  <c r="M36" i="5"/>
  <c r="G36" i="5"/>
  <c r="N35" i="5"/>
  <c r="O35" i="5" s="1"/>
  <c r="P35" i="5" s="1"/>
  <c r="Q35" i="5" s="1"/>
  <c r="M35" i="5"/>
  <c r="G35" i="5"/>
  <c r="N34" i="5"/>
  <c r="O34" i="5" s="1"/>
  <c r="P34" i="5" s="1"/>
  <c r="Q34" i="5" s="1"/>
  <c r="M34" i="5"/>
  <c r="G34" i="5"/>
  <c r="N33" i="5"/>
  <c r="O33" i="5" s="1"/>
  <c r="P33" i="5" s="1"/>
  <c r="Q33" i="5" s="1"/>
  <c r="M33" i="5"/>
  <c r="G33" i="5"/>
  <c r="N32" i="5"/>
  <c r="O32" i="5" s="1"/>
  <c r="P32" i="5" s="1"/>
  <c r="Q32" i="5" s="1"/>
  <c r="M32" i="5"/>
  <c r="G32" i="5"/>
  <c r="N31" i="5"/>
  <c r="O31" i="5" s="1"/>
  <c r="P31" i="5" s="1"/>
  <c r="Q31" i="5" s="1"/>
  <c r="M31" i="5"/>
  <c r="G31" i="5"/>
  <c r="N30" i="5"/>
  <c r="O30" i="5" s="1"/>
  <c r="P30" i="5" s="1"/>
  <c r="Q30" i="5" s="1"/>
  <c r="M30" i="5"/>
  <c r="G30" i="5"/>
  <c r="N29" i="5"/>
  <c r="O29" i="5" s="1"/>
  <c r="P29" i="5" s="1"/>
  <c r="Q29" i="5" s="1"/>
  <c r="M29" i="5"/>
  <c r="G29" i="5"/>
  <c r="N28" i="5"/>
  <c r="O28" i="5" s="1"/>
  <c r="P28" i="5" s="1"/>
  <c r="Q28" i="5" s="1"/>
  <c r="M28" i="5"/>
  <c r="G28" i="5"/>
  <c r="N27" i="5"/>
  <c r="O27" i="5" s="1"/>
  <c r="P27" i="5" s="1"/>
  <c r="Q27" i="5" s="1"/>
  <c r="M27" i="5"/>
  <c r="G27" i="5"/>
  <c r="N26" i="5"/>
  <c r="O26" i="5" s="1"/>
  <c r="P26" i="5" s="1"/>
  <c r="Q26" i="5" s="1"/>
  <c r="M26" i="5"/>
  <c r="G26" i="5"/>
  <c r="N25" i="5"/>
  <c r="O25" i="5" s="1"/>
  <c r="P25" i="5" s="1"/>
  <c r="Q25" i="5" s="1"/>
  <c r="M25" i="5"/>
  <c r="G25" i="5"/>
  <c r="N24" i="5"/>
  <c r="O24" i="5" s="1"/>
  <c r="P24" i="5" s="1"/>
  <c r="Q24" i="5" s="1"/>
  <c r="M24" i="5"/>
  <c r="G24" i="5"/>
  <c r="N23" i="5"/>
  <c r="O23" i="5" s="1"/>
  <c r="P23" i="5" s="1"/>
  <c r="Q23" i="5" s="1"/>
  <c r="M23" i="5"/>
  <c r="G23" i="5"/>
  <c r="N22" i="5"/>
  <c r="O22" i="5" s="1"/>
  <c r="P22" i="5" s="1"/>
  <c r="Q22" i="5" s="1"/>
  <c r="M22" i="5"/>
  <c r="G22" i="5"/>
  <c r="M21" i="5"/>
  <c r="N21" i="5" s="1"/>
  <c r="O21" i="5" s="1"/>
  <c r="P21" i="5" s="1"/>
  <c r="Q21" i="5" s="1"/>
  <c r="G21" i="5"/>
  <c r="N20" i="5"/>
  <c r="O20" i="5" s="1"/>
  <c r="P20" i="5" s="1"/>
  <c r="Q20" i="5" s="1"/>
  <c r="M20" i="5"/>
  <c r="G20" i="5"/>
  <c r="M19" i="5"/>
  <c r="N19" i="5" s="1"/>
  <c r="O19" i="5" s="1"/>
  <c r="P19" i="5" s="1"/>
  <c r="Q19" i="5" s="1"/>
  <c r="G19" i="5"/>
  <c r="N18" i="5"/>
  <c r="O18" i="5" s="1"/>
  <c r="P18" i="5" s="1"/>
  <c r="Q18" i="5" s="1"/>
  <c r="M18" i="5"/>
  <c r="G18" i="5"/>
  <c r="M17" i="5"/>
  <c r="N17" i="5" s="1"/>
  <c r="O17" i="5" s="1"/>
  <c r="P17" i="5" s="1"/>
  <c r="Q17" i="5" s="1"/>
  <c r="G17" i="5"/>
  <c r="N16" i="5"/>
  <c r="O16" i="5" s="1"/>
  <c r="P16" i="5" s="1"/>
  <c r="Q16" i="5" s="1"/>
  <c r="M16" i="5"/>
  <c r="G16" i="5"/>
  <c r="M15" i="5"/>
  <c r="N15" i="5" s="1"/>
  <c r="O15" i="5" s="1"/>
  <c r="P15" i="5" s="1"/>
  <c r="Q15" i="5" s="1"/>
  <c r="G15" i="5"/>
  <c r="N14" i="5"/>
  <c r="O14" i="5" s="1"/>
  <c r="P14" i="5" s="1"/>
  <c r="Q14" i="5" s="1"/>
  <c r="M14" i="5"/>
  <c r="G14" i="5"/>
  <c r="M13" i="5"/>
  <c r="N13" i="5" s="1"/>
  <c r="O13" i="5" s="1"/>
  <c r="P13" i="5" s="1"/>
  <c r="Q13" i="5" s="1"/>
  <c r="G13" i="5"/>
  <c r="N12" i="5"/>
  <c r="O12" i="5" s="1"/>
  <c r="P12" i="5" s="1"/>
  <c r="Q12" i="5" s="1"/>
  <c r="M12" i="5"/>
  <c r="G12" i="5"/>
  <c r="M11" i="5"/>
  <c r="N11" i="5" s="1"/>
  <c r="O11" i="5" s="1"/>
  <c r="P11" i="5" s="1"/>
  <c r="Q11" i="5" s="1"/>
  <c r="G11" i="5"/>
  <c r="N10" i="5"/>
  <c r="O10" i="5" s="1"/>
  <c r="P10" i="5" s="1"/>
  <c r="Q10" i="5" s="1"/>
  <c r="M10" i="5"/>
  <c r="G10" i="5"/>
  <c r="M9" i="5"/>
  <c r="N9" i="5" s="1"/>
  <c r="O9" i="5" s="1"/>
  <c r="P9" i="5" s="1"/>
  <c r="Q9" i="5" s="1"/>
  <c r="G9" i="5"/>
  <c r="N8" i="5"/>
  <c r="O8" i="5" s="1"/>
  <c r="P8" i="5" s="1"/>
  <c r="Q8" i="5" s="1"/>
  <c r="M8" i="5"/>
  <c r="G8" i="5"/>
  <c r="M7" i="5"/>
  <c r="N7" i="5" s="1"/>
  <c r="O7" i="5" s="1"/>
  <c r="P7" i="5" s="1"/>
  <c r="Q7" i="5" s="1"/>
  <c r="G7" i="5"/>
  <c r="M6" i="5"/>
  <c r="N6" i="5" s="1"/>
  <c r="O6" i="5" s="1"/>
  <c r="P6" i="5" s="1"/>
  <c r="Q6" i="5" s="1"/>
  <c r="G6" i="5"/>
  <c r="M5" i="5"/>
  <c r="N5" i="5" s="1"/>
  <c r="O5" i="5" s="1"/>
  <c r="P5" i="5" s="1"/>
  <c r="Q5" i="5" s="1"/>
  <c r="G5" i="5"/>
  <c r="J14" i="14" l="1"/>
  <c r="I15" i="14"/>
  <c r="E14" i="14"/>
  <c r="D15" i="14"/>
  <c r="R35" i="12"/>
  <c r="R20" i="12"/>
  <c r="R23" i="12"/>
  <c r="R13" i="12"/>
  <c r="R30" i="12"/>
  <c r="R9" i="12"/>
  <c r="R18" i="12"/>
  <c r="R39" i="12"/>
  <c r="R55" i="12"/>
  <c r="R47" i="12"/>
  <c r="R19" i="12"/>
  <c r="R46" i="12"/>
  <c r="R42" i="12"/>
  <c r="R10" i="12"/>
  <c r="R14" i="12"/>
  <c r="R26" i="12"/>
  <c r="R38" i="12"/>
  <c r="R14" i="10"/>
  <c r="R13" i="10"/>
  <c r="R17" i="10"/>
  <c r="R9" i="10"/>
  <c r="R34" i="10"/>
  <c r="R47" i="10"/>
  <c r="R35" i="10"/>
  <c r="R37" i="10"/>
  <c r="R53" i="10"/>
  <c r="R50" i="10"/>
  <c r="R30" i="10"/>
  <c r="R25" i="10"/>
  <c r="R29" i="10"/>
  <c r="R33" i="10"/>
  <c r="R55" i="8"/>
  <c r="R45" i="8"/>
  <c r="R33" i="8"/>
  <c r="R46" i="8"/>
  <c r="R9" i="8"/>
  <c r="R17" i="8"/>
  <c r="R25" i="8"/>
  <c r="R37" i="8"/>
  <c r="R41" i="8"/>
  <c r="R49" i="8"/>
  <c r="R53" i="8"/>
  <c r="R52" i="8"/>
  <c r="R44" i="8"/>
  <c r="R40" i="8"/>
  <c r="R48" i="6"/>
  <c r="R44" i="6"/>
  <c r="R40" i="6"/>
  <c r="R36" i="6"/>
  <c r="R32" i="6"/>
  <c r="R28" i="6"/>
  <c r="R37" i="6"/>
  <c r="R13" i="6"/>
  <c r="R53" i="6"/>
  <c r="R17" i="6"/>
  <c r="R49" i="6"/>
  <c r="R45" i="6"/>
  <c r="R41" i="6"/>
  <c r="R33" i="6"/>
  <c r="R29" i="6"/>
  <c r="R25" i="6"/>
  <c r="R21" i="6"/>
  <c r="R9" i="6"/>
  <c r="R27" i="12"/>
  <c r="R37" i="12"/>
  <c r="R49" i="12"/>
  <c r="R48" i="12"/>
  <c r="R44" i="12"/>
  <c r="R32" i="12"/>
  <c r="R28" i="12"/>
  <c r="R16" i="12"/>
  <c r="R43" i="12"/>
  <c r="R12" i="12"/>
  <c r="R33" i="12"/>
  <c r="R40" i="12"/>
  <c r="R45" i="12"/>
  <c r="R50" i="12"/>
  <c r="R52" i="12"/>
  <c r="R41" i="12"/>
  <c r="R25" i="12"/>
  <c r="R31" i="12"/>
  <c r="R15" i="12"/>
  <c r="R11" i="12"/>
  <c r="R17" i="12"/>
  <c r="R22" i="12"/>
  <c r="R24" i="12"/>
  <c r="R29" i="12"/>
  <c r="R34" i="12"/>
  <c r="R36" i="12"/>
  <c r="R55" i="10"/>
  <c r="R51" i="10"/>
  <c r="R43" i="10"/>
  <c r="R31" i="10"/>
  <c r="R27" i="10"/>
  <c r="R23" i="10"/>
  <c r="R19" i="10"/>
  <c r="R15" i="10"/>
  <c r="R11" i="10"/>
  <c r="R39" i="10"/>
  <c r="R49" i="10"/>
  <c r="R52" i="10"/>
  <c r="R48" i="10"/>
  <c r="R44" i="10"/>
  <c r="R40" i="10"/>
  <c r="R36" i="10"/>
  <c r="R32" i="10"/>
  <c r="R28" i="10"/>
  <c r="R24" i="10"/>
  <c r="R20" i="10"/>
  <c r="R16" i="10"/>
  <c r="R12" i="10"/>
  <c r="R48" i="8"/>
  <c r="R36" i="8"/>
  <c r="R32" i="8"/>
  <c r="R28" i="8"/>
  <c r="R24" i="8"/>
  <c r="R20" i="8"/>
  <c r="R16" i="8"/>
  <c r="R12" i="8"/>
  <c r="R35" i="8"/>
  <c r="R13" i="8"/>
  <c r="R39" i="8"/>
  <c r="R51" i="8"/>
  <c r="R54" i="8"/>
  <c r="R50" i="8"/>
  <c r="R42" i="8"/>
  <c r="R38" i="8"/>
  <c r="R34" i="8"/>
  <c r="R30" i="8"/>
  <c r="R26" i="8"/>
  <c r="R22" i="8"/>
  <c r="R14" i="8"/>
  <c r="R10" i="8"/>
  <c r="R29" i="8"/>
  <c r="R47" i="8"/>
  <c r="R43" i="8"/>
  <c r="R31" i="8"/>
  <c r="R27" i="8"/>
  <c r="R23" i="8"/>
  <c r="R19" i="8"/>
  <c r="R15" i="8"/>
  <c r="R11" i="8"/>
  <c r="R10" i="6"/>
  <c r="R54" i="6"/>
  <c r="R50" i="6"/>
  <c r="R46" i="6"/>
  <c r="R42" i="6"/>
  <c r="R38" i="6"/>
  <c r="R30" i="6"/>
  <c r="R26" i="6"/>
  <c r="R22" i="6"/>
  <c r="R39" i="6"/>
  <c r="R14" i="6"/>
  <c r="R55" i="6"/>
  <c r="R51" i="6"/>
  <c r="R47" i="6"/>
  <c r="R43" i="6"/>
  <c r="R35" i="6"/>
  <c r="R31" i="6"/>
  <c r="R27" i="6"/>
  <c r="R23" i="6"/>
  <c r="R19" i="6"/>
  <c r="R15" i="6"/>
  <c r="R11" i="6"/>
  <c r="H8" i="6"/>
  <c r="H9" i="6" s="1"/>
  <c r="H10" i="6" s="1"/>
  <c r="H11" i="6" s="1"/>
  <c r="H12" i="6" s="1"/>
  <c r="H13" i="6" s="1"/>
  <c r="H14" i="6" s="1"/>
  <c r="H15" i="6" s="1"/>
  <c r="H16" i="6" s="1"/>
  <c r="H17" i="6" s="1"/>
  <c r="H18" i="6" s="1"/>
  <c r="H19" i="6" s="1"/>
  <c r="H20" i="6" s="1"/>
  <c r="H21" i="6" s="1"/>
  <c r="H22" i="6" s="1"/>
  <c r="H23" i="6" s="1"/>
  <c r="H24" i="6" s="1"/>
  <c r="H25" i="6" s="1"/>
  <c r="H26" i="6" s="1"/>
  <c r="H27" i="6" s="1"/>
  <c r="H28" i="6" s="1"/>
  <c r="H29" i="6" s="1"/>
  <c r="H30" i="6" s="1"/>
  <c r="H31" i="6" s="1"/>
  <c r="H32" i="6" s="1"/>
  <c r="H33" i="6" s="1"/>
  <c r="H34" i="6" s="1"/>
  <c r="H35" i="6" s="1"/>
  <c r="H36" i="6" s="1"/>
  <c r="H37" i="6" s="1"/>
  <c r="H38" i="6" s="1"/>
  <c r="H39" i="6" s="1"/>
  <c r="H40" i="6" s="1"/>
  <c r="H41" i="6" s="1"/>
  <c r="H42" i="6" s="1"/>
  <c r="H43" i="6" s="1"/>
  <c r="H44" i="6" s="1"/>
  <c r="H45" i="6" s="1"/>
  <c r="H46" i="6" s="1"/>
  <c r="H47" i="6" s="1"/>
  <c r="H48" i="6" s="1"/>
  <c r="H49" i="6" s="1"/>
  <c r="H50" i="6" s="1"/>
  <c r="H51" i="6" s="1"/>
  <c r="H52" i="6" s="1"/>
  <c r="H53" i="6" s="1"/>
  <c r="H54" i="6" s="1"/>
  <c r="H55" i="6" s="1"/>
  <c r="H56" i="6" s="1"/>
  <c r="H57" i="6" s="1"/>
  <c r="H58" i="6" s="1"/>
  <c r="H59" i="6" s="1"/>
  <c r="H60" i="6" s="1"/>
  <c r="H61" i="6" s="1"/>
  <c r="H62" i="6" s="1"/>
  <c r="H63" i="6" s="1"/>
  <c r="H64" i="6" s="1"/>
  <c r="H65" i="6" s="1"/>
  <c r="H66" i="6" s="1"/>
  <c r="H67" i="6" s="1"/>
  <c r="H68" i="6" s="1"/>
  <c r="H69" i="6" s="1"/>
  <c r="H70" i="6" s="1"/>
  <c r="H71" i="6" s="1"/>
  <c r="H72" i="6" s="1"/>
  <c r="H73" i="6" s="1"/>
  <c r="H74" i="6" s="1"/>
  <c r="H75" i="6" s="1"/>
  <c r="H76" i="6" s="1"/>
  <c r="H77" i="6" s="1"/>
  <c r="H78" i="6" s="1"/>
  <c r="H79" i="6" s="1"/>
  <c r="H80" i="6" s="1"/>
  <c r="H81" i="6" s="1"/>
  <c r="H82" i="6" s="1"/>
  <c r="H83" i="6" s="1"/>
  <c r="H84" i="6" s="1"/>
  <c r="H85" i="6" s="1"/>
  <c r="H86" i="6" s="1"/>
  <c r="H87" i="6" s="1"/>
  <c r="H88" i="6" s="1"/>
  <c r="H89" i="6" s="1"/>
  <c r="H90" i="6" s="1"/>
  <c r="H91" i="6" s="1"/>
  <c r="H92" i="6" s="1"/>
  <c r="H93" i="6" s="1"/>
  <c r="H94" i="6" s="1"/>
  <c r="H95" i="6" s="1"/>
  <c r="H96" i="6" s="1"/>
  <c r="H97" i="6" s="1"/>
  <c r="H98" i="6" s="1"/>
  <c r="H99" i="6" s="1"/>
  <c r="H100" i="6" s="1"/>
  <c r="H101" i="6" s="1"/>
  <c r="H102" i="6" s="1"/>
  <c r="H103" i="6" s="1"/>
  <c r="H104" i="6" s="1"/>
  <c r="H105" i="6" s="1"/>
  <c r="H106" i="6" s="1"/>
  <c r="H107" i="6" s="1"/>
  <c r="H108" i="6" s="1"/>
  <c r="H109" i="6" s="1"/>
  <c r="H110" i="6" s="1"/>
  <c r="H111" i="6" s="1"/>
  <c r="H112" i="6" s="1"/>
  <c r="H113" i="6" s="1"/>
  <c r="H114" i="6" s="1"/>
  <c r="H115" i="6" s="1"/>
  <c r="H116" i="6" s="1"/>
  <c r="H117" i="6" s="1"/>
  <c r="H118" i="6" s="1"/>
  <c r="H119" i="6" s="1"/>
  <c r="H120" i="6" s="1"/>
  <c r="H121" i="6" s="1"/>
  <c r="H122" i="6" s="1"/>
  <c r="H123" i="6" s="1"/>
  <c r="H124" i="6" s="1"/>
  <c r="H125" i="6" s="1"/>
  <c r="H126" i="6" s="1"/>
  <c r="H127" i="6" s="1"/>
  <c r="H128" i="6" s="1"/>
  <c r="H129" i="6" s="1"/>
  <c r="H130" i="6" s="1"/>
  <c r="H131" i="6" s="1"/>
  <c r="H132" i="6" s="1"/>
  <c r="H133" i="6" s="1"/>
  <c r="H134" i="6" s="1"/>
  <c r="H135" i="6" s="1"/>
  <c r="H136" i="6" s="1"/>
  <c r="H137" i="6" s="1"/>
  <c r="H138" i="6" s="1"/>
  <c r="H139" i="6" s="1"/>
  <c r="H140" i="6" s="1"/>
  <c r="H141" i="6" s="1"/>
  <c r="H142" i="6" s="1"/>
  <c r="H143" i="6" s="1"/>
  <c r="H144" i="6" s="1"/>
  <c r="H145" i="6" s="1"/>
  <c r="H146" i="6" s="1"/>
  <c r="H147" i="6" s="1"/>
  <c r="H148" i="6" s="1"/>
  <c r="H149" i="6" s="1"/>
  <c r="R18" i="6"/>
  <c r="R34" i="6"/>
  <c r="H9" i="10"/>
  <c r="H10" i="10" s="1"/>
  <c r="H11" i="10" s="1"/>
  <c r="H12" i="10" s="1"/>
  <c r="H13" i="10" s="1"/>
  <c r="H14" i="10" s="1"/>
  <c r="H15" i="10" s="1"/>
  <c r="H16" i="10" s="1"/>
  <c r="H17" i="10" s="1"/>
  <c r="H18" i="10" s="1"/>
  <c r="H19" i="10" s="1"/>
  <c r="H20" i="10" s="1"/>
  <c r="H21" i="10" s="1"/>
  <c r="H22" i="10" s="1"/>
  <c r="H23" i="10" s="1"/>
  <c r="H24" i="10" s="1"/>
  <c r="H25" i="10" s="1"/>
  <c r="H26" i="10" s="1"/>
  <c r="H27" i="10" s="1"/>
  <c r="H28" i="10" s="1"/>
  <c r="H29" i="10" s="1"/>
  <c r="H30" i="10" s="1"/>
  <c r="H31" i="10" s="1"/>
  <c r="H32" i="10" s="1"/>
  <c r="H33" i="10" s="1"/>
  <c r="H34" i="10" s="1"/>
  <c r="H35" i="10" s="1"/>
  <c r="H36" i="10" s="1"/>
  <c r="H37" i="10" s="1"/>
  <c r="H38" i="10" s="1"/>
  <c r="H39" i="10" s="1"/>
  <c r="H40" i="10" s="1"/>
  <c r="H41" i="10" s="1"/>
  <c r="H42" i="10" s="1"/>
  <c r="H43" i="10" s="1"/>
  <c r="H44" i="10" s="1"/>
  <c r="H45" i="10" s="1"/>
  <c r="H46" i="10" s="1"/>
  <c r="H47" i="10" s="1"/>
  <c r="H48" i="10" s="1"/>
  <c r="H49" i="10" s="1"/>
  <c r="H50" i="10" s="1"/>
  <c r="H51" i="10" s="1"/>
  <c r="H52" i="10" s="1"/>
  <c r="H53" i="10" s="1"/>
  <c r="H54" i="10" s="1"/>
  <c r="H55" i="10" s="1"/>
  <c r="H56" i="10" s="1"/>
  <c r="H57" i="10" s="1"/>
  <c r="H58" i="10" s="1"/>
  <c r="H59" i="10" s="1"/>
  <c r="H60" i="10" s="1"/>
  <c r="H61" i="10" s="1"/>
  <c r="H62" i="10" s="1"/>
  <c r="H63" i="10" s="1"/>
  <c r="H64" i="10" s="1"/>
  <c r="H65" i="10" s="1"/>
  <c r="H66" i="10" s="1"/>
  <c r="H67" i="10" s="1"/>
  <c r="H68" i="10" s="1"/>
  <c r="H69" i="10" s="1"/>
  <c r="H70" i="10" s="1"/>
  <c r="H71" i="10" s="1"/>
  <c r="H72" i="10" s="1"/>
  <c r="H73" i="10" s="1"/>
  <c r="H74" i="10" s="1"/>
  <c r="H75" i="10" s="1"/>
  <c r="H76" i="10" s="1"/>
  <c r="H77" i="10" s="1"/>
  <c r="H78" i="10" s="1"/>
  <c r="H79" i="10" s="1"/>
  <c r="H80" i="10" s="1"/>
  <c r="H81" i="10" s="1"/>
  <c r="H82" i="10" s="1"/>
  <c r="H83" i="10" s="1"/>
  <c r="H84" i="10" s="1"/>
  <c r="H85" i="10" s="1"/>
  <c r="H86" i="10" s="1"/>
  <c r="H87" i="10" s="1"/>
  <c r="H88" i="10" s="1"/>
  <c r="H89" i="10" s="1"/>
  <c r="H90" i="10" s="1"/>
  <c r="H91" i="10" s="1"/>
  <c r="H92" i="10" s="1"/>
  <c r="H93" i="10" s="1"/>
  <c r="H94" i="10" s="1"/>
  <c r="H95" i="10" s="1"/>
  <c r="H96" i="10" s="1"/>
  <c r="H97" i="10" s="1"/>
  <c r="H98" i="10" s="1"/>
  <c r="H99" i="10" s="1"/>
  <c r="H100" i="10" s="1"/>
  <c r="H101" i="10" s="1"/>
  <c r="H102" i="10" s="1"/>
  <c r="H103" i="10" s="1"/>
  <c r="H104" i="10" s="1"/>
  <c r="H105" i="10" s="1"/>
  <c r="H106" i="10" s="1"/>
  <c r="H107" i="10" s="1"/>
  <c r="H108" i="10" s="1"/>
  <c r="H109" i="10" s="1"/>
  <c r="H110" i="10" s="1"/>
  <c r="H111" i="10" s="1"/>
  <c r="H112" i="10" s="1"/>
  <c r="H113" i="10" s="1"/>
  <c r="H114" i="10" s="1"/>
  <c r="H115" i="10" s="1"/>
  <c r="H116" i="10" s="1"/>
  <c r="H117" i="10" s="1"/>
  <c r="H118" i="10" s="1"/>
  <c r="H119" i="10" s="1"/>
  <c r="H120" i="10" s="1"/>
  <c r="H121" i="10" s="1"/>
  <c r="H122" i="10" s="1"/>
  <c r="H123" i="10" s="1"/>
  <c r="H124" i="10" s="1"/>
  <c r="H125" i="10" s="1"/>
  <c r="H126" i="10" s="1"/>
  <c r="H127" i="10" s="1"/>
  <c r="H128" i="10" s="1"/>
  <c r="H129" i="10" s="1"/>
  <c r="H130" i="10" s="1"/>
  <c r="H131" i="10" s="1"/>
  <c r="H132" i="10" s="1"/>
  <c r="H133" i="10" s="1"/>
  <c r="H134" i="10" s="1"/>
  <c r="H135" i="10" s="1"/>
  <c r="H136" i="10" s="1"/>
  <c r="H137" i="10" s="1"/>
  <c r="H138" i="10" s="1"/>
  <c r="H139" i="10" s="1"/>
  <c r="H140" i="10" s="1"/>
  <c r="H141" i="10" s="1"/>
  <c r="H142" i="10" s="1"/>
  <c r="H143" i="10" s="1"/>
  <c r="H144" i="10" s="1"/>
  <c r="H145" i="10" s="1"/>
  <c r="H146" i="10" s="1"/>
  <c r="H147" i="10" s="1"/>
  <c r="H148" i="10" s="1"/>
  <c r="H149" i="10" s="1"/>
  <c r="H8" i="12"/>
  <c r="H9" i="12" s="1"/>
  <c r="H10" i="12" s="1"/>
  <c r="H11" i="12" s="1"/>
  <c r="H12" i="12" s="1"/>
  <c r="H13" i="12" s="1"/>
  <c r="H14" i="12" s="1"/>
  <c r="H15" i="12" s="1"/>
  <c r="H16" i="12" s="1"/>
  <c r="H17" i="12" s="1"/>
  <c r="H18" i="12" s="1"/>
  <c r="H19" i="12" s="1"/>
  <c r="H20" i="12" s="1"/>
  <c r="H21" i="12" s="1"/>
  <c r="H22" i="12" s="1"/>
  <c r="H23" i="12" s="1"/>
  <c r="H24" i="12" s="1"/>
  <c r="H25" i="12" s="1"/>
  <c r="H26" i="12" s="1"/>
  <c r="H27" i="12" s="1"/>
  <c r="H28" i="12" s="1"/>
  <c r="H29" i="12" s="1"/>
  <c r="H30" i="12" s="1"/>
  <c r="H31" i="12" s="1"/>
  <c r="H32" i="12" s="1"/>
  <c r="H33" i="12" s="1"/>
  <c r="H34" i="12" s="1"/>
  <c r="H35" i="12" s="1"/>
  <c r="H36" i="12" s="1"/>
  <c r="H37" i="12" s="1"/>
  <c r="H38" i="12" s="1"/>
  <c r="H39" i="12" s="1"/>
  <c r="H40" i="12" s="1"/>
  <c r="H41" i="12" s="1"/>
  <c r="H42" i="12" s="1"/>
  <c r="H43" i="12" s="1"/>
  <c r="H44" i="12" s="1"/>
  <c r="H45" i="12" s="1"/>
  <c r="H46" i="12" s="1"/>
  <c r="H47" i="12" s="1"/>
  <c r="H48" i="12" s="1"/>
  <c r="H49" i="12" s="1"/>
  <c r="H50" i="12" s="1"/>
  <c r="H51" i="12" s="1"/>
  <c r="H52" i="12" s="1"/>
  <c r="H53" i="12" s="1"/>
  <c r="H54" i="12" s="1"/>
  <c r="H55" i="12" s="1"/>
  <c r="H56" i="12" s="1"/>
  <c r="H57" i="12" s="1"/>
  <c r="H58" i="12" s="1"/>
  <c r="H59" i="12" s="1"/>
  <c r="H60" i="12" s="1"/>
  <c r="H61" i="12" s="1"/>
  <c r="H62" i="12" s="1"/>
  <c r="H63" i="12" s="1"/>
  <c r="H64" i="12" s="1"/>
  <c r="H65" i="12" s="1"/>
  <c r="H66" i="12" s="1"/>
  <c r="H67" i="12" s="1"/>
  <c r="H68" i="12" s="1"/>
  <c r="H69" i="12" s="1"/>
  <c r="H70" i="12" s="1"/>
  <c r="H71" i="12" s="1"/>
  <c r="H72" i="12" s="1"/>
  <c r="H73" i="12" s="1"/>
  <c r="H74" i="12" s="1"/>
  <c r="H75" i="12" s="1"/>
  <c r="H76" i="12" s="1"/>
  <c r="H77" i="12" s="1"/>
  <c r="H78" i="12" s="1"/>
  <c r="H79" i="12" s="1"/>
  <c r="H80" i="12" s="1"/>
  <c r="H81" i="12" s="1"/>
  <c r="H82" i="12" s="1"/>
  <c r="H83" i="12" s="1"/>
  <c r="H84" i="12" s="1"/>
  <c r="H85" i="12" s="1"/>
  <c r="H86" i="12" s="1"/>
  <c r="H87" i="12" s="1"/>
  <c r="H88" i="12" s="1"/>
  <c r="H89" i="12" s="1"/>
  <c r="H90" i="12" s="1"/>
  <c r="H91" i="12" s="1"/>
  <c r="H92" i="12" s="1"/>
  <c r="H93" i="12" s="1"/>
  <c r="H94" i="12" s="1"/>
  <c r="H95" i="12" s="1"/>
  <c r="H96" i="12" s="1"/>
  <c r="H97" i="12" s="1"/>
  <c r="H98" i="12" s="1"/>
  <c r="H99" i="12" s="1"/>
  <c r="H100" i="12" s="1"/>
  <c r="H101" i="12" s="1"/>
  <c r="H102" i="12" s="1"/>
  <c r="H103" i="12" s="1"/>
  <c r="H104" i="12" s="1"/>
  <c r="H105" i="12" s="1"/>
  <c r="H106" i="12" s="1"/>
  <c r="H107" i="12" s="1"/>
  <c r="H108" i="12" s="1"/>
  <c r="H109" i="12" s="1"/>
  <c r="H110" i="12" s="1"/>
  <c r="H111" i="12" s="1"/>
  <c r="H112" i="12" s="1"/>
  <c r="H113" i="12" s="1"/>
  <c r="H114" i="12" s="1"/>
  <c r="H115" i="12" s="1"/>
  <c r="H116" i="12" s="1"/>
  <c r="H117" i="12" s="1"/>
  <c r="H118" i="12" s="1"/>
  <c r="H119" i="12" s="1"/>
  <c r="H120" i="12" s="1"/>
  <c r="H121" i="12" s="1"/>
  <c r="H122" i="12" s="1"/>
  <c r="H123" i="12" s="1"/>
  <c r="H124" i="12" s="1"/>
  <c r="H125" i="12" s="1"/>
  <c r="H126" i="12" s="1"/>
  <c r="H127" i="12" s="1"/>
  <c r="H128" i="12" s="1"/>
  <c r="H129" i="12" s="1"/>
  <c r="H130" i="12" s="1"/>
  <c r="H131" i="12" s="1"/>
  <c r="H132" i="12" s="1"/>
  <c r="H133" i="12" s="1"/>
  <c r="H134" i="12" s="1"/>
  <c r="H135" i="12" s="1"/>
  <c r="H136" i="12" s="1"/>
  <c r="H137" i="12" s="1"/>
  <c r="H138" i="12" s="1"/>
  <c r="H139" i="12" s="1"/>
  <c r="H140" i="12" s="1"/>
  <c r="H141" i="12" s="1"/>
  <c r="H142" i="12" s="1"/>
  <c r="H143" i="12" s="1"/>
  <c r="H144" i="12" s="1"/>
  <c r="H145" i="12" s="1"/>
  <c r="H146" i="12" s="1"/>
  <c r="H147" i="12" s="1"/>
  <c r="H148" i="12" s="1"/>
  <c r="H149" i="12" s="1"/>
  <c r="G7" i="10"/>
  <c r="I7" i="10" s="1"/>
  <c r="J7" i="10" s="1"/>
  <c r="J7" i="12"/>
  <c r="I8" i="12"/>
  <c r="J8" i="12" s="1"/>
  <c r="E8" i="12"/>
  <c r="D9" i="12"/>
  <c r="E7" i="12"/>
  <c r="E8" i="10"/>
  <c r="D9" i="10"/>
  <c r="E7" i="10"/>
  <c r="H10" i="8"/>
  <c r="H11" i="8" s="1"/>
  <c r="H12" i="8" s="1"/>
  <c r="H13" i="8" s="1"/>
  <c r="H14" i="8" s="1"/>
  <c r="H15" i="8" s="1"/>
  <c r="H16" i="8" s="1"/>
  <c r="H17" i="8" s="1"/>
  <c r="H18" i="8" s="1"/>
  <c r="H19" i="8" s="1"/>
  <c r="H20" i="8" s="1"/>
  <c r="H21" i="8" s="1"/>
  <c r="H22" i="8" s="1"/>
  <c r="H23" i="8" s="1"/>
  <c r="H24" i="8" s="1"/>
  <c r="H25" i="8" s="1"/>
  <c r="H26" i="8" s="1"/>
  <c r="H27" i="8" s="1"/>
  <c r="H28" i="8" s="1"/>
  <c r="H29" i="8" s="1"/>
  <c r="H30" i="8" s="1"/>
  <c r="H31" i="8" s="1"/>
  <c r="H32" i="8" s="1"/>
  <c r="H33" i="8" s="1"/>
  <c r="H34" i="8" s="1"/>
  <c r="H35" i="8" s="1"/>
  <c r="H36" i="8" s="1"/>
  <c r="H37" i="8" s="1"/>
  <c r="H38" i="8" s="1"/>
  <c r="H39" i="8" s="1"/>
  <c r="H40" i="8" s="1"/>
  <c r="H41" i="8" s="1"/>
  <c r="H42" i="8" s="1"/>
  <c r="H43" i="8" s="1"/>
  <c r="H44" i="8" s="1"/>
  <c r="H45" i="8" s="1"/>
  <c r="H46" i="8" s="1"/>
  <c r="H47" i="8" s="1"/>
  <c r="H48" i="8" s="1"/>
  <c r="H49" i="8" s="1"/>
  <c r="H50" i="8" s="1"/>
  <c r="H51" i="8" s="1"/>
  <c r="H52" i="8" s="1"/>
  <c r="H53" i="8" s="1"/>
  <c r="H54" i="8" s="1"/>
  <c r="H55" i="8" s="1"/>
  <c r="H56" i="8" s="1"/>
  <c r="H57" i="8" s="1"/>
  <c r="H58" i="8" s="1"/>
  <c r="H59" i="8" s="1"/>
  <c r="H60" i="8" s="1"/>
  <c r="H61" i="8" s="1"/>
  <c r="H62" i="8" s="1"/>
  <c r="H63" i="8" s="1"/>
  <c r="H64" i="8" s="1"/>
  <c r="H65" i="8" s="1"/>
  <c r="H66" i="8" s="1"/>
  <c r="H67" i="8" s="1"/>
  <c r="H68" i="8" s="1"/>
  <c r="H69" i="8" s="1"/>
  <c r="H70" i="8" s="1"/>
  <c r="H71" i="8" s="1"/>
  <c r="H72" i="8" s="1"/>
  <c r="H73" i="8" s="1"/>
  <c r="H74" i="8" s="1"/>
  <c r="H75" i="8" s="1"/>
  <c r="H76" i="8" s="1"/>
  <c r="H77" i="8" s="1"/>
  <c r="H78" i="8" s="1"/>
  <c r="H79" i="8" s="1"/>
  <c r="H80" i="8" s="1"/>
  <c r="H81" i="8" s="1"/>
  <c r="H82" i="8" s="1"/>
  <c r="H83" i="8" s="1"/>
  <c r="H84" i="8" s="1"/>
  <c r="H85" i="8" s="1"/>
  <c r="H86" i="8" s="1"/>
  <c r="H87" i="8" s="1"/>
  <c r="H88" i="8" s="1"/>
  <c r="H89" i="8" s="1"/>
  <c r="H90" i="8" s="1"/>
  <c r="H91" i="8" s="1"/>
  <c r="H92" i="8" s="1"/>
  <c r="H93" i="8" s="1"/>
  <c r="H94" i="8" s="1"/>
  <c r="H95" i="8" s="1"/>
  <c r="H96" i="8" s="1"/>
  <c r="H97" i="8" s="1"/>
  <c r="H98" i="8" s="1"/>
  <c r="H99" i="8" s="1"/>
  <c r="H100" i="8" s="1"/>
  <c r="H101" i="8" s="1"/>
  <c r="H102" i="8" s="1"/>
  <c r="H103" i="8" s="1"/>
  <c r="H104" i="8" s="1"/>
  <c r="H105" i="8" s="1"/>
  <c r="H106" i="8" s="1"/>
  <c r="H107" i="8" s="1"/>
  <c r="H108" i="8" s="1"/>
  <c r="H109" i="8" s="1"/>
  <c r="H110" i="8" s="1"/>
  <c r="H111" i="8" s="1"/>
  <c r="H112" i="8" s="1"/>
  <c r="H113" i="8" s="1"/>
  <c r="H114" i="8" s="1"/>
  <c r="H115" i="8" s="1"/>
  <c r="H116" i="8" s="1"/>
  <c r="H117" i="8" s="1"/>
  <c r="H118" i="8" s="1"/>
  <c r="H119" i="8" s="1"/>
  <c r="H120" i="8" s="1"/>
  <c r="H121" i="8" s="1"/>
  <c r="H122" i="8" s="1"/>
  <c r="H123" i="8" s="1"/>
  <c r="H124" i="8" s="1"/>
  <c r="H125" i="8" s="1"/>
  <c r="H126" i="8" s="1"/>
  <c r="H127" i="8" s="1"/>
  <c r="H128" i="8" s="1"/>
  <c r="H129" i="8" s="1"/>
  <c r="H130" i="8" s="1"/>
  <c r="H131" i="8" s="1"/>
  <c r="H132" i="8" s="1"/>
  <c r="H133" i="8" s="1"/>
  <c r="H134" i="8" s="1"/>
  <c r="H135" i="8" s="1"/>
  <c r="H136" i="8" s="1"/>
  <c r="H137" i="8" s="1"/>
  <c r="H138" i="8" s="1"/>
  <c r="H139" i="8" s="1"/>
  <c r="H140" i="8" s="1"/>
  <c r="H141" i="8" s="1"/>
  <c r="H142" i="8" s="1"/>
  <c r="H143" i="8" s="1"/>
  <c r="H144" i="8" s="1"/>
  <c r="H145" i="8" s="1"/>
  <c r="H146" i="8" s="1"/>
  <c r="H147" i="8" s="1"/>
  <c r="H148" i="8" s="1"/>
  <c r="H149" i="8" s="1"/>
  <c r="E8" i="8"/>
  <c r="D9" i="8"/>
  <c r="I8" i="8"/>
  <c r="J8" i="8" s="1"/>
  <c r="E7" i="8"/>
  <c r="D8" i="6"/>
  <c r="E7" i="6"/>
  <c r="G7" i="6"/>
  <c r="I7" i="6" s="1"/>
  <c r="J7" i="6" s="1"/>
  <c r="F9" i="4"/>
  <c r="G9" i="4" s="1"/>
  <c r="F21" i="4"/>
  <c r="F25" i="4"/>
  <c r="F33" i="4"/>
  <c r="F37" i="4"/>
  <c r="F49" i="4"/>
  <c r="F53" i="4"/>
  <c r="F65" i="4"/>
  <c r="F69" i="4"/>
  <c r="F73" i="4"/>
  <c r="F77" i="4"/>
  <c r="F85" i="4"/>
  <c r="F93" i="4"/>
  <c r="F101" i="4"/>
  <c r="F105" i="4"/>
  <c r="F109" i="4"/>
  <c r="F133" i="4"/>
  <c r="F137" i="4"/>
  <c r="F141" i="4"/>
  <c r="F145" i="4"/>
  <c r="F149" i="4"/>
  <c r="D6" i="4"/>
  <c r="D7" i="4" s="1"/>
  <c r="E7" i="4" s="1"/>
  <c r="M147" i="3"/>
  <c r="N147" i="3" s="1"/>
  <c r="O147" i="3" s="1"/>
  <c r="P147" i="3" s="1"/>
  <c r="Q147" i="3" s="1"/>
  <c r="G147" i="3"/>
  <c r="M146" i="3"/>
  <c r="N146" i="3" s="1"/>
  <c r="O146" i="3" s="1"/>
  <c r="P146" i="3" s="1"/>
  <c r="Q146" i="3" s="1"/>
  <c r="G146" i="3"/>
  <c r="M145" i="3"/>
  <c r="N145" i="3" s="1"/>
  <c r="O145" i="3" s="1"/>
  <c r="P145" i="3" s="1"/>
  <c r="Q145" i="3" s="1"/>
  <c r="F148" i="4" s="1"/>
  <c r="G145" i="3"/>
  <c r="M144" i="3"/>
  <c r="N144" i="3" s="1"/>
  <c r="O144" i="3" s="1"/>
  <c r="P144" i="3" s="1"/>
  <c r="Q144" i="3" s="1"/>
  <c r="F147" i="4" s="1"/>
  <c r="G144" i="3"/>
  <c r="M143" i="3"/>
  <c r="N143" i="3" s="1"/>
  <c r="O143" i="3" s="1"/>
  <c r="P143" i="3" s="1"/>
  <c r="Q143" i="3" s="1"/>
  <c r="F146" i="4" s="1"/>
  <c r="G143" i="3"/>
  <c r="N142" i="3"/>
  <c r="O142" i="3" s="1"/>
  <c r="P142" i="3" s="1"/>
  <c r="Q142" i="3" s="1"/>
  <c r="M142" i="3"/>
  <c r="G142" i="3"/>
  <c r="M141" i="3"/>
  <c r="N141" i="3" s="1"/>
  <c r="O141" i="3" s="1"/>
  <c r="P141" i="3" s="1"/>
  <c r="Q141" i="3" s="1"/>
  <c r="F144" i="4" s="1"/>
  <c r="G141" i="3"/>
  <c r="M140" i="3"/>
  <c r="N140" i="3" s="1"/>
  <c r="O140" i="3" s="1"/>
  <c r="P140" i="3" s="1"/>
  <c r="Q140" i="3" s="1"/>
  <c r="F143" i="4" s="1"/>
  <c r="G140" i="3"/>
  <c r="M139" i="3"/>
  <c r="N139" i="3" s="1"/>
  <c r="O139" i="3" s="1"/>
  <c r="P139" i="3" s="1"/>
  <c r="Q139" i="3" s="1"/>
  <c r="F142" i="4" s="1"/>
  <c r="G139" i="3"/>
  <c r="M138" i="3"/>
  <c r="N138" i="3" s="1"/>
  <c r="O138" i="3" s="1"/>
  <c r="P138" i="3" s="1"/>
  <c r="Q138" i="3" s="1"/>
  <c r="G138" i="3"/>
  <c r="M137" i="3"/>
  <c r="N137" i="3" s="1"/>
  <c r="O137" i="3" s="1"/>
  <c r="P137" i="3" s="1"/>
  <c r="Q137" i="3" s="1"/>
  <c r="F140" i="4" s="1"/>
  <c r="G137" i="3"/>
  <c r="M136" i="3"/>
  <c r="N136" i="3" s="1"/>
  <c r="O136" i="3" s="1"/>
  <c r="P136" i="3" s="1"/>
  <c r="Q136" i="3" s="1"/>
  <c r="F139" i="4" s="1"/>
  <c r="G136" i="3"/>
  <c r="M135" i="3"/>
  <c r="N135" i="3" s="1"/>
  <c r="O135" i="3" s="1"/>
  <c r="P135" i="3" s="1"/>
  <c r="Q135" i="3" s="1"/>
  <c r="F138" i="4" s="1"/>
  <c r="G135" i="3"/>
  <c r="M134" i="3"/>
  <c r="N134" i="3" s="1"/>
  <c r="O134" i="3" s="1"/>
  <c r="P134" i="3" s="1"/>
  <c r="Q134" i="3" s="1"/>
  <c r="G134" i="3"/>
  <c r="M133" i="3"/>
  <c r="N133" i="3" s="1"/>
  <c r="O133" i="3" s="1"/>
  <c r="P133" i="3" s="1"/>
  <c r="Q133" i="3" s="1"/>
  <c r="F136" i="4" s="1"/>
  <c r="G133" i="3"/>
  <c r="M132" i="3"/>
  <c r="N132" i="3" s="1"/>
  <c r="O132" i="3" s="1"/>
  <c r="P132" i="3" s="1"/>
  <c r="Q132" i="3" s="1"/>
  <c r="F135" i="4" s="1"/>
  <c r="G132" i="3"/>
  <c r="M131" i="3"/>
  <c r="N131" i="3" s="1"/>
  <c r="O131" i="3" s="1"/>
  <c r="P131" i="3" s="1"/>
  <c r="Q131" i="3" s="1"/>
  <c r="F134" i="4" s="1"/>
  <c r="G131" i="3"/>
  <c r="M130" i="3"/>
  <c r="N130" i="3" s="1"/>
  <c r="O130" i="3" s="1"/>
  <c r="P130" i="3" s="1"/>
  <c r="Q130" i="3" s="1"/>
  <c r="G130" i="3"/>
  <c r="M129" i="3"/>
  <c r="N129" i="3" s="1"/>
  <c r="O129" i="3" s="1"/>
  <c r="P129" i="3" s="1"/>
  <c r="Q129" i="3" s="1"/>
  <c r="F132" i="4" s="1"/>
  <c r="G129" i="3"/>
  <c r="M128" i="3"/>
  <c r="N128" i="3" s="1"/>
  <c r="O128" i="3" s="1"/>
  <c r="P128" i="3" s="1"/>
  <c r="Q128" i="3" s="1"/>
  <c r="F131" i="4" s="1"/>
  <c r="G128" i="3"/>
  <c r="M127" i="3"/>
  <c r="N127" i="3" s="1"/>
  <c r="O127" i="3" s="1"/>
  <c r="P127" i="3" s="1"/>
  <c r="Q127" i="3" s="1"/>
  <c r="F130" i="4" s="1"/>
  <c r="G127" i="3"/>
  <c r="M126" i="3"/>
  <c r="N126" i="3" s="1"/>
  <c r="O126" i="3" s="1"/>
  <c r="P126" i="3" s="1"/>
  <c r="Q126" i="3" s="1"/>
  <c r="F129" i="4" s="1"/>
  <c r="G126" i="3"/>
  <c r="M125" i="3"/>
  <c r="N125" i="3" s="1"/>
  <c r="O125" i="3" s="1"/>
  <c r="P125" i="3" s="1"/>
  <c r="Q125" i="3" s="1"/>
  <c r="F128" i="4" s="1"/>
  <c r="G125" i="3"/>
  <c r="M124" i="3"/>
  <c r="N124" i="3" s="1"/>
  <c r="O124" i="3" s="1"/>
  <c r="P124" i="3" s="1"/>
  <c r="Q124" i="3" s="1"/>
  <c r="F127" i="4" s="1"/>
  <c r="G124" i="3"/>
  <c r="M123" i="3"/>
  <c r="N123" i="3" s="1"/>
  <c r="O123" i="3" s="1"/>
  <c r="P123" i="3" s="1"/>
  <c r="Q123" i="3" s="1"/>
  <c r="F126" i="4" s="1"/>
  <c r="G123" i="3"/>
  <c r="M122" i="3"/>
  <c r="N122" i="3" s="1"/>
  <c r="O122" i="3" s="1"/>
  <c r="P122" i="3" s="1"/>
  <c r="Q122" i="3" s="1"/>
  <c r="F125" i="4" s="1"/>
  <c r="G122" i="3"/>
  <c r="M121" i="3"/>
  <c r="N121" i="3" s="1"/>
  <c r="O121" i="3" s="1"/>
  <c r="P121" i="3" s="1"/>
  <c r="Q121" i="3" s="1"/>
  <c r="F124" i="4" s="1"/>
  <c r="G121" i="3"/>
  <c r="M120" i="3"/>
  <c r="N120" i="3" s="1"/>
  <c r="O120" i="3" s="1"/>
  <c r="P120" i="3" s="1"/>
  <c r="Q120" i="3" s="1"/>
  <c r="F123" i="4" s="1"/>
  <c r="G120" i="3"/>
  <c r="M119" i="3"/>
  <c r="N119" i="3" s="1"/>
  <c r="O119" i="3" s="1"/>
  <c r="P119" i="3" s="1"/>
  <c r="Q119" i="3" s="1"/>
  <c r="F122" i="4" s="1"/>
  <c r="G119" i="3"/>
  <c r="M118" i="3"/>
  <c r="N118" i="3" s="1"/>
  <c r="O118" i="3" s="1"/>
  <c r="P118" i="3" s="1"/>
  <c r="Q118" i="3" s="1"/>
  <c r="F121" i="4" s="1"/>
  <c r="G118" i="3"/>
  <c r="M117" i="3"/>
  <c r="N117" i="3" s="1"/>
  <c r="O117" i="3" s="1"/>
  <c r="P117" i="3" s="1"/>
  <c r="Q117" i="3" s="1"/>
  <c r="F120" i="4" s="1"/>
  <c r="G117" i="3"/>
  <c r="M116" i="3"/>
  <c r="N116" i="3" s="1"/>
  <c r="O116" i="3" s="1"/>
  <c r="P116" i="3" s="1"/>
  <c r="Q116" i="3" s="1"/>
  <c r="F119" i="4" s="1"/>
  <c r="G116" i="3"/>
  <c r="M115" i="3"/>
  <c r="N115" i="3" s="1"/>
  <c r="O115" i="3" s="1"/>
  <c r="P115" i="3" s="1"/>
  <c r="Q115" i="3" s="1"/>
  <c r="F118" i="4" s="1"/>
  <c r="G115" i="3"/>
  <c r="M114" i="3"/>
  <c r="N114" i="3" s="1"/>
  <c r="O114" i="3" s="1"/>
  <c r="P114" i="3" s="1"/>
  <c r="Q114" i="3" s="1"/>
  <c r="F117" i="4" s="1"/>
  <c r="G114" i="3"/>
  <c r="M113" i="3"/>
  <c r="N113" i="3" s="1"/>
  <c r="O113" i="3" s="1"/>
  <c r="P113" i="3" s="1"/>
  <c r="Q113" i="3" s="1"/>
  <c r="F116" i="4" s="1"/>
  <c r="G113" i="3"/>
  <c r="N112" i="3"/>
  <c r="O112" i="3" s="1"/>
  <c r="P112" i="3" s="1"/>
  <c r="Q112" i="3" s="1"/>
  <c r="F115" i="4" s="1"/>
  <c r="M112" i="3"/>
  <c r="G112" i="3"/>
  <c r="M111" i="3"/>
  <c r="N111" i="3" s="1"/>
  <c r="O111" i="3" s="1"/>
  <c r="P111" i="3" s="1"/>
  <c r="Q111" i="3" s="1"/>
  <c r="F114" i="4" s="1"/>
  <c r="G111" i="3"/>
  <c r="M110" i="3"/>
  <c r="N110" i="3" s="1"/>
  <c r="O110" i="3" s="1"/>
  <c r="P110" i="3" s="1"/>
  <c r="Q110" i="3" s="1"/>
  <c r="F113" i="4" s="1"/>
  <c r="G110" i="3"/>
  <c r="M109" i="3"/>
  <c r="N109" i="3" s="1"/>
  <c r="O109" i="3" s="1"/>
  <c r="P109" i="3" s="1"/>
  <c r="Q109" i="3" s="1"/>
  <c r="F112" i="4" s="1"/>
  <c r="G109" i="3"/>
  <c r="M108" i="3"/>
  <c r="N108" i="3" s="1"/>
  <c r="O108" i="3" s="1"/>
  <c r="P108" i="3" s="1"/>
  <c r="Q108" i="3" s="1"/>
  <c r="F111" i="4" s="1"/>
  <c r="G108" i="3"/>
  <c r="M107" i="3"/>
  <c r="N107" i="3" s="1"/>
  <c r="O107" i="3" s="1"/>
  <c r="P107" i="3" s="1"/>
  <c r="Q107" i="3" s="1"/>
  <c r="F110" i="4" s="1"/>
  <c r="G107" i="3"/>
  <c r="M106" i="3"/>
  <c r="N106" i="3" s="1"/>
  <c r="O106" i="3" s="1"/>
  <c r="P106" i="3" s="1"/>
  <c r="Q106" i="3" s="1"/>
  <c r="G106" i="3"/>
  <c r="M105" i="3"/>
  <c r="N105" i="3" s="1"/>
  <c r="O105" i="3" s="1"/>
  <c r="P105" i="3" s="1"/>
  <c r="Q105" i="3" s="1"/>
  <c r="F108" i="4" s="1"/>
  <c r="G105" i="3"/>
  <c r="M104" i="3"/>
  <c r="N104" i="3" s="1"/>
  <c r="O104" i="3" s="1"/>
  <c r="P104" i="3" s="1"/>
  <c r="Q104" i="3" s="1"/>
  <c r="F107" i="4" s="1"/>
  <c r="G104" i="3"/>
  <c r="M103" i="3"/>
  <c r="N103" i="3" s="1"/>
  <c r="O103" i="3" s="1"/>
  <c r="P103" i="3" s="1"/>
  <c r="Q103" i="3" s="1"/>
  <c r="F106" i="4" s="1"/>
  <c r="G103" i="3"/>
  <c r="M102" i="3"/>
  <c r="N102" i="3" s="1"/>
  <c r="O102" i="3" s="1"/>
  <c r="P102" i="3" s="1"/>
  <c r="Q102" i="3" s="1"/>
  <c r="G102" i="3"/>
  <c r="M101" i="3"/>
  <c r="N101" i="3" s="1"/>
  <c r="O101" i="3" s="1"/>
  <c r="P101" i="3" s="1"/>
  <c r="Q101" i="3" s="1"/>
  <c r="F104" i="4" s="1"/>
  <c r="G101" i="3"/>
  <c r="M100" i="3"/>
  <c r="N100" i="3" s="1"/>
  <c r="O100" i="3" s="1"/>
  <c r="P100" i="3" s="1"/>
  <c r="Q100" i="3" s="1"/>
  <c r="F103" i="4" s="1"/>
  <c r="G100" i="3"/>
  <c r="M99" i="3"/>
  <c r="N99" i="3" s="1"/>
  <c r="O99" i="3" s="1"/>
  <c r="P99" i="3" s="1"/>
  <c r="Q99" i="3" s="1"/>
  <c r="F102" i="4" s="1"/>
  <c r="G99" i="3"/>
  <c r="M98" i="3"/>
  <c r="N98" i="3" s="1"/>
  <c r="O98" i="3" s="1"/>
  <c r="P98" i="3" s="1"/>
  <c r="Q98" i="3" s="1"/>
  <c r="G98" i="3"/>
  <c r="M97" i="3"/>
  <c r="N97" i="3" s="1"/>
  <c r="O97" i="3" s="1"/>
  <c r="P97" i="3" s="1"/>
  <c r="Q97" i="3" s="1"/>
  <c r="F100" i="4" s="1"/>
  <c r="G97" i="3"/>
  <c r="M96" i="3"/>
  <c r="N96" i="3" s="1"/>
  <c r="O96" i="3" s="1"/>
  <c r="P96" i="3" s="1"/>
  <c r="Q96" i="3" s="1"/>
  <c r="F99" i="4" s="1"/>
  <c r="G96" i="3"/>
  <c r="M95" i="3"/>
  <c r="N95" i="3" s="1"/>
  <c r="O95" i="3" s="1"/>
  <c r="P95" i="3" s="1"/>
  <c r="Q95" i="3" s="1"/>
  <c r="F98" i="4" s="1"/>
  <c r="G95" i="3"/>
  <c r="M94" i="3"/>
  <c r="N94" i="3" s="1"/>
  <c r="O94" i="3" s="1"/>
  <c r="P94" i="3" s="1"/>
  <c r="Q94" i="3" s="1"/>
  <c r="F97" i="4" s="1"/>
  <c r="G94" i="3"/>
  <c r="M93" i="3"/>
  <c r="N93" i="3" s="1"/>
  <c r="O93" i="3" s="1"/>
  <c r="P93" i="3" s="1"/>
  <c r="Q93" i="3" s="1"/>
  <c r="F96" i="4" s="1"/>
  <c r="G93" i="3"/>
  <c r="N92" i="3"/>
  <c r="O92" i="3" s="1"/>
  <c r="P92" i="3" s="1"/>
  <c r="Q92" i="3" s="1"/>
  <c r="F95" i="4" s="1"/>
  <c r="M92" i="3"/>
  <c r="G92" i="3"/>
  <c r="M91" i="3"/>
  <c r="N91" i="3" s="1"/>
  <c r="O91" i="3" s="1"/>
  <c r="P91" i="3" s="1"/>
  <c r="Q91" i="3" s="1"/>
  <c r="F94" i="4" s="1"/>
  <c r="G91" i="3"/>
  <c r="M90" i="3"/>
  <c r="N90" i="3" s="1"/>
  <c r="O90" i="3" s="1"/>
  <c r="P90" i="3" s="1"/>
  <c r="Q90" i="3" s="1"/>
  <c r="G90" i="3"/>
  <c r="M89" i="3"/>
  <c r="N89" i="3" s="1"/>
  <c r="O89" i="3" s="1"/>
  <c r="P89" i="3" s="1"/>
  <c r="Q89" i="3" s="1"/>
  <c r="F92" i="4" s="1"/>
  <c r="G89" i="3"/>
  <c r="M88" i="3"/>
  <c r="N88" i="3" s="1"/>
  <c r="O88" i="3" s="1"/>
  <c r="P88" i="3" s="1"/>
  <c r="Q88" i="3" s="1"/>
  <c r="F91" i="4" s="1"/>
  <c r="G88" i="3"/>
  <c r="M87" i="3"/>
  <c r="N87" i="3" s="1"/>
  <c r="O87" i="3" s="1"/>
  <c r="P87" i="3" s="1"/>
  <c r="Q87" i="3" s="1"/>
  <c r="F90" i="4" s="1"/>
  <c r="G87" i="3"/>
  <c r="M86" i="3"/>
  <c r="N86" i="3" s="1"/>
  <c r="O86" i="3" s="1"/>
  <c r="P86" i="3" s="1"/>
  <c r="Q86" i="3" s="1"/>
  <c r="F89" i="4" s="1"/>
  <c r="G86" i="3"/>
  <c r="M85" i="3"/>
  <c r="N85" i="3" s="1"/>
  <c r="O85" i="3" s="1"/>
  <c r="P85" i="3" s="1"/>
  <c r="Q85" i="3" s="1"/>
  <c r="F88" i="4" s="1"/>
  <c r="G85" i="3"/>
  <c r="M84" i="3"/>
  <c r="N84" i="3" s="1"/>
  <c r="O84" i="3" s="1"/>
  <c r="P84" i="3" s="1"/>
  <c r="Q84" i="3" s="1"/>
  <c r="F87" i="4" s="1"/>
  <c r="G84" i="3"/>
  <c r="M83" i="3"/>
  <c r="N83" i="3" s="1"/>
  <c r="O83" i="3" s="1"/>
  <c r="P83" i="3" s="1"/>
  <c r="Q83" i="3" s="1"/>
  <c r="F86" i="4" s="1"/>
  <c r="G83" i="3"/>
  <c r="M82" i="3"/>
  <c r="N82" i="3" s="1"/>
  <c r="O82" i="3" s="1"/>
  <c r="P82" i="3" s="1"/>
  <c r="Q82" i="3" s="1"/>
  <c r="G82" i="3"/>
  <c r="M81" i="3"/>
  <c r="N81" i="3" s="1"/>
  <c r="O81" i="3" s="1"/>
  <c r="P81" i="3" s="1"/>
  <c r="Q81" i="3" s="1"/>
  <c r="F84" i="4" s="1"/>
  <c r="G81" i="3"/>
  <c r="M80" i="3"/>
  <c r="N80" i="3" s="1"/>
  <c r="O80" i="3" s="1"/>
  <c r="P80" i="3" s="1"/>
  <c r="Q80" i="3" s="1"/>
  <c r="F83" i="4" s="1"/>
  <c r="G80" i="3"/>
  <c r="M79" i="3"/>
  <c r="N79" i="3" s="1"/>
  <c r="O79" i="3" s="1"/>
  <c r="P79" i="3" s="1"/>
  <c r="Q79" i="3" s="1"/>
  <c r="F82" i="4" s="1"/>
  <c r="G79" i="3"/>
  <c r="M78" i="3"/>
  <c r="N78" i="3" s="1"/>
  <c r="O78" i="3" s="1"/>
  <c r="P78" i="3" s="1"/>
  <c r="Q78" i="3" s="1"/>
  <c r="F81" i="4" s="1"/>
  <c r="G78" i="3"/>
  <c r="M77" i="3"/>
  <c r="N77" i="3" s="1"/>
  <c r="O77" i="3" s="1"/>
  <c r="P77" i="3" s="1"/>
  <c r="Q77" i="3" s="1"/>
  <c r="F80" i="4" s="1"/>
  <c r="G77" i="3"/>
  <c r="M76" i="3"/>
  <c r="N76" i="3" s="1"/>
  <c r="O76" i="3" s="1"/>
  <c r="P76" i="3" s="1"/>
  <c r="Q76" i="3" s="1"/>
  <c r="F79" i="4" s="1"/>
  <c r="G76" i="3"/>
  <c r="M75" i="3"/>
  <c r="N75" i="3" s="1"/>
  <c r="O75" i="3" s="1"/>
  <c r="P75" i="3" s="1"/>
  <c r="Q75" i="3" s="1"/>
  <c r="F78" i="4" s="1"/>
  <c r="G75" i="3"/>
  <c r="M74" i="3"/>
  <c r="N74" i="3" s="1"/>
  <c r="O74" i="3" s="1"/>
  <c r="P74" i="3" s="1"/>
  <c r="Q74" i="3" s="1"/>
  <c r="G74" i="3"/>
  <c r="M73" i="3"/>
  <c r="N73" i="3" s="1"/>
  <c r="O73" i="3" s="1"/>
  <c r="P73" i="3" s="1"/>
  <c r="Q73" i="3" s="1"/>
  <c r="F76" i="4" s="1"/>
  <c r="G73" i="3"/>
  <c r="N72" i="3"/>
  <c r="O72" i="3" s="1"/>
  <c r="P72" i="3" s="1"/>
  <c r="Q72" i="3" s="1"/>
  <c r="F75" i="4" s="1"/>
  <c r="M72" i="3"/>
  <c r="G72" i="3"/>
  <c r="M71" i="3"/>
  <c r="N71" i="3" s="1"/>
  <c r="O71" i="3" s="1"/>
  <c r="P71" i="3" s="1"/>
  <c r="Q71" i="3" s="1"/>
  <c r="F74" i="4" s="1"/>
  <c r="G71" i="3"/>
  <c r="M70" i="3"/>
  <c r="N70" i="3" s="1"/>
  <c r="O70" i="3" s="1"/>
  <c r="P70" i="3" s="1"/>
  <c r="Q70" i="3" s="1"/>
  <c r="G70" i="3"/>
  <c r="M69" i="3"/>
  <c r="N69" i="3" s="1"/>
  <c r="O69" i="3" s="1"/>
  <c r="P69" i="3" s="1"/>
  <c r="Q69" i="3" s="1"/>
  <c r="F72" i="4" s="1"/>
  <c r="G69" i="3"/>
  <c r="M68" i="3"/>
  <c r="N68" i="3" s="1"/>
  <c r="O68" i="3" s="1"/>
  <c r="P68" i="3" s="1"/>
  <c r="Q68" i="3" s="1"/>
  <c r="F71" i="4" s="1"/>
  <c r="G68" i="3"/>
  <c r="M67" i="3"/>
  <c r="N67" i="3" s="1"/>
  <c r="O67" i="3" s="1"/>
  <c r="P67" i="3" s="1"/>
  <c r="Q67" i="3" s="1"/>
  <c r="F70" i="4" s="1"/>
  <c r="G67" i="3"/>
  <c r="M66" i="3"/>
  <c r="N66" i="3" s="1"/>
  <c r="O66" i="3" s="1"/>
  <c r="P66" i="3" s="1"/>
  <c r="Q66" i="3" s="1"/>
  <c r="G66" i="3"/>
  <c r="M65" i="3"/>
  <c r="N65" i="3" s="1"/>
  <c r="O65" i="3" s="1"/>
  <c r="P65" i="3" s="1"/>
  <c r="Q65" i="3" s="1"/>
  <c r="F68" i="4" s="1"/>
  <c r="G65" i="3"/>
  <c r="M64" i="3"/>
  <c r="N64" i="3" s="1"/>
  <c r="O64" i="3" s="1"/>
  <c r="P64" i="3" s="1"/>
  <c r="Q64" i="3" s="1"/>
  <c r="F67" i="4" s="1"/>
  <c r="G64" i="3"/>
  <c r="M63" i="3"/>
  <c r="N63" i="3" s="1"/>
  <c r="O63" i="3" s="1"/>
  <c r="P63" i="3" s="1"/>
  <c r="Q63" i="3" s="1"/>
  <c r="F66" i="4" s="1"/>
  <c r="G63" i="3"/>
  <c r="M62" i="3"/>
  <c r="N62" i="3" s="1"/>
  <c r="O62" i="3" s="1"/>
  <c r="P62" i="3" s="1"/>
  <c r="Q62" i="3" s="1"/>
  <c r="G62" i="3"/>
  <c r="M61" i="3"/>
  <c r="N61" i="3" s="1"/>
  <c r="O61" i="3" s="1"/>
  <c r="P61" i="3" s="1"/>
  <c r="Q61" i="3" s="1"/>
  <c r="F64" i="4" s="1"/>
  <c r="G61" i="3"/>
  <c r="M60" i="3"/>
  <c r="N60" i="3" s="1"/>
  <c r="O60" i="3" s="1"/>
  <c r="P60" i="3" s="1"/>
  <c r="Q60" i="3" s="1"/>
  <c r="F63" i="4" s="1"/>
  <c r="G60" i="3"/>
  <c r="N59" i="3"/>
  <c r="O59" i="3" s="1"/>
  <c r="P59" i="3" s="1"/>
  <c r="Q59" i="3" s="1"/>
  <c r="F62" i="4" s="1"/>
  <c r="M59" i="3"/>
  <c r="G59" i="3"/>
  <c r="M58" i="3"/>
  <c r="N58" i="3" s="1"/>
  <c r="O58" i="3" s="1"/>
  <c r="P58" i="3" s="1"/>
  <c r="Q58" i="3" s="1"/>
  <c r="F61" i="4" s="1"/>
  <c r="G58" i="3"/>
  <c r="M57" i="3"/>
  <c r="N57" i="3" s="1"/>
  <c r="O57" i="3" s="1"/>
  <c r="P57" i="3" s="1"/>
  <c r="Q57" i="3" s="1"/>
  <c r="F60" i="4" s="1"/>
  <c r="G57" i="3"/>
  <c r="M56" i="3"/>
  <c r="N56" i="3" s="1"/>
  <c r="O56" i="3" s="1"/>
  <c r="P56" i="3" s="1"/>
  <c r="Q56" i="3" s="1"/>
  <c r="F59" i="4" s="1"/>
  <c r="G56" i="3"/>
  <c r="M55" i="3"/>
  <c r="N55" i="3" s="1"/>
  <c r="O55" i="3" s="1"/>
  <c r="P55" i="3" s="1"/>
  <c r="Q55" i="3" s="1"/>
  <c r="F58" i="4" s="1"/>
  <c r="G55" i="3"/>
  <c r="M54" i="3"/>
  <c r="N54" i="3" s="1"/>
  <c r="O54" i="3" s="1"/>
  <c r="P54" i="3" s="1"/>
  <c r="Q54" i="3" s="1"/>
  <c r="F57" i="4" s="1"/>
  <c r="G54" i="3"/>
  <c r="M53" i="3"/>
  <c r="N53" i="3" s="1"/>
  <c r="O53" i="3" s="1"/>
  <c r="P53" i="3" s="1"/>
  <c r="Q53" i="3" s="1"/>
  <c r="F56" i="4" s="1"/>
  <c r="G53" i="3"/>
  <c r="M52" i="3"/>
  <c r="N52" i="3" s="1"/>
  <c r="O52" i="3" s="1"/>
  <c r="P52" i="3" s="1"/>
  <c r="Q52" i="3" s="1"/>
  <c r="F55" i="4" s="1"/>
  <c r="G52" i="3"/>
  <c r="M51" i="3"/>
  <c r="N51" i="3" s="1"/>
  <c r="O51" i="3" s="1"/>
  <c r="P51" i="3" s="1"/>
  <c r="Q51" i="3" s="1"/>
  <c r="F54" i="4" s="1"/>
  <c r="G51" i="3"/>
  <c r="M50" i="3"/>
  <c r="N50" i="3" s="1"/>
  <c r="O50" i="3" s="1"/>
  <c r="P50" i="3" s="1"/>
  <c r="Q50" i="3" s="1"/>
  <c r="G50" i="3"/>
  <c r="M49" i="3"/>
  <c r="N49" i="3" s="1"/>
  <c r="O49" i="3" s="1"/>
  <c r="P49" i="3" s="1"/>
  <c r="Q49" i="3" s="1"/>
  <c r="F52" i="4" s="1"/>
  <c r="G49" i="3"/>
  <c r="M48" i="3"/>
  <c r="N48" i="3" s="1"/>
  <c r="O48" i="3" s="1"/>
  <c r="P48" i="3" s="1"/>
  <c r="Q48" i="3" s="1"/>
  <c r="F51" i="4" s="1"/>
  <c r="G48" i="3"/>
  <c r="M47" i="3"/>
  <c r="N47" i="3" s="1"/>
  <c r="O47" i="3" s="1"/>
  <c r="P47" i="3" s="1"/>
  <c r="Q47" i="3" s="1"/>
  <c r="F50" i="4" s="1"/>
  <c r="G47" i="3"/>
  <c r="M46" i="3"/>
  <c r="N46" i="3" s="1"/>
  <c r="O46" i="3" s="1"/>
  <c r="P46" i="3" s="1"/>
  <c r="Q46" i="3" s="1"/>
  <c r="G46" i="3"/>
  <c r="N45" i="3"/>
  <c r="O45" i="3" s="1"/>
  <c r="P45" i="3" s="1"/>
  <c r="Q45" i="3" s="1"/>
  <c r="F48" i="4" s="1"/>
  <c r="M45" i="3"/>
  <c r="G45" i="3"/>
  <c r="M44" i="3"/>
  <c r="N44" i="3" s="1"/>
  <c r="O44" i="3" s="1"/>
  <c r="P44" i="3" s="1"/>
  <c r="Q44" i="3" s="1"/>
  <c r="F47" i="4" s="1"/>
  <c r="G44" i="3"/>
  <c r="N43" i="3"/>
  <c r="O43" i="3" s="1"/>
  <c r="P43" i="3" s="1"/>
  <c r="Q43" i="3" s="1"/>
  <c r="F46" i="4" s="1"/>
  <c r="M43" i="3"/>
  <c r="G43" i="3"/>
  <c r="M42" i="3"/>
  <c r="N42" i="3" s="1"/>
  <c r="O42" i="3" s="1"/>
  <c r="P42" i="3" s="1"/>
  <c r="Q42" i="3" s="1"/>
  <c r="F45" i="4" s="1"/>
  <c r="G42" i="3"/>
  <c r="M41" i="3"/>
  <c r="N41" i="3" s="1"/>
  <c r="O41" i="3" s="1"/>
  <c r="P41" i="3" s="1"/>
  <c r="Q41" i="3" s="1"/>
  <c r="F44" i="4" s="1"/>
  <c r="G41" i="3"/>
  <c r="M40" i="3"/>
  <c r="N40" i="3" s="1"/>
  <c r="O40" i="3" s="1"/>
  <c r="P40" i="3" s="1"/>
  <c r="Q40" i="3" s="1"/>
  <c r="F43" i="4" s="1"/>
  <c r="G40" i="3"/>
  <c r="M39" i="3"/>
  <c r="N39" i="3" s="1"/>
  <c r="O39" i="3" s="1"/>
  <c r="P39" i="3" s="1"/>
  <c r="Q39" i="3" s="1"/>
  <c r="F42" i="4" s="1"/>
  <c r="G39" i="3"/>
  <c r="M38" i="3"/>
  <c r="N38" i="3" s="1"/>
  <c r="O38" i="3" s="1"/>
  <c r="P38" i="3" s="1"/>
  <c r="Q38" i="3" s="1"/>
  <c r="F41" i="4" s="1"/>
  <c r="G38" i="3"/>
  <c r="M37" i="3"/>
  <c r="N37" i="3" s="1"/>
  <c r="O37" i="3" s="1"/>
  <c r="P37" i="3" s="1"/>
  <c r="Q37" i="3" s="1"/>
  <c r="F40" i="4" s="1"/>
  <c r="G37" i="3"/>
  <c r="M36" i="3"/>
  <c r="N36" i="3" s="1"/>
  <c r="O36" i="3" s="1"/>
  <c r="P36" i="3" s="1"/>
  <c r="Q36" i="3" s="1"/>
  <c r="F39" i="4" s="1"/>
  <c r="G36" i="3"/>
  <c r="M35" i="3"/>
  <c r="N35" i="3" s="1"/>
  <c r="O35" i="3" s="1"/>
  <c r="P35" i="3" s="1"/>
  <c r="Q35" i="3" s="1"/>
  <c r="F38" i="4" s="1"/>
  <c r="G35" i="3"/>
  <c r="M34" i="3"/>
  <c r="N34" i="3" s="1"/>
  <c r="O34" i="3" s="1"/>
  <c r="P34" i="3" s="1"/>
  <c r="Q34" i="3" s="1"/>
  <c r="G34" i="3"/>
  <c r="M33" i="3"/>
  <c r="N33" i="3" s="1"/>
  <c r="O33" i="3" s="1"/>
  <c r="P33" i="3" s="1"/>
  <c r="Q33" i="3" s="1"/>
  <c r="F36" i="4" s="1"/>
  <c r="G33" i="3"/>
  <c r="M32" i="3"/>
  <c r="N32" i="3" s="1"/>
  <c r="O32" i="3" s="1"/>
  <c r="P32" i="3" s="1"/>
  <c r="Q32" i="3" s="1"/>
  <c r="F35" i="4" s="1"/>
  <c r="G32" i="3"/>
  <c r="N31" i="3"/>
  <c r="O31" i="3" s="1"/>
  <c r="P31" i="3" s="1"/>
  <c r="Q31" i="3" s="1"/>
  <c r="F34" i="4" s="1"/>
  <c r="M31" i="3"/>
  <c r="G31" i="3"/>
  <c r="M30" i="3"/>
  <c r="N30" i="3" s="1"/>
  <c r="O30" i="3" s="1"/>
  <c r="P30" i="3" s="1"/>
  <c r="Q30" i="3" s="1"/>
  <c r="G30" i="3"/>
  <c r="M29" i="3"/>
  <c r="N29" i="3" s="1"/>
  <c r="O29" i="3" s="1"/>
  <c r="P29" i="3" s="1"/>
  <c r="Q29" i="3" s="1"/>
  <c r="F32" i="4" s="1"/>
  <c r="G29" i="3"/>
  <c r="M28" i="3"/>
  <c r="N28" i="3" s="1"/>
  <c r="O28" i="3" s="1"/>
  <c r="P28" i="3" s="1"/>
  <c r="Q28" i="3" s="1"/>
  <c r="F31" i="4" s="1"/>
  <c r="G28" i="3"/>
  <c r="M27" i="3"/>
  <c r="N27" i="3" s="1"/>
  <c r="O27" i="3" s="1"/>
  <c r="P27" i="3" s="1"/>
  <c r="Q27" i="3" s="1"/>
  <c r="F30" i="4" s="1"/>
  <c r="G27" i="3"/>
  <c r="N26" i="3"/>
  <c r="O26" i="3" s="1"/>
  <c r="P26" i="3" s="1"/>
  <c r="Q26" i="3" s="1"/>
  <c r="F29" i="4" s="1"/>
  <c r="M26" i="3"/>
  <c r="G26" i="3"/>
  <c r="M25" i="3"/>
  <c r="N25" i="3" s="1"/>
  <c r="O25" i="3" s="1"/>
  <c r="P25" i="3" s="1"/>
  <c r="Q25" i="3" s="1"/>
  <c r="F28" i="4" s="1"/>
  <c r="G25" i="3"/>
  <c r="M24" i="3"/>
  <c r="N24" i="3" s="1"/>
  <c r="O24" i="3" s="1"/>
  <c r="P24" i="3" s="1"/>
  <c r="Q24" i="3" s="1"/>
  <c r="F27" i="4" s="1"/>
  <c r="G24" i="3"/>
  <c r="M23" i="3"/>
  <c r="N23" i="3" s="1"/>
  <c r="O23" i="3" s="1"/>
  <c r="P23" i="3" s="1"/>
  <c r="Q23" i="3" s="1"/>
  <c r="F26" i="4" s="1"/>
  <c r="G23" i="3"/>
  <c r="M22" i="3"/>
  <c r="N22" i="3" s="1"/>
  <c r="O22" i="3" s="1"/>
  <c r="P22" i="3" s="1"/>
  <c r="Q22" i="3" s="1"/>
  <c r="G22" i="3"/>
  <c r="M21" i="3"/>
  <c r="N21" i="3" s="1"/>
  <c r="O21" i="3" s="1"/>
  <c r="P21" i="3" s="1"/>
  <c r="Q21" i="3" s="1"/>
  <c r="F24" i="4" s="1"/>
  <c r="G21" i="3"/>
  <c r="M20" i="3"/>
  <c r="N20" i="3" s="1"/>
  <c r="O20" i="3" s="1"/>
  <c r="P20" i="3" s="1"/>
  <c r="Q20" i="3" s="1"/>
  <c r="F23" i="4" s="1"/>
  <c r="G20" i="3"/>
  <c r="M19" i="3"/>
  <c r="N19" i="3" s="1"/>
  <c r="O19" i="3" s="1"/>
  <c r="P19" i="3" s="1"/>
  <c r="Q19" i="3" s="1"/>
  <c r="F22" i="4" s="1"/>
  <c r="G19" i="3"/>
  <c r="M18" i="3"/>
  <c r="N18" i="3" s="1"/>
  <c r="O18" i="3" s="1"/>
  <c r="P18" i="3" s="1"/>
  <c r="Q18" i="3" s="1"/>
  <c r="G18" i="3"/>
  <c r="M17" i="3"/>
  <c r="N17" i="3" s="1"/>
  <c r="O17" i="3" s="1"/>
  <c r="P17" i="3" s="1"/>
  <c r="Q17" i="3" s="1"/>
  <c r="F20" i="4" s="1"/>
  <c r="G17" i="3"/>
  <c r="N16" i="3"/>
  <c r="O16" i="3" s="1"/>
  <c r="P16" i="3" s="1"/>
  <c r="Q16" i="3" s="1"/>
  <c r="F19" i="4" s="1"/>
  <c r="M16" i="3"/>
  <c r="G16" i="3"/>
  <c r="M15" i="3"/>
  <c r="N15" i="3" s="1"/>
  <c r="O15" i="3" s="1"/>
  <c r="P15" i="3" s="1"/>
  <c r="Q15" i="3" s="1"/>
  <c r="F18" i="4" s="1"/>
  <c r="G15" i="3"/>
  <c r="M14" i="3"/>
  <c r="N14" i="3" s="1"/>
  <c r="O14" i="3" s="1"/>
  <c r="P14" i="3" s="1"/>
  <c r="Q14" i="3" s="1"/>
  <c r="F17" i="4" s="1"/>
  <c r="G14" i="3"/>
  <c r="M13" i="3"/>
  <c r="N13" i="3" s="1"/>
  <c r="O13" i="3" s="1"/>
  <c r="P13" i="3" s="1"/>
  <c r="Q13" i="3" s="1"/>
  <c r="F16" i="4" s="1"/>
  <c r="G13" i="3"/>
  <c r="M12" i="3"/>
  <c r="N12" i="3" s="1"/>
  <c r="O12" i="3" s="1"/>
  <c r="P12" i="3" s="1"/>
  <c r="Q12" i="3" s="1"/>
  <c r="F15" i="4" s="1"/>
  <c r="G12" i="3"/>
  <c r="M11" i="3"/>
  <c r="N11" i="3" s="1"/>
  <c r="O11" i="3" s="1"/>
  <c r="P11" i="3" s="1"/>
  <c r="Q11" i="3" s="1"/>
  <c r="F14" i="4" s="1"/>
  <c r="G11" i="3"/>
  <c r="M10" i="3"/>
  <c r="N10" i="3" s="1"/>
  <c r="O10" i="3" s="1"/>
  <c r="P10" i="3" s="1"/>
  <c r="Q10" i="3" s="1"/>
  <c r="F13" i="4" s="1"/>
  <c r="G10" i="3"/>
  <c r="M9" i="3"/>
  <c r="N9" i="3" s="1"/>
  <c r="O9" i="3" s="1"/>
  <c r="P9" i="3" s="1"/>
  <c r="Q9" i="3" s="1"/>
  <c r="F12" i="4" s="1"/>
  <c r="G9" i="3"/>
  <c r="N8" i="3"/>
  <c r="O8" i="3" s="1"/>
  <c r="P8" i="3" s="1"/>
  <c r="Q8" i="3" s="1"/>
  <c r="F11" i="4" s="1"/>
  <c r="M8" i="3"/>
  <c r="G8" i="3"/>
  <c r="M7" i="3"/>
  <c r="N7" i="3" s="1"/>
  <c r="O7" i="3" s="1"/>
  <c r="P7" i="3" s="1"/>
  <c r="Q7" i="3" s="1"/>
  <c r="F10" i="4" s="1"/>
  <c r="G7" i="3"/>
  <c r="M6" i="3"/>
  <c r="N6" i="3" s="1"/>
  <c r="O6" i="3" s="1"/>
  <c r="P6" i="3" s="1"/>
  <c r="Q6" i="3" s="1"/>
  <c r="G6" i="3"/>
  <c r="M5" i="3"/>
  <c r="N5" i="3" s="1"/>
  <c r="G5" i="3"/>
  <c r="M4" i="3"/>
  <c r="N4" i="3" s="1"/>
  <c r="O4" i="3" s="1"/>
  <c r="P4" i="3" s="1"/>
  <c r="Q4" i="3" s="1"/>
  <c r="F7" i="4" s="1"/>
  <c r="G7" i="4" s="1"/>
  <c r="G4" i="3"/>
  <c r="D16" i="14" l="1"/>
  <c r="E15" i="14"/>
  <c r="J15" i="14"/>
  <c r="I16" i="14"/>
  <c r="R7" i="12"/>
  <c r="R6" i="12"/>
  <c r="A4" i="12"/>
  <c r="R7" i="10"/>
  <c r="R6" i="10"/>
  <c r="R8" i="10" s="1"/>
  <c r="A4" i="10"/>
  <c r="R7" i="8"/>
  <c r="R6" i="8"/>
  <c r="A4" i="8"/>
  <c r="R7" i="6"/>
  <c r="R6" i="6"/>
  <c r="A4" i="6"/>
  <c r="D8" i="4"/>
  <c r="E8" i="4" s="1"/>
  <c r="H7" i="4"/>
  <c r="I8" i="10"/>
  <c r="J8" i="10" s="1"/>
  <c r="E9" i="12"/>
  <c r="D10" i="12"/>
  <c r="I9" i="12"/>
  <c r="E9" i="10"/>
  <c r="D10" i="10"/>
  <c r="I9" i="8"/>
  <c r="J9" i="8" s="1"/>
  <c r="E9" i="8"/>
  <c r="D10" i="8"/>
  <c r="I8" i="6"/>
  <c r="J8" i="6" s="1"/>
  <c r="E8" i="6"/>
  <c r="D9" i="6"/>
  <c r="O5" i="3"/>
  <c r="P5" i="3" s="1"/>
  <c r="Q5" i="3" s="1"/>
  <c r="F8" i="4" s="1"/>
  <c r="E8" i="2"/>
  <c r="E7" i="2"/>
  <c r="J16" i="14" l="1"/>
  <c r="I17" i="14"/>
  <c r="D17" i="14"/>
  <c r="E16" i="14"/>
  <c r="R8" i="12"/>
  <c r="R8" i="8"/>
  <c r="R8" i="6"/>
  <c r="H8" i="4"/>
  <c r="H9" i="4" s="1"/>
  <c r="H10" i="4" s="1"/>
  <c r="H11" i="4" s="1"/>
  <c r="H12" i="4" s="1"/>
  <c r="H13" i="4" s="1"/>
  <c r="H14" i="4" s="1"/>
  <c r="H15" i="4" s="1"/>
  <c r="H16" i="4" s="1"/>
  <c r="H17" i="4" s="1"/>
  <c r="H18" i="4" s="1"/>
  <c r="H19" i="4" s="1"/>
  <c r="H20" i="4" s="1"/>
  <c r="H21" i="4" s="1"/>
  <c r="H22" i="4" s="1"/>
  <c r="H23" i="4" s="1"/>
  <c r="H24" i="4" s="1"/>
  <c r="H25" i="4" s="1"/>
  <c r="H26" i="4" s="1"/>
  <c r="H27" i="4" s="1"/>
  <c r="H28" i="4" s="1"/>
  <c r="H29" i="4" s="1"/>
  <c r="H30" i="4" s="1"/>
  <c r="H31" i="4" s="1"/>
  <c r="H32" i="4" s="1"/>
  <c r="H33" i="4" s="1"/>
  <c r="H34" i="4" s="1"/>
  <c r="H35" i="4" s="1"/>
  <c r="H36" i="4" s="1"/>
  <c r="H37" i="4" s="1"/>
  <c r="H38" i="4" s="1"/>
  <c r="H39" i="4" s="1"/>
  <c r="H40" i="4" s="1"/>
  <c r="H41" i="4" s="1"/>
  <c r="H42" i="4" s="1"/>
  <c r="H43" i="4" s="1"/>
  <c r="H44" i="4" s="1"/>
  <c r="H45" i="4" s="1"/>
  <c r="H46" i="4" s="1"/>
  <c r="H47" i="4" s="1"/>
  <c r="H48" i="4" s="1"/>
  <c r="H49" i="4" s="1"/>
  <c r="H50" i="4" s="1"/>
  <c r="H51" i="4" s="1"/>
  <c r="H52" i="4" s="1"/>
  <c r="H53" i="4" s="1"/>
  <c r="H54" i="4" s="1"/>
  <c r="H55" i="4" s="1"/>
  <c r="H56" i="4" s="1"/>
  <c r="H57" i="4" s="1"/>
  <c r="H58" i="4" s="1"/>
  <c r="H59" i="4" s="1"/>
  <c r="H60" i="4" s="1"/>
  <c r="H61" i="4" s="1"/>
  <c r="H62" i="4" s="1"/>
  <c r="H63" i="4" s="1"/>
  <c r="H64" i="4" s="1"/>
  <c r="H65" i="4" s="1"/>
  <c r="H66" i="4" s="1"/>
  <c r="H67" i="4" s="1"/>
  <c r="H68" i="4" s="1"/>
  <c r="H69" i="4" s="1"/>
  <c r="H70" i="4" s="1"/>
  <c r="H71" i="4" s="1"/>
  <c r="H72" i="4" s="1"/>
  <c r="H73" i="4" s="1"/>
  <c r="H74" i="4" s="1"/>
  <c r="H75" i="4" s="1"/>
  <c r="H76" i="4" s="1"/>
  <c r="H77" i="4" s="1"/>
  <c r="H78" i="4" s="1"/>
  <c r="H79" i="4" s="1"/>
  <c r="H80" i="4" s="1"/>
  <c r="H81" i="4" s="1"/>
  <c r="H82" i="4" s="1"/>
  <c r="H83" i="4" s="1"/>
  <c r="H84" i="4" s="1"/>
  <c r="H85" i="4" s="1"/>
  <c r="H86" i="4" s="1"/>
  <c r="H87" i="4" s="1"/>
  <c r="H88" i="4" s="1"/>
  <c r="H89" i="4" s="1"/>
  <c r="H90" i="4" s="1"/>
  <c r="H91" i="4" s="1"/>
  <c r="H92" i="4" s="1"/>
  <c r="H93" i="4" s="1"/>
  <c r="H94" i="4" s="1"/>
  <c r="H95" i="4" s="1"/>
  <c r="H96" i="4" s="1"/>
  <c r="H97" i="4" s="1"/>
  <c r="H98" i="4" s="1"/>
  <c r="H99" i="4" s="1"/>
  <c r="H100" i="4" s="1"/>
  <c r="H101" i="4" s="1"/>
  <c r="H102" i="4" s="1"/>
  <c r="H103" i="4" s="1"/>
  <c r="H104" i="4" s="1"/>
  <c r="H105" i="4" s="1"/>
  <c r="H106" i="4" s="1"/>
  <c r="H107" i="4" s="1"/>
  <c r="H108" i="4" s="1"/>
  <c r="H109" i="4" s="1"/>
  <c r="H110" i="4" s="1"/>
  <c r="H111" i="4" s="1"/>
  <c r="H112" i="4" s="1"/>
  <c r="H113" i="4" s="1"/>
  <c r="H114" i="4" s="1"/>
  <c r="H115" i="4" s="1"/>
  <c r="H116" i="4" s="1"/>
  <c r="H117" i="4" s="1"/>
  <c r="H118" i="4" s="1"/>
  <c r="H119" i="4" s="1"/>
  <c r="H120" i="4" s="1"/>
  <c r="H121" i="4" s="1"/>
  <c r="H122" i="4" s="1"/>
  <c r="H123" i="4" s="1"/>
  <c r="H124" i="4" s="1"/>
  <c r="H125" i="4" s="1"/>
  <c r="H126" i="4" s="1"/>
  <c r="H127" i="4" s="1"/>
  <c r="H128" i="4" s="1"/>
  <c r="H129" i="4" s="1"/>
  <c r="H130" i="4" s="1"/>
  <c r="H131" i="4" s="1"/>
  <c r="H132" i="4" s="1"/>
  <c r="H133" i="4" s="1"/>
  <c r="H134" i="4" s="1"/>
  <c r="H135" i="4" s="1"/>
  <c r="H136" i="4" s="1"/>
  <c r="H137" i="4" s="1"/>
  <c r="H138" i="4" s="1"/>
  <c r="H139" i="4" s="1"/>
  <c r="H140" i="4" s="1"/>
  <c r="H141" i="4" s="1"/>
  <c r="H142" i="4" s="1"/>
  <c r="H143" i="4" s="1"/>
  <c r="H144" i="4" s="1"/>
  <c r="H145" i="4" s="1"/>
  <c r="H146" i="4" s="1"/>
  <c r="H147" i="4" s="1"/>
  <c r="H148" i="4" s="1"/>
  <c r="H149" i="4" s="1"/>
  <c r="D9" i="4"/>
  <c r="E9" i="4" s="1"/>
  <c r="I9" i="10"/>
  <c r="J9" i="10" s="1"/>
  <c r="E10" i="12"/>
  <c r="D11" i="12"/>
  <c r="J9" i="12"/>
  <c r="I10" i="12"/>
  <c r="D11" i="10"/>
  <c r="E10" i="10"/>
  <c r="I10" i="10"/>
  <c r="I10" i="8"/>
  <c r="J10" i="8" s="1"/>
  <c r="E10" i="8"/>
  <c r="D11" i="8"/>
  <c r="I9" i="6"/>
  <c r="I10" i="6" s="1"/>
  <c r="E9" i="6"/>
  <c r="D10" i="6"/>
  <c r="E9" i="2"/>
  <c r="D18" i="14" l="1"/>
  <c r="E17" i="14"/>
  <c r="J17" i="14"/>
  <c r="I18" i="14"/>
  <c r="D10" i="4"/>
  <c r="D11" i="4" s="1"/>
  <c r="E11" i="4" s="1"/>
  <c r="D12" i="12"/>
  <c r="E11" i="12"/>
  <c r="J10" i="12"/>
  <c r="I11" i="12"/>
  <c r="J10" i="10"/>
  <c r="I11" i="10"/>
  <c r="D12" i="10"/>
  <c r="E11" i="10"/>
  <c r="I11" i="8"/>
  <c r="J11" i="8" s="1"/>
  <c r="D12" i="8"/>
  <c r="E11" i="8"/>
  <c r="J9" i="6"/>
  <c r="D11" i="6"/>
  <c r="E10" i="6"/>
  <c r="J10" i="6"/>
  <c r="I11" i="6"/>
  <c r="E10" i="2"/>
  <c r="J18" i="14" l="1"/>
  <c r="I19" i="14"/>
  <c r="E18" i="14"/>
  <c r="D19" i="14"/>
  <c r="E10" i="4"/>
  <c r="I12" i="8"/>
  <c r="J12" i="8" s="1"/>
  <c r="I12" i="12"/>
  <c r="J11" i="12"/>
  <c r="D13" i="12"/>
  <c r="E12" i="12"/>
  <c r="J11" i="10"/>
  <c r="I12" i="10"/>
  <c r="E12" i="10"/>
  <c r="D13" i="10"/>
  <c r="D13" i="8"/>
  <c r="E12" i="8"/>
  <c r="J11" i="6"/>
  <c r="I12" i="6"/>
  <c r="E11" i="6"/>
  <c r="D12" i="6"/>
  <c r="D12" i="4"/>
  <c r="E11" i="2"/>
  <c r="D20" i="14" l="1"/>
  <c r="E19" i="14"/>
  <c r="J19" i="14"/>
  <c r="I20" i="14"/>
  <c r="I13" i="8"/>
  <c r="J13" i="8" s="1"/>
  <c r="E13" i="12"/>
  <c r="D14" i="12"/>
  <c r="J12" i="12"/>
  <c r="I13" i="12"/>
  <c r="E13" i="10"/>
  <c r="D14" i="10"/>
  <c r="J12" i="10"/>
  <c r="I13" i="10"/>
  <c r="E13" i="8"/>
  <c r="D14" i="8"/>
  <c r="E12" i="6"/>
  <c r="D13" i="6"/>
  <c r="J12" i="6"/>
  <c r="I13" i="6"/>
  <c r="E12" i="4"/>
  <c r="D13" i="4"/>
  <c r="E12" i="2"/>
  <c r="J20" i="14" l="1"/>
  <c r="I21" i="14"/>
  <c r="E20" i="14"/>
  <c r="D21" i="14"/>
  <c r="I14" i="8"/>
  <c r="J14" i="8" s="1"/>
  <c r="J13" i="12"/>
  <c r="I14" i="12"/>
  <c r="E14" i="12"/>
  <c r="D15" i="12"/>
  <c r="E14" i="10"/>
  <c r="D15" i="10"/>
  <c r="J13" i="10"/>
  <c r="I14" i="10"/>
  <c r="E14" i="8"/>
  <c r="D15" i="8"/>
  <c r="J13" i="6"/>
  <c r="I14" i="6"/>
  <c r="E13" i="6"/>
  <c r="D14" i="6"/>
  <c r="E13" i="4"/>
  <c r="D14" i="4"/>
  <c r="E13" i="2"/>
  <c r="M7" i="1"/>
  <c r="N7" i="1" s="1"/>
  <c r="O7" i="1" s="1"/>
  <c r="D22" i="14" l="1"/>
  <c r="E21" i="14"/>
  <c r="J21" i="14"/>
  <c r="I22" i="14"/>
  <c r="I15" i="8"/>
  <c r="J15" i="8" s="1"/>
  <c r="D16" i="12"/>
  <c r="E15" i="12"/>
  <c r="J14" i="12"/>
  <c r="I15" i="12"/>
  <c r="D16" i="10"/>
  <c r="E15" i="10"/>
  <c r="J14" i="10"/>
  <c r="I15" i="10"/>
  <c r="D16" i="8"/>
  <c r="E15" i="8"/>
  <c r="D15" i="6"/>
  <c r="E14" i="6"/>
  <c r="J14" i="6"/>
  <c r="I15" i="6"/>
  <c r="D15" i="4"/>
  <c r="E14" i="4"/>
  <c r="E14" i="2"/>
  <c r="G6" i="1"/>
  <c r="G5" i="1"/>
  <c r="J22" i="14" l="1"/>
  <c r="I23" i="14"/>
  <c r="E22" i="14"/>
  <c r="D23" i="14"/>
  <c r="I16" i="8"/>
  <c r="J16" i="8" s="1"/>
  <c r="J15" i="12"/>
  <c r="I16" i="12"/>
  <c r="E16" i="12"/>
  <c r="D17" i="12"/>
  <c r="J15" i="10"/>
  <c r="I16" i="10"/>
  <c r="E16" i="10"/>
  <c r="D17" i="10"/>
  <c r="D17" i="8"/>
  <c r="E16" i="8"/>
  <c r="J15" i="6"/>
  <c r="I16" i="6"/>
  <c r="E15" i="6"/>
  <c r="D16" i="6"/>
  <c r="D16" i="4"/>
  <c r="E15" i="4"/>
  <c r="E15" i="2"/>
  <c r="M6" i="1"/>
  <c r="N6" i="1" s="1"/>
  <c r="O6" i="1" s="1"/>
  <c r="P6" i="1" s="1"/>
  <c r="Q6" i="1" s="1"/>
  <c r="M8" i="1"/>
  <c r="N8" i="1" s="1"/>
  <c r="O8" i="1" s="1"/>
  <c r="P8" i="1" s="1"/>
  <c r="Q8" i="1" s="1"/>
  <c r="M9" i="1"/>
  <c r="N9" i="1" s="1"/>
  <c r="O9" i="1" s="1"/>
  <c r="P9" i="1" s="1"/>
  <c r="Q9" i="1" s="1"/>
  <c r="M10" i="1"/>
  <c r="N10" i="1" s="1"/>
  <c r="O10" i="1" s="1"/>
  <c r="P10" i="1" s="1"/>
  <c r="Q10" i="1" s="1"/>
  <c r="M11" i="1"/>
  <c r="N11" i="1" s="1"/>
  <c r="O11" i="1" s="1"/>
  <c r="P11" i="1" s="1"/>
  <c r="Q11" i="1" s="1"/>
  <c r="M12" i="1"/>
  <c r="N12" i="1" s="1"/>
  <c r="O12" i="1" s="1"/>
  <c r="P12" i="1" s="1"/>
  <c r="Q12" i="1" s="1"/>
  <c r="M13" i="1"/>
  <c r="N13" i="1" s="1"/>
  <c r="O13" i="1" s="1"/>
  <c r="P13" i="1" s="1"/>
  <c r="Q13" i="1" s="1"/>
  <c r="M14" i="1"/>
  <c r="N14" i="1" s="1"/>
  <c r="O14" i="1" s="1"/>
  <c r="P14" i="1" s="1"/>
  <c r="Q14" i="1" s="1"/>
  <c r="M15" i="1"/>
  <c r="N15" i="1" s="1"/>
  <c r="O15" i="1" s="1"/>
  <c r="P15" i="1" s="1"/>
  <c r="Q15" i="1" s="1"/>
  <c r="M16" i="1"/>
  <c r="N16" i="1" s="1"/>
  <c r="O16" i="1" s="1"/>
  <c r="P16" i="1" s="1"/>
  <c r="Q16" i="1" s="1"/>
  <c r="M17" i="1"/>
  <c r="N17" i="1" s="1"/>
  <c r="O17" i="1" s="1"/>
  <c r="P17" i="1" s="1"/>
  <c r="Q17" i="1" s="1"/>
  <c r="M18" i="1"/>
  <c r="N18" i="1" s="1"/>
  <c r="O18" i="1" s="1"/>
  <c r="P18" i="1" s="1"/>
  <c r="Q18" i="1" s="1"/>
  <c r="M19" i="1"/>
  <c r="N19" i="1" s="1"/>
  <c r="O19" i="1" s="1"/>
  <c r="P19" i="1" s="1"/>
  <c r="Q19" i="1" s="1"/>
  <c r="M20" i="1"/>
  <c r="N20" i="1" s="1"/>
  <c r="O20" i="1" s="1"/>
  <c r="P20" i="1" s="1"/>
  <c r="Q20" i="1" s="1"/>
  <c r="M21" i="1"/>
  <c r="N21" i="1" s="1"/>
  <c r="O21" i="1" s="1"/>
  <c r="P21" i="1" s="1"/>
  <c r="Q21" i="1" s="1"/>
  <c r="M22" i="1"/>
  <c r="N22" i="1" s="1"/>
  <c r="O22" i="1" s="1"/>
  <c r="P22" i="1" s="1"/>
  <c r="Q22" i="1" s="1"/>
  <c r="M23" i="1"/>
  <c r="N23" i="1" s="1"/>
  <c r="O23" i="1" s="1"/>
  <c r="P23" i="1" s="1"/>
  <c r="Q23" i="1" s="1"/>
  <c r="M24" i="1"/>
  <c r="N24" i="1" s="1"/>
  <c r="O24" i="1" s="1"/>
  <c r="P24" i="1" s="1"/>
  <c r="Q24" i="1" s="1"/>
  <c r="M25" i="1"/>
  <c r="N25" i="1" s="1"/>
  <c r="O25" i="1" s="1"/>
  <c r="P25" i="1" s="1"/>
  <c r="Q25" i="1" s="1"/>
  <c r="M26" i="1"/>
  <c r="N26" i="1" s="1"/>
  <c r="O26" i="1" s="1"/>
  <c r="P26" i="1" s="1"/>
  <c r="Q26" i="1" s="1"/>
  <c r="M27" i="1"/>
  <c r="N27" i="1" s="1"/>
  <c r="O27" i="1" s="1"/>
  <c r="P27" i="1" s="1"/>
  <c r="Q27" i="1" s="1"/>
  <c r="M28" i="1"/>
  <c r="N28" i="1" s="1"/>
  <c r="O28" i="1" s="1"/>
  <c r="P28" i="1" s="1"/>
  <c r="Q28" i="1" s="1"/>
  <c r="M29" i="1"/>
  <c r="N29" i="1" s="1"/>
  <c r="O29" i="1" s="1"/>
  <c r="P29" i="1" s="1"/>
  <c r="Q29" i="1" s="1"/>
  <c r="M30" i="1"/>
  <c r="N30" i="1" s="1"/>
  <c r="O30" i="1" s="1"/>
  <c r="P30" i="1" s="1"/>
  <c r="Q30" i="1" s="1"/>
  <c r="M31" i="1"/>
  <c r="N31" i="1" s="1"/>
  <c r="O31" i="1" s="1"/>
  <c r="P31" i="1" s="1"/>
  <c r="Q31" i="1" s="1"/>
  <c r="M32" i="1"/>
  <c r="N32" i="1" s="1"/>
  <c r="O32" i="1" s="1"/>
  <c r="P32" i="1" s="1"/>
  <c r="Q32" i="1" s="1"/>
  <c r="M33" i="1"/>
  <c r="N33" i="1" s="1"/>
  <c r="O33" i="1" s="1"/>
  <c r="P33" i="1" s="1"/>
  <c r="Q33" i="1" s="1"/>
  <c r="M34" i="1"/>
  <c r="N34" i="1" s="1"/>
  <c r="O34" i="1" s="1"/>
  <c r="P34" i="1" s="1"/>
  <c r="Q34" i="1" s="1"/>
  <c r="M35" i="1"/>
  <c r="N35" i="1" s="1"/>
  <c r="O35" i="1" s="1"/>
  <c r="P35" i="1" s="1"/>
  <c r="Q35" i="1" s="1"/>
  <c r="M36" i="1"/>
  <c r="N36" i="1" s="1"/>
  <c r="O36" i="1" s="1"/>
  <c r="P36" i="1" s="1"/>
  <c r="Q36" i="1" s="1"/>
  <c r="M37" i="1"/>
  <c r="N37" i="1" s="1"/>
  <c r="O37" i="1" s="1"/>
  <c r="P37" i="1" s="1"/>
  <c r="Q37" i="1" s="1"/>
  <c r="M38" i="1"/>
  <c r="N38" i="1" s="1"/>
  <c r="O38" i="1" s="1"/>
  <c r="P38" i="1" s="1"/>
  <c r="Q38" i="1" s="1"/>
  <c r="M39" i="1"/>
  <c r="N39" i="1" s="1"/>
  <c r="O39" i="1" s="1"/>
  <c r="P39" i="1" s="1"/>
  <c r="Q39" i="1" s="1"/>
  <c r="M40" i="1"/>
  <c r="N40" i="1" s="1"/>
  <c r="O40" i="1" s="1"/>
  <c r="P40" i="1" s="1"/>
  <c r="Q40" i="1" s="1"/>
  <c r="M41" i="1"/>
  <c r="N41" i="1" s="1"/>
  <c r="O41" i="1" s="1"/>
  <c r="P41" i="1" s="1"/>
  <c r="Q41" i="1" s="1"/>
  <c r="M42" i="1"/>
  <c r="N42" i="1" s="1"/>
  <c r="O42" i="1" s="1"/>
  <c r="P42" i="1" s="1"/>
  <c r="Q42" i="1" s="1"/>
  <c r="M43" i="1"/>
  <c r="N43" i="1" s="1"/>
  <c r="O43" i="1" s="1"/>
  <c r="P43" i="1" s="1"/>
  <c r="Q43" i="1" s="1"/>
  <c r="M44" i="1"/>
  <c r="N44" i="1" s="1"/>
  <c r="O44" i="1" s="1"/>
  <c r="P44" i="1" s="1"/>
  <c r="Q44" i="1" s="1"/>
  <c r="M45" i="1"/>
  <c r="N45" i="1" s="1"/>
  <c r="O45" i="1" s="1"/>
  <c r="P45" i="1" s="1"/>
  <c r="Q45" i="1" s="1"/>
  <c r="M46" i="1"/>
  <c r="N46" i="1" s="1"/>
  <c r="O46" i="1" s="1"/>
  <c r="P46" i="1" s="1"/>
  <c r="Q46" i="1" s="1"/>
  <c r="M47" i="1"/>
  <c r="N47" i="1" s="1"/>
  <c r="O47" i="1" s="1"/>
  <c r="P47" i="1" s="1"/>
  <c r="Q47" i="1" s="1"/>
  <c r="M48" i="1"/>
  <c r="N48" i="1" s="1"/>
  <c r="O48" i="1" s="1"/>
  <c r="P48" i="1" s="1"/>
  <c r="Q48" i="1" s="1"/>
  <c r="M49" i="1"/>
  <c r="N49" i="1" s="1"/>
  <c r="O49" i="1" s="1"/>
  <c r="P49" i="1" s="1"/>
  <c r="Q49" i="1" s="1"/>
  <c r="M50" i="1"/>
  <c r="N50" i="1" s="1"/>
  <c r="O50" i="1" s="1"/>
  <c r="P50" i="1" s="1"/>
  <c r="Q50" i="1" s="1"/>
  <c r="M51" i="1"/>
  <c r="N51" i="1" s="1"/>
  <c r="O51" i="1" s="1"/>
  <c r="P51" i="1" s="1"/>
  <c r="Q51" i="1" s="1"/>
  <c r="M52" i="1"/>
  <c r="N52" i="1" s="1"/>
  <c r="O52" i="1" s="1"/>
  <c r="P52" i="1" s="1"/>
  <c r="Q52" i="1" s="1"/>
  <c r="M53" i="1"/>
  <c r="N53" i="1" s="1"/>
  <c r="O53" i="1" s="1"/>
  <c r="P53" i="1" s="1"/>
  <c r="Q53" i="1" s="1"/>
  <c r="M54" i="1"/>
  <c r="N54" i="1" s="1"/>
  <c r="O54" i="1" s="1"/>
  <c r="P54" i="1" s="1"/>
  <c r="Q54" i="1" s="1"/>
  <c r="M55" i="1"/>
  <c r="N55" i="1" s="1"/>
  <c r="O55" i="1" s="1"/>
  <c r="P55" i="1" s="1"/>
  <c r="Q55" i="1" s="1"/>
  <c r="M56" i="1"/>
  <c r="N56" i="1" s="1"/>
  <c r="O56" i="1" s="1"/>
  <c r="P56" i="1" s="1"/>
  <c r="Q56" i="1" s="1"/>
  <c r="M57" i="1"/>
  <c r="N57" i="1" s="1"/>
  <c r="O57" i="1" s="1"/>
  <c r="P57" i="1" s="1"/>
  <c r="Q57" i="1" s="1"/>
  <c r="M58" i="1"/>
  <c r="N58" i="1" s="1"/>
  <c r="O58" i="1" s="1"/>
  <c r="P58" i="1" s="1"/>
  <c r="Q58" i="1" s="1"/>
  <c r="M59" i="1"/>
  <c r="N59" i="1" s="1"/>
  <c r="O59" i="1" s="1"/>
  <c r="P59" i="1" s="1"/>
  <c r="Q59" i="1" s="1"/>
  <c r="M60" i="1"/>
  <c r="N60" i="1" s="1"/>
  <c r="O60" i="1" s="1"/>
  <c r="P60" i="1" s="1"/>
  <c r="Q60" i="1" s="1"/>
  <c r="M61" i="1"/>
  <c r="N61" i="1" s="1"/>
  <c r="O61" i="1" s="1"/>
  <c r="P61" i="1" s="1"/>
  <c r="Q61" i="1" s="1"/>
  <c r="M62" i="1"/>
  <c r="N62" i="1" s="1"/>
  <c r="O62" i="1" s="1"/>
  <c r="P62" i="1" s="1"/>
  <c r="Q62" i="1" s="1"/>
  <c r="M63" i="1"/>
  <c r="N63" i="1" s="1"/>
  <c r="O63" i="1" s="1"/>
  <c r="P63" i="1" s="1"/>
  <c r="Q63" i="1" s="1"/>
  <c r="M64" i="1"/>
  <c r="N64" i="1" s="1"/>
  <c r="O64" i="1" s="1"/>
  <c r="P64" i="1" s="1"/>
  <c r="Q64" i="1" s="1"/>
  <c r="M65" i="1"/>
  <c r="N65" i="1" s="1"/>
  <c r="O65" i="1" s="1"/>
  <c r="P65" i="1" s="1"/>
  <c r="Q65" i="1" s="1"/>
  <c r="M66" i="1"/>
  <c r="N66" i="1" s="1"/>
  <c r="O66" i="1" s="1"/>
  <c r="P66" i="1" s="1"/>
  <c r="Q66" i="1" s="1"/>
  <c r="M67" i="1"/>
  <c r="N67" i="1" s="1"/>
  <c r="O67" i="1" s="1"/>
  <c r="P67" i="1" s="1"/>
  <c r="Q67" i="1" s="1"/>
  <c r="M68" i="1"/>
  <c r="N68" i="1" s="1"/>
  <c r="O68" i="1" s="1"/>
  <c r="P68" i="1" s="1"/>
  <c r="Q68" i="1" s="1"/>
  <c r="M69" i="1"/>
  <c r="N69" i="1" s="1"/>
  <c r="O69" i="1" s="1"/>
  <c r="P69" i="1" s="1"/>
  <c r="Q69" i="1" s="1"/>
  <c r="M70" i="1"/>
  <c r="N70" i="1" s="1"/>
  <c r="O70" i="1" s="1"/>
  <c r="P70" i="1" s="1"/>
  <c r="Q70" i="1" s="1"/>
  <c r="M71" i="1"/>
  <c r="N71" i="1" s="1"/>
  <c r="O71" i="1" s="1"/>
  <c r="P71" i="1" s="1"/>
  <c r="Q71" i="1" s="1"/>
  <c r="M72" i="1"/>
  <c r="N72" i="1" s="1"/>
  <c r="O72" i="1" s="1"/>
  <c r="P72" i="1" s="1"/>
  <c r="Q72" i="1" s="1"/>
  <c r="M73" i="1"/>
  <c r="N73" i="1" s="1"/>
  <c r="O73" i="1" s="1"/>
  <c r="P73" i="1" s="1"/>
  <c r="Q73" i="1" s="1"/>
  <c r="M74" i="1"/>
  <c r="N74" i="1" s="1"/>
  <c r="O74" i="1" s="1"/>
  <c r="P74" i="1" s="1"/>
  <c r="Q74" i="1" s="1"/>
  <c r="M75" i="1"/>
  <c r="N75" i="1" s="1"/>
  <c r="O75" i="1" s="1"/>
  <c r="P75" i="1" s="1"/>
  <c r="Q75" i="1" s="1"/>
  <c r="M76" i="1"/>
  <c r="N76" i="1" s="1"/>
  <c r="O76" i="1" s="1"/>
  <c r="P76" i="1" s="1"/>
  <c r="Q76" i="1" s="1"/>
  <c r="M77" i="1"/>
  <c r="N77" i="1" s="1"/>
  <c r="O77" i="1" s="1"/>
  <c r="P77" i="1" s="1"/>
  <c r="Q77" i="1" s="1"/>
  <c r="M78" i="1"/>
  <c r="N78" i="1" s="1"/>
  <c r="O78" i="1" s="1"/>
  <c r="P78" i="1" s="1"/>
  <c r="Q78" i="1" s="1"/>
  <c r="M79" i="1"/>
  <c r="N79" i="1" s="1"/>
  <c r="O79" i="1" s="1"/>
  <c r="P79" i="1" s="1"/>
  <c r="Q79" i="1" s="1"/>
  <c r="M80" i="1"/>
  <c r="N80" i="1" s="1"/>
  <c r="O80" i="1" s="1"/>
  <c r="P80" i="1" s="1"/>
  <c r="Q80" i="1" s="1"/>
  <c r="M81" i="1"/>
  <c r="N81" i="1" s="1"/>
  <c r="O81" i="1" s="1"/>
  <c r="P81" i="1" s="1"/>
  <c r="Q81" i="1" s="1"/>
  <c r="M82" i="1"/>
  <c r="N82" i="1" s="1"/>
  <c r="O82" i="1" s="1"/>
  <c r="P82" i="1" s="1"/>
  <c r="Q82" i="1" s="1"/>
  <c r="M83" i="1"/>
  <c r="N83" i="1" s="1"/>
  <c r="O83" i="1" s="1"/>
  <c r="P83" i="1" s="1"/>
  <c r="Q83" i="1" s="1"/>
  <c r="M84" i="1"/>
  <c r="N84" i="1" s="1"/>
  <c r="O84" i="1" s="1"/>
  <c r="P84" i="1" s="1"/>
  <c r="Q84" i="1" s="1"/>
  <c r="M85" i="1"/>
  <c r="N85" i="1" s="1"/>
  <c r="O85" i="1" s="1"/>
  <c r="P85" i="1" s="1"/>
  <c r="Q85" i="1" s="1"/>
  <c r="M86" i="1"/>
  <c r="N86" i="1" s="1"/>
  <c r="O86" i="1" s="1"/>
  <c r="P86" i="1" s="1"/>
  <c r="Q86" i="1" s="1"/>
  <c r="M87" i="1"/>
  <c r="N87" i="1" s="1"/>
  <c r="O87" i="1" s="1"/>
  <c r="P87" i="1" s="1"/>
  <c r="Q87" i="1" s="1"/>
  <c r="M88" i="1"/>
  <c r="N88" i="1" s="1"/>
  <c r="O88" i="1" s="1"/>
  <c r="P88" i="1" s="1"/>
  <c r="Q88" i="1" s="1"/>
  <c r="M89" i="1"/>
  <c r="N89" i="1" s="1"/>
  <c r="O89" i="1" s="1"/>
  <c r="P89" i="1" s="1"/>
  <c r="Q89" i="1" s="1"/>
  <c r="M90" i="1"/>
  <c r="N90" i="1" s="1"/>
  <c r="O90" i="1" s="1"/>
  <c r="P90" i="1" s="1"/>
  <c r="Q90" i="1" s="1"/>
  <c r="M91" i="1"/>
  <c r="N91" i="1" s="1"/>
  <c r="O91" i="1" s="1"/>
  <c r="P91" i="1" s="1"/>
  <c r="Q91" i="1" s="1"/>
  <c r="M92" i="1"/>
  <c r="N92" i="1" s="1"/>
  <c r="O92" i="1" s="1"/>
  <c r="P92" i="1" s="1"/>
  <c r="Q92" i="1" s="1"/>
  <c r="M93" i="1"/>
  <c r="N93" i="1" s="1"/>
  <c r="O93" i="1" s="1"/>
  <c r="P93" i="1" s="1"/>
  <c r="Q93" i="1" s="1"/>
  <c r="M94" i="1"/>
  <c r="N94" i="1" s="1"/>
  <c r="O94" i="1" s="1"/>
  <c r="P94" i="1" s="1"/>
  <c r="Q94" i="1" s="1"/>
  <c r="M95" i="1"/>
  <c r="N95" i="1" s="1"/>
  <c r="O95" i="1" s="1"/>
  <c r="P95" i="1" s="1"/>
  <c r="Q95" i="1" s="1"/>
  <c r="M96" i="1"/>
  <c r="N96" i="1" s="1"/>
  <c r="O96" i="1" s="1"/>
  <c r="P96" i="1" s="1"/>
  <c r="Q96" i="1" s="1"/>
  <c r="M97" i="1"/>
  <c r="N97" i="1" s="1"/>
  <c r="O97" i="1" s="1"/>
  <c r="P97" i="1" s="1"/>
  <c r="Q97" i="1" s="1"/>
  <c r="M98" i="1"/>
  <c r="N98" i="1" s="1"/>
  <c r="O98" i="1" s="1"/>
  <c r="P98" i="1" s="1"/>
  <c r="Q98" i="1" s="1"/>
  <c r="M99" i="1"/>
  <c r="N99" i="1" s="1"/>
  <c r="O99" i="1" s="1"/>
  <c r="P99" i="1" s="1"/>
  <c r="Q99" i="1" s="1"/>
  <c r="M100" i="1"/>
  <c r="N100" i="1" s="1"/>
  <c r="O100" i="1" s="1"/>
  <c r="P100" i="1" s="1"/>
  <c r="Q100" i="1" s="1"/>
  <c r="M101" i="1"/>
  <c r="N101" i="1" s="1"/>
  <c r="O101" i="1" s="1"/>
  <c r="P101" i="1" s="1"/>
  <c r="Q101" i="1" s="1"/>
  <c r="M102" i="1"/>
  <c r="N102" i="1" s="1"/>
  <c r="O102" i="1" s="1"/>
  <c r="P102" i="1" s="1"/>
  <c r="Q102" i="1" s="1"/>
  <c r="M103" i="1"/>
  <c r="N103" i="1" s="1"/>
  <c r="O103" i="1" s="1"/>
  <c r="P103" i="1" s="1"/>
  <c r="Q103" i="1" s="1"/>
  <c r="M104" i="1"/>
  <c r="N104" i="1" s="1"/>
  <c r="O104" i="1" s="1"/>
  <c r="P104" i="1" s="1"/>
  <c r="Q104" i="1" s="1"/>
  <c r="M105" i="1"/>
  <c r="N105" i="1" s="1"/>
  <c r="O105" i="1" s="1"/>
  <c r="P105" i="1" s="1"/>
  <c r="Q105" i="1" s="1"/>
  <c r="M106" i="1"/>
  <c r="N106" i="1" s="1"/>
  <c r="O106" i="1" s="1"/>
  <c r="P106" i="1" s="1"/>
  <c r="Q106" i="1" s="1"/>
  <c r="M107" i="1"/>
  <c r="N107" i="1" s="1"/>
  <c r="O107" i="1" s="1"/>
  <c r="P107" i="1" s="1"/>
  <c r="Q107" i="1" s="1"/>
  <c r="M108" i="1"/>
  <c r="N108" i="1" s="1"/>
  <c r="O108" i="1" s="1"/>
  <c r="P108" i="1" s="1"/>
  <c r="Q108" i="1" s="1"/>
  <c r="M109" i="1"/>
  <c r="N109" i="1" s="1"/>
  <c r="O109" i="1" s="1"/>
  <c r="P109" i="1" s="1"/>
  <c r="Q109" i="1" s="1"/>
  <c r="M110" i="1"/>
  <c r="N110" i="1" s="1"/>
  <c r="O110" i="1" s="1"/>
  <c r="P110" i="1" s="1"/>
  <c r="Q110" i="1" s="1"/>
  <c r="M111" i="1"/>
  <c r="N111" i="1" s="1"/>
  <c r="O111" i="1" s="1"/>
  <c r="P111" i="1" s="1"/>
  <c r="Q111" i="1" s="1"/>
  <c r="M112" i="1"/>
  <c r="N112" i="1" s="1"/>
  <c r="O112" i="1" s="1"/>
  <c r="P112" i="1" s="1"/>
  <c r="Q112" i="1" s="1"/>
  <c r="M113" i="1"/>
  <c r="N113" i="1" s="1"/>
  <c r="O113" i="1" s="1"/>
  <c r="P113" i="1" s="1"/>
  <c r="Q113" i="1" s="1"/>
  <c r="M114" i="1"/>
  <c r="N114" i="1" s="1"/>
  <c r="O114" i="1" s="1"/>
  <c r="P114" i="1" s="1"/>
  <c r="Q114" i="1" s="1"/>
  <c r="M115" i="1"/>
  <c r="N115" i="1" s="1"/>
  <c r="O115" i="1" s="1"/>
  <c r="P115" i="1" s="1"/>
  <c r="Q115" i="1" s="1"/>
  <c r="M116" i="1"/>
  <c r="N116" i="1" s="1"/>
  <c r="O116" i="1" s="1"/>
  <c r="P116" i="1" s="1"/>
  <c r="Q116" i="1" s="1"/>
  <c r="M117" i="1"/>
  <c r="N117" i="1" s="1"/>
  <c r="O117" i="1" s="1"/>
  <c r="P117" i="1" s="1"/>
  <c r="Q117" i="1" s="1"/>
  <c r="M118" i="1"/>
  <c r="N118" i="1" s="1"/>
  <c r="O118" i="1" s="1"/>
  <c r="P118" i="1" s="1"/>
  <c r="Q118" i="1" s="1"/>
  <c r="M119" i="1"/>
  <c r="N119" i="1" s="1"/>
  <c r="O119" i="1" s="1"/>
  <c r="P119" i="1" s="1"/>
  <c r="Q119" i="1" s="1"/>
  <c r="M120" i="1"/>
  <c r="N120" i="1" s="1"/>
  <c r="O120" i="1" s="1"/>
  <c r="P120" i="1" s="1"/>
  <c r="Q120" i="1" s="1"/>
  <c r="M121" i="1"/>
  <c r="N121" i="1" s="1"/>
  <c r="O121" i="1" s="1"/>
  <c r="P121" i="1" s="1"/>
  <c r="Q121" i="1" s="1"/>
  <c r="M122" i="1"/>
  <c r="N122" i="1" s="1"/>
  <c r="O122" i="1" s="1"/>
  <c r="P122" i="1" s="1"/>
  <c r="Q122" i="1" s="1"/>
  <c r="M123" i="1"/>
  <c r="N123" i="1" s="1"/>
  <c r="O123" i="1" s="1"/>
  <c r="P123" i="1" s="1"/>
  <c r="Q123" i="1" s="1"/>
  <c r="M124" i="1"/>
  <c r="N124" i="1" s="1"/>
  <c r="O124" i="1" s="1"/>
  <c r="P124" i="1" s="1"/>
  <c r="Q124" i="1" s="1"/>
  <c r="M125" i="1"/>
  <c r="N125" i="1" s="1"/>
  <c r="O125" i="1" s="1"/>
  <c r="P125" i="1" s="1"/>
  <c r="Q125" i="1" s="1"/>
  <c r="M126" i="1"/>
  <c r="N126" i="1" s="1"/>
  <c r="O126" i="1" s="1"/>
  <c r="P126" i="1" s="1"/>
  <c r="Q126" i="1" s="1"/>
  <c r="M127" i="1"/>
  <c r="N127" i="1" s="1"/>
  <c r="O127" i="1" s="1"/>
  <c r="P127" i="1" s="1"/>
  <c r="Q127" i="1" s="1"/>
  <c r="M128" i="1"/>
  <c r="N128" i="1" s="1"/>
  <c r="O128" i="1" s="1"/>
  <c r="P128" i="1" s="1"/>
  <c r="Q128" i="1" s="1"/>
  <c r="M129" i="1"/>
  <c r="N129" i="1" s="1"/>
  <c r="O129" i="1" s="1"/>
  <c r="P129" i="1" s="1"/>
  <c r="Q129" i="1" s="1"/>
  <c r="M130" i="1"/>
  <c r="N130" i="1" s="1"/>
  <c r="O130" i="1" s="1"/>
  <c r="P130" i="1" s="1"/>
  <c r="Q130" i="1" s="1"/>
  <c r="M131" i="1"/>
  <c r="N131" i="1" s="1"/>
  <c r="O131" i="1" s="1"/>
  <c r="P131" i="1" s="1"/>
  <c r="Q131" i="1" s="1"/>
  <c r="M132" i="1"/>
  <c r="N132" i="1" s="1"/>
  <c r="O132" i="1" s="1"/>
  <c r="P132" i="1" s="1"/>
  <c r="Q132" i="1" s="1"/>
  <c r="M133" i="1"/>
  <c r="N133" i="1" s="1"/>
  <c r="O133" i="1" s="1"/>
  <c r="P133" i="1" s="1"/>
  <c r="Q133" i="1" s="1"/>
  <c r="M134" i="1"/>
  <c r="N134" i="1" s="1"/>
  <c r="O134" i="1" s="1"/>
  <c r="P134" i="1" s="1"/>
  <c r="Q134" i="1" s="1"/>
  <c r="M135" i="1"/>
  <c r="N135" i="1" s="1"/>
  <c r="O135" i="1" s="1"/>
  <c r="P135" i="1" s="1"/>
  <c r="Q135" i="1" s="1"/>
  <c r="M136" i="1"/>
  <c r="N136" i="1" s="1"/>
  <c r="O136" i="1" s="1"/>
  <c r="P136" i="1" s="1"/>
  <c r="Q136" i="1" s="1"/>
  <c r="M137" i="1"/>
  <c r="N137" i="1" s="1"/>
  <c r="O137" i="1" s="1"/>
  <c r="P137" i="1" s="1"/>
  <c r="Q137" i="1" s="1"/>
  <c r="M138" i="1"/>
  <c r="N138" i="1" s="1"/>
  <c r="O138" i="1" s="1"/>
  <c r="P138" i="1" s="1"/>
  <c r="Q138" i="1" s="1"/>
  <c r="M139" i="1"/>
  <c r="N139" i="1" s="1"/>
  <c r="O139" i="1" s="1"/>
  <c r="P139" i="1" s="1"/>
  <c r="Q139" i="1" s="1"/>
  <c r="M140" i="1"/>
  <c r="N140" i="1" s="1"/>
  <c r="O140" i="1" s="1"/>
  <c r="P140" i="1" s="1"/>
  <c r="Q140" i="1" s="1"/>
  <c r="M141" i="1"/>
  <c r="N141" i="1" s="1"/>
  <c r="O141" i="1" s="1"/>
  <c r="P141" i="1" s="1"/>
  <c r="Q141" i="1" s="1"/>
  <c r="M142" i="1"/>
  <c r="N142" i="1" s="1"/>
  <c r="O142" i="1" s="1"/>
  <c r="P142" i="1" s="1"/>
  <c r="Q142" i="1" s="1"/>
  <c r="M143" i="1"/>
  <c r="N143" i="1" s="1"/>
  <c r="O143" i="1" s="1"/>
  <c r="P143" i="1" s="1"/>
  <c r="Q143" i="1" s="1"/>
  <c r="M144" i="1"/>
  <c r="N144" i="1" s="1"/>
  <c r="O144" i="1" s="1"/>
  <c r="P144" i="1" s="1"/>
  <c r="Q144" i="1" s="1"/>
  <c r="M145" i="1"/>
  <c r="N145" i="1" s="1"/>
  <c r="O145" i="1" s="1"/>
  <c r="P145" i="1" s="1"/>
  <c r="Q145" i="1" s="1"/>
  <c r="M146" i="1"/>
  <c r="N146" i="1" s="1"/>
  <c r="O146" i="1" s="1"/>
  <c r="P146" i="1" s="1"/>
  <c r="Q146" i="1" s="1"/>
  <c r="M147" i="1"/>
  <c r="N147" i="1" s="1"/>
  <c r="O147" i="1" s="1"/>
  <c r="P147" i="1" s="1"/>
  <c r="Q147" i="1" s="1"/>
  <c r="M148" i="1"/>
  <c r="N148" i="1" s="1"/>
  <c r="O148" i="1" s="1"/>
  <c r="P148" i="1" s="1"/>
  <c r="Q148" i="1" s="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M5" i="1"/>
  <c r="D24" i="14" l="1"/>
  <c r="E23" i="14"/>
  <c r="J23" i="14"/>
  <c r="I24" i="14"/>
  <c r="I17" i="8"/>
  <c r="J17" i="8" s="1"/>
  <c r="E17" i="12"/>
  <c r="D18" i="12"/>
  <c r="J16" i="12"/>
  <c r="I17" i="12"/>
  <c r="E17" i="10"/>
  <c r="D18" i="10"/>
  <c r="J16" i="10"/>
  <c r="I17" i="10"/>
  <c r="E17" i="8"/>
  <c r="D18" i="8"/>
  <c r="J16" i="6"/>
  <c r="I17" i="6"/>
  <c r="E16" i="6"/>
  <c r="D17" i="6"/>
  <c r="G146" i="4"/>
  <c r="F146" i="2"/>
  <c r="G146" i="2" s="1"/>
  <c r="G142" i="4"/>
  <c r="F142" i="2"/>
  <c r="G142" i="2" s="1"/>
  <c r="G138" i="4"/>
  <c r="F138" i="2"/>
  <c r="G138" i="2" s="1"/>
  <c r="G134" i="4"/>
  <c r="F134" i="2"/>
  <c r="G134" i="2" s="1"/>
  <c r="G130" i="4"/>
  <c r="F130" i="2"/>
  <c r="G130" i="2" s="1"/>
  <c r="G126" i="4"/>
  <c r="F126" i="2"/>
  <c r="G126" i="2" s="1"/>
  <c r="G122" i="4"/>
  <c r="F122" i="2"/>
  <c r="G122" i="2" s="1"/>
  <c r="G118" i="4"/>
  <c r="F118" i="2"/>
  <c r="G118" i="2" s="1"/>
  <c r="G114" i="4"/>
  <c r="F114" i="2"/>
  <c r="G114" i="2" s="1"/>
  <c r="G110" i="4"/>
  <c r="F110" i="2"/>
  <c r="G110" i="2" s="1"/>
  <c r="G106" i="4"/>
  <c r="F106" i="2"/>
  <c r="G106" i="2" s="1"/>
  <c r="G102" i="4"/>
  <c r="F102" i="2"/>
  <c r="G102" i="2" s="1"/>
  <c r="G98" i="4"/>
  <c r="F98" i="2"/>
  <c r="G98" i="2" s="1"/>
  <c r="G94" i="4"/>
  <c r="F94" i="2"/>
  <c r="G94" i="2" s="1"/>
  <c r="G90" i="4"/>
  <c r="F90" i="2"/>
  <c r="G90" i="2" s="1"/>
  <c r="G86" i="4"/>
  <c r="F86" i="2"/>
  <c r="G86" i="2" s="1"/>
  <c r="G82" i="4"/>
  <c r="F82" i="2"/>
  <c r="G82" i="2" s="1"/>
  <c r="G78" i="4"/>
  <c r="F78" i="2"/>
  <c r="G78" i="2" s="1"/>
  <c r="G74" i="4"/>
  <c r="F74" i="2"/>
  <c r="G74" i="2" s="1"/>
  <c r="G70" i="4"/>
  <c r="F70" i="2"/>
  <c r="G70" i="2" s="1"/>
  <c r="G66" i="4"/>
  <c r="F66" i="2"/>
  <c r="G66" i="2" s="1"/>
  <c r="G62" i="4"/>
  <c r="F62" i="2"/>
  <c r="G62" i="2" s="1"/>
  <c r="G58" i="4"/>
  <c r="F58" i="2"/>
  <c r="G58" i="2" s="1"/>
  <c r="G54" i="4"/>
  <c r="F54" i="2"/>
  <c r="G54" i="2" s="1"/>
  <c r="G50" i="4"/>
  <c r="F50" i="2"/>
  <c r="G50" i="2" s="1"/>
  <c r="G46" i="4"/>
  <c r="F46" i="2"/>
  <c r="G46" i="2" s="1"/>
  <c r="G42" i="4"/>
  <c r="F42" i="2"/>
  <c r="G42" i="2" s="1"/>
  <c r="G38" i="4"/>
  <c r="F38" i="2"/>
  <c r="G38" i="2" s="1"/>
  <c r="G34" i="4"/>
  <c r="F34" i="2"/>
  <c r="G34" i="2" s="1"/>
  <c r="G30" i="4"/>
  <c r="F30" i="2"/>
  <c r="G30" i="2" s="1"/>
  <c r="G26" i="4"/>
  <c r="F26" i="2"/>
  <c r="G26" i="2" s="1"/>
  <c r="G22" i="4"/>
  <c r="F22" i="2"/>
  <c r="G22" i="2" s="1"/>
  <c r="G18" i="4"/>
  <c r="F18" i="2"/>
  <c r="G18" i="2" s="1"/>
  <c r="G14" i="4"/>
  <c r="F14" i="2"/>
  <c r="G14" i="2" s="1"/>
  <c r="G10" i="4"/>
  <c r="F10" i="2"/>
  <c r="G10" i="2" s="1"/>
  <c r="G149" i="4"/>
  <c r="F149" i="2"/>
  <c r="G149" i="2" s="1"/>
  <c r="F145" i="2"/>
  <c r="G145" i="2" s="1"/>
  <c r="G145" i="4"/>
  <c r="G141" i="4"/>
  <c r="F141" i="2"/>
  <c r="G141" i="2" s="1"/>
  <c r="F137" i="2"/>
  <c r="G137" i="2" s="1"/>
  <c r="R52" i="2" s="1"/>
  <c r="G137" i="4"/>
  <c r="G133" i="4"/>
  <c r="F133" i="2"/>
  <c r="G133" i="2" s="1"/>
  <c r="G129" i="4"/>
  <c r="F129" i="2"/>
  <c r="G129" i="2" s="1"/>
  <c r="G125" i="4"/>
  <c r="F125" i="2"/>
  <c r="G125" i="2" s="1"/>
  <c r="F121" i="2"/>
  <c r="G121" i="2" s="1"/>
  <c r="G121" i="4"/>
  <c r="G117" i="4"/>
  <c r="F117" i="2"/>
  <c r="G117" i="2" s="1"/>
  <c r="G113" i="4"/>
  <c r="F113" i="2"/>
  <c r="G113" i="2" s="1"/>
  <c r="G109" i="4"/>
  <c r="F109" i="2"/>
  <c r="G109" i="2" s="1"/>
  <c r="F105" i="2"/>
  <c r="G105" i="2" s="1"/>
  <c r="G105" i="4"/>
  <c r="G101" i="4"/>
  <c r="F101" i="2"/>
  <c r="G101" i="2" s="1"/>
  <c r="G97" i="4"/>
  <c r="F97" i="2"/>
  <c r="G97" i="2" s="1"/>
  <c r="G93" i="4"/>
  <c r="F93" i="2"/>
  <c r="G93" i="2" s="1"/>
  <c r="F89" i="2"/>
  <c r="G89" i="2" s="1"/>
  <c r="R36" i="2" s="1"/>
  <c r="G89" i="4"/>
  <c r="G85" i="4"/>
  <c r="F85" i="2"/>
  <c r="G85" i="2" s="1"/>
  <c r="F81" i="2"/>
  <c r="G81" i="2" s="1"/>
  <c r="G81" i="4"/>
  <c r="G77" i="4"/>
  <c r="F77" i="2"/>
  <c r="G77" i="2" s="1"/>
  <c r="F73" i="2"/>
  <c r="G73" i="2" s="1"/>
  <c r="G73" i="4"/>
  <c r="G69" i="4"/>
  <c r="F69" i="2"/>
  <c r="G69" i="2" s="1"/>
  <c r="F65" i="2"/>
  <c r="G65" i="2" s="1"/>
  <c r="R28" i="2" s="1"/>
  <c r="G65" i="4"/>
  <c r="G61" i="4"/>
  <c r="F61" i="2"/>
  <c r="G61" i="2" s="1"/>
  <c r="G57" i="4"/>
  <c r="F57" i="2"/>
  <c r="G57" i="2" s="1"/>
  <c r="G53" i="4"/>
  <c r="F53" i="2"/>
  <c r="G53" i="2" s="1"/>
  <c r="G49" i="4"/>
  <c r="F49" i="2"/>
  <c r="G49" i="2" s="1"/>
  <c r="F45" i="2"/>
  <c r="G45" i="2" s="1"/>
  <c r="G45" i="4"/>
  <c r="G41" i="4"/>
  <c r="F41" i="2"/>
  <c r="G41" i="2" s="1"/>
  <c r="G37" i="4"/>
  <c r="F37" i="2"/>
  <c r="G37" i="2" s="1"/>
  <c r="G33" i="4"/>
  <c r="F33" i="2"/>
  <c r="G33" i="2" s="1"/>
  <c r="F29" i="2"/>
  <c r="G29" i="2" s="1"/>
  <c r="G29" i="4"/>
  <c r="G25" i="4"/>
  <c r="F25" i="2"/>
  <c r="G25" i="2" s="1"/>
  <c r="G21" i="4"/>
  <c r="F21" i="2"/>
  <c r="G21" i="2" s="1"/>
  <c r="F17" i="2"/>
  <c r="G17" i="2" s="1"/>
  <c r="R12" i="2" s="1"/>
  <c r="G17" i="4"/>
  <c r="G13" i="4"/>
  <c r="F13" i="2"/>
  <c r="G13" i="2" s="1"/>
  <c r="G8" i="4"/>
  <c r="F8" i="2"/>
  <c r="G8" i="2" s="1"/>
  <c r="O5" i="1"/>
  <c r="P5" i="1" s="1"/>
  <c r="Q5" i="1" s="1"/>
  <c r="N5" i="1"/>
  <c r="F148" i="2"/>
  <c r="G148" i="2" s="1"/>
  <c r="G148" i="4"/>
  <c r="G144" i="4"/>
  <c r="F144" i="2"/>
  <c r="G144" i="2" s="1"/>
  <c r="F140" i="2"/>
  <c r="G140" i="2" s="1"/>
  <c r="R53" i="2" s="1"/>
  <c r="G140" i="4"/>
  <c r="G136" i="4"/>
  <c r="F136" i="2"/>
  <c r="G136" i="2" s="1"/>
  <c r="G132" i="4"/>
  <c r="F132" i="2"/>
  <c r="G132" i="2" s="1"/>
  <c r="F128" i="2"/>
  <c r="G128" i="2" s="1"/>
  <c r="G128" i="4"/>
  <c r="F124" i="2"/>
  <c r="G124" i="2" s="1"/>
  <c r="G124" i="4"/>
  <c r="G120" i="4"/>
  <c r="F120" i="2"/>
  <c r="G120" i="2" s="1"/>
  <c r="G116" i="4"/>
  <c r="F116" i="2"/>
  <c r="G116" i="2" s="1"/>
  <c r="F112" i="2"/>
  <c r="G112" i="2" s="1"/>
  <c r="G112" i="4"/>
  <c r="F108" i="2"/>
  <c r="G108" i="2" s="1"/>
  <c r="G108" i="4"/>
  <c r="G104" i="4"/>
  <c r="F104" i="2"/>
  <c r="G104" i="2" s="1"/>
  <c r="G100" i="4"/>
  <c r="F100" i="2"/>
  <c r="G100" i="2" s="1"/>
  <c r="F96" i="2"/>
  <c r="G96" i="2" s="1"/>
  <c r="G96" i="4"/>
  <c r="F92" i="2"/>
  <c r="G92" i="2" s="1"/>
  <c r="R37" i="2" s="1"/>
  <c r="G92" i="4"/>
  <c r="G88" i="4"/>
  <c r="F88" i="2"/>
  <c r="G88" i="2" s="1"/>
  <c r="F84" i="2"/>
  <c r="G84" i="2" s="1"/>
  <c r="G84" i="4"/>
  <c r="G80" i="4"/>
  <c r="F80" i="2"/>
  <c r="G80" i="2" s="1"/>
  <c r="F76" i="2"/>
  <c r="G76" i="2" s="1"/>
  <c r="G76" i="4"/>
  <c r="G72" i="4"/>
  <c r="F72" i="2"/>
  <c r="G72" i="2" s="1"/>
  <c r="F68" i="2"/>
  <c r="G68" i="2" s="1"/>
  <c r="R29" i="2" s="1"/>
  <c r="G68" i="4"/>
  <c r="G64" i="4"/>
  <c r="F64" i="2"/>
  <c r="G64" i="2" s="1"/>
  <c r="F60" i="2"/>
  <c r="G60" i="2" s="1"/>
  <c r="G60" i="4"/>
  <c r="G56" i="4"/>
  <c r="F56" i="2"/>
  <c r="G56" i="2" s="1"/>
  <c r="R25" i="2" s="1"/>
  <c r="F52" i="2"/>
  <c r="G52" i="2" s="1"/>
  <c r="G52" i="4"/>
  <c r="F48" i="2"/>
  <c r="G48" i="2" s="1"/>
  <c r="G48" i="4"/>
  <c r="G44" i="4"/>
  <c r="F44" i="2"/>
  <c r="G44" i="2" s="1"/>
  <c r="R21" i="2" s="1"/>
  <c r="G40" i="4"/>
  <c r="F40" i="2"/>
  <c r="G40" i="2" s="1"/>
  <c r="F36" i="2"/>
  <c r="G36" i="2" s="1"/>
  <c r="G36" i="4"/>
  <c r="F32" i="2"/>
  <c r="G32" i="2" s="1"/>
  <c r="G32" i="4"/>
  <c r="G28" i="4"/>
  <c r="F28" i="2"/>
  <c r="G28" i="2" s="1"/>
  <c r="G24" i="4"/>
  <c r="F24" i="2"/>
  <c r="G24" i="2" s="1"/>
  <c r="F20" i="2"/>
  <c r="G20" i="2" s="1"/>
  <c r="R13" i="2" s="1"/>
  <c r="G20" i="4"/>
  <c r="G16" i="4"/>
  <c r="F16" i="2"/>
  <c r="G16" i="2" s="1"/>
  <c r="F12" i="2"/>
  <c r="G12" i="2" s="1"/>
  <c r="G12" i="4"/>
  <c r="G147" i="4"/>
  <c r="F147" i="2"/>
  <c r="G147" i="2" s="1"/>
  <c r="F143" i="2"/>
  <c r="G143" i="2" s="1"/>
  <c r="R54" i="2" s="1"/>
  <c r="G143" i="4"/>
  <c r="F139" i="2"/>
  <c r="G139" i="2" s="1"/>
  <c r="G139" i="4"/>
  <c r="F135" i="2"/>
  <c r="G135" i="2" s="1"/>
  <c r="G135" i="4"/>
  <c r="F131" i="2"/>
  <c r="G131" i="2" s="1"/>
  <c r="G131" i="4"/>
  <c r="F127" i="2"/>
  <c r="G127" i="2" s="1"/>
  <c r="G127" i="4"/>
  <c r="G123" i="4"/>
  <c r="F123" i="2"/>
  <c r="G123" i="2" s="1"/>
  <c r="F119" i="2"/>
  <c r="G119" i="2" s="1"/>
  <c r="R46" i="2" s="1"/>
  <c r="G119" i="4"/>
  <c r="F115" i="2"/>
  <c r="G115" i="2" s="1"/>
  <c r="G115" i="4"/>
  <c r="F111" i="2"/>
  <c r="G111" i="2" s="1"/>
  <c r="G111" i="4"/>
  <c r="G107" i="4"/>
  <c r="F107" i="2"/>
  <c r="G107" i="2" s="1"/>
  <c r="F103" i="2"/>
  <c r="G103" i="2" s="1"/>
  <c r="G103" i="4"/>
  <c r="F99" i="2"/>
  <c r="G99" i="2" s="1"/>
  <c r="G99" i="4"/>
  <c r="F95" i="2"/>
  <c r="G95" i="2" s="1"/>
  <c r="R38" i="2" s="1"/>
  <c r="G95" i="4"/>
  <c r="F91" i="2"/>
  <c r="G91" i="2" s="1"/>
  <c r="G91" i="4"/>
  <c r="F87" i="2"/>
  <c r="G87" i="2" s="1"/>
  <c r="G87" i="4"/>
  <c r="F83" i="2"/>
  <c r="G83" i="2" s="1"/>
  <c r="G83" i="4"/>
  <c r="F79" i="2"/>
  <c r="G79" i="2" s="1"/>
  <c r="G79" i="4"/>
  <c r="F75" i="2"/>
  <c r="G75" i="2" s="1"/>
  <c r="G75" i="4"/>
  <c r="F71" i="2"/>
  <c r="G71" i="2" s="1"/>
  <c r="R30" i="2" s="1"/>
  <c r="G71" i="4"/>
  <c r="F67" i="2"/>
  <c r="G67" i="2" s="1"/>
  <c r="G67" i="4"/>
  <c r="F63" i="2"/>
  <c r="G63" i="2" s="1"/>
  <c r="G63" i="4"/>
  <c r="F59" i="2"/>
  <c r="G59" i="2" s="1"/>
  <c r="G59" i="4"/>
  <c r="F55" i="2"/>
  <c r="G55" i="2" s="1"/>
  <c r="G55" i="4"/>
  <c r="F51" i="2"/>
  <c r="G51" i="2" s="1"/>
  <c r="G51" i="4"/>
  <c r="G47" i="4"/>
  <c r="F47" i="2"/>
  <c r="G47" i="2" s="1"/>
  <c r="R22" i="2" s="1"/>
  <c r="F43" i="2"/>
  <c r="G43" i="2" s="1"/>
  <c r="G43" i="4"/>
  <c r="F39" i="2"/>
  <c r="G39" i="2" s="1"/>
  <c r="G39" i="4"/>
  <c r="F35" i="2"/>
  <c r="G35" i="2" s="1"/>
  <c r="G35" i="4"/>
  <c r="G31" i="4"/>
  <c r="F31" i="2"/>
  <c r="G31" i="2" s="1"/>
  <c r="F27" i="2"/>
  <c r="G27" i="2" s="1"/>
  <c r="G27" i="4"/>
  <c r="F23" i="2"/>
  <c r="G23" i="2" s="1"/>
  <c r="R14" i="2" s="1"/>
  <c r="G23" i="4"/>
  <c r="G19" i="4"/>
  <c r="F19" i="2"/>
  <c r="G19" i="2" s="1"/>
  <c r="F15" i="2"/>
  <c r="G15" i="2" s="1"/>
  <c r="G15" i="4"/>
  <c r="G11" i="4"/>
  <c r="F11" i="2"/>
  <c r="G11" i="2" s="1"/>
  <c r="E16" i="4"/>
  <c r="D17" i="4"/>
  <c r="F7" i="2"/>
  <c r="E16" i="2"/>
  <c r="P7" i="1"/>
  <c r="Q7" i="1" s="1"/>
  <c r="J24" i="14" l="1"/>
  <c r="I25" i="14"/>
  <c r="D25" i="14"/>
  <c r="E24" i="14"/>
  <c r="R45" i="2"/>
  <c r="R20" i="2"/>
  <c r="R44" i="2"/>
  <c r="R10" i="4"/>
  <c r="R42" i="4"/>
  <c r="R18" i="4"/>
  <c r="R26" i="4"/>
  <c r="R34" i="4"/>
  <c r="R33" i="2"/>
  <c r="R41" i="2"/>
  <c r="R24" i="2"/>
  <c r="R11" i="2"/>
  <c r="R19" i="2"/>
  <c r="R27" i="2"/>
  <c r="R35" i="2"/>
  <c r="R43" i="2"/>
  <c r="R51" i="2"/>
  <c r="R10" i="2"/>
  <c r="R42" i="2"/>
  <c r="R32" i="2"/>
  <c r="R40" i="2"/>
  <c r="R48" i="2"/>
  <c r="R18" i="2"/>
  <c r="R26" i="2"/>
  <c r="R34" i="2"/>
  <c r="R39" i="2"/>
  <c r="R50" i="2"/>
  <c r="R17" i="2"/>
  <c r="R49" i="2"/>
  <c r="R16" i="2"/>
  <c r="R15" i="2"/>
  <c r="R23" i="2"/>
  <c r="R31" i="2"/>
  <c r="R47" i="2"/>
  <c r="R55" i="2"/>
  <c r="R41" i="4"/>
  <c r="R33" i="4"/>
  <c r="R39" i="4"/>
  <c r="R50" i="4"/>
  <c r="R17" i="4"/>
  <c r="R49" i="4"/>
  <c r="R25" i="4"/>
  <c r="R16" i="4"/>
  <c r="R24" i="4"/>
  <c r="R32" i="4"/>
  <c r="R40" i="4"/>
  <c r="R48" i="4"/>
  <c r="R11" i="4"/>
  <c r="R19" i="4"/>
  <c r="R27" i="4"/>
  <c r="R35" i="4"/>
  <c r="R43" i="4"/>
  <c r="R51" i="4"/>
  <c r="R14" i="4"/>
  <c r="R30" i="4"/>
  <c r="R38" i="4"/>
  <c r="R46" i="4"/>
  <c r="R54" i="4"/>
  <c r="R13" i="4"/>
  <c r="R29" i="4"/>
  <c r="R37" i="4"/>
  <c r="R53" i="4"/>
  <c r="R12" i="4"/>
  <c r="R28" i="4"/>
  <c r="R36" i="4"/>
  <c r="R52" i="4"/>
  <c r="R22" i="4"/>
  <c r="R21" i="4"/>
  <c r="R45" i="4"/>
  <c r="R20" i="4"/>
  <c r="R44" i="4"/>
  <c r="R15" i="4"/>
  <c r="R23" i="4"/>
  <c r="R31" i="4"/>
  <c r="R47" i="4"/>
  <c r="R55" i="4"/>
  <c r="I18" i="8"/>
  <c r="J18" i="8" s="1"/>
  <c r="J17" i="12"/>
  <c r="I18" i="12"/>
  <c r="E18" i="12"/>
  <c r="D19" i="12"/>
  <c r="J17" i="10"/>
  <c r="I18" i="10"/>
  <c r="D19" i="10"/>
  <c r="E18" i="10"/>
  <c r="E18" i="8"/>
  <c r="D19" i="8"/>
  <c r="E17" i="6"/>
  <c r="D18" i="6"/>
  <c r="J17" i="6"/>
  <c r="I18" i="6"/>
  <c r="F9" i="2"/>
  <c r="G9" i="2" s="1"/>
  <c r="R9" i="2" s="1"/>
  <c r="R9" i="4"/>
  <c r="E17" i="4"/>
  <c r="D18" i="4"/>
  <c r="E18" i="4" s="1"/>
  <c r="H7" i="2"/>
  <c r="H8" i="2" s="1"/>
  <c r="G7" i="2"/>
  <c r="I7" i="2" s="1"/>
  <c r="E17" i="2"/>
  <c r="D26" i="14" l="1"/>
  <c r="E25" i="14"/>
  <c r="J25" i="14"/>
  <c r="I26" i="14"/>
  <c r="R7" i="2"/>
  <c r="R6" i="2"/>
  <c r="A4" i="2"/>
  <c r="R7" i="4"/>
  <c r="R6" i="4"/>
  <c r="R8" i="4" s="1"/>
  <c r="A4" i="4"/>
  <c r="I7" i="4"/>
  <c r="J7" i="4" s="1"/>
  <c r="H9" i="2"/>
  <c r="H10" i="2" s="1"/>
  <c r="H11" i="2" s="1"/>
  <c r="H12" i="2" s="1"/>
  <c r="H13" i="2" s="1"/>
  <c r="H14" i="2" s="1"/>
  <c r="H15" i="2" s="1"/>
  <c r="H16" i="2" s="1"/>
  <c r="H17" i="2" s="1"/>
  <c r="H18" i="2" s="1"/>
  <c r="H19" i="2" s="1"/>
  <c r="H20" i="2" s="1"/>
  <c r="H21" i="2" s="1"/>
  <c r="H22" i="2" s="1"/>
  <c r="H23" i="2" s="1"/>
  <c r="H24" i="2" s="1"/>
  <c r="H25" i="2" s="1"/>
  <c r="H26" i="2" s="1"/>
  <c r="H27" i="2" s="1"/>
  <c r="H28" i="2" s="1"/>
  <c r="H29" i="2" s="1"/>
  <c r="H30" i="2" s="1"/>
  <c r="H31" i="2" s="1"/>
  <c r="H32" i="2" s="1"/>
  <c r="H33" i="2" s="1"/>
  <c r="H34" i="2" s="1"/>
  <c r="H35" i="2" s="1"/>
  <c r="H36" i="2" s="1"/>
  <c r="H37" i="2" s="1"/>
  <c r="H38" i="2" s="1"/>
  <c r="H39" i="2" s="1"/>
  <c r="H40" i="2" s="1"/>
  <c r="H41" i="2" s="1"/>
  <c r="H42" i="2" s="1"/>
  <c r="H43" i="2" s="1"/>
  <c r="H44" i="2" s="1"/>
  <c r="H45" i="2" s="1"/>
  <c r="H46" i="2" s="1"/>
  <c r="H47" i="2" s="1"/>
  <c r="H48" i="2" s="1"/>
  <c r="H49" i="2" s="1"/>
  <c r="H50" i="2" s="1"/>
  <c r="H51" i="2" s="1"/>
  <c r="H52" i="2" s="1"/>
  <c r="H53" i="2" s="1"/>
  <c r="H54" i="2" s="1"/>
  <c r="H55" i="2" s="1"/>
  <c r="H56" i="2" s="1"/>
  <c r="H57" i="2" s="1"/>
  <c r="H58" i="2" s="1"/>
  <c r="H59" i="2" s="1"/>
  <c r="H60" i="2" s="1"/>
  <c r="H61" i="2" s="1"/>
  <c r="H62" i="2" s="1"/>
  <c r="H63" i="2" s="1"/>
  <c r="H64" i="2" s="1"/>
  <c r="H65" i="2" s="1"/>
  <c r="H66" i="2" s="1"/>
  <c r="H67" i="2" s="1"/>
  <c r="H68" i="2" s="1"/>
  <c r="H69" i="2" s="1"/>
  <c r="H70" i="2" s="1"/>
  <c r="H71" i="2" s="1"/>
  <c r="H72" i="2" s="1"/>
  <c r="H73" i="2" s="1"/>
  <c r="H74" i="2" s="1"/>
  <c r="H75" i="2" s="1"/>
  <c r="H76" i="2" s="1"/>
  <c r="H77" i="2" s="1"/>
  <c r="H78" i="2" s="1"/>
  <c r="H79" i="2" s="1"/>
  <c r="H80" i="2" s="1"/>
  <c r="H81" i="2" s="1"/>
  <c r="H82" i="2" s="1"/>
  <c r="H83" i="2" s="1"/>
  <c r="H84" i="2" s="1"/>
  <c r="H85" i="2" s="1"/>
  <c r="H86" i="2" s="1"/>
  <c r="H87" i="2" s="1"/>
  <c r="H88" i="2" s="1"/>
  <c r="H89" i="2" s="1"/>
  <c r="H90" i="2" s="1"/>
  <c r="H91" i="2" s="1"/>
  <c r="H92" i="2" s="1"/>
  <c r="H93" i="2" s="1"/>
  <c r="H94" i="2" s="1"/>
  <c r="H95" i="2" s="1"/>
  <c r="H96" i="2" s="1"/>
  <c r="H97" i="2" s="1"/>
  <c r="H98" i="2" s="1"/>
  <c r="H99" i="2" s="1"/>
  <c r="H100" i="2" s="1"/>
  <c r="H101" i="2" s="1"/>
  <c r="H102" i="2" s="1"/>
  <c r="H103" i="2" s="1"/>
  <c r="H104" i="2" s="1"/>
  <c r="H105" i="2" s="1"/>
  <c r="H106" i="2" s="1"/>
  <c r="H107" i="2" s="1"/>
  <c r="H108" i="2" s="1"/>
  <c r="H109" i="2" s="1"/>
  <c r="H110" i="2" s="1"/>
  <c r="H111" i="2" s="1"/>
  <c r="H112" i="2" s="1"/>
  <c r="H113" i="2" s="1"/>
  <c r="H114" i="2" s="1"/>
  <c r="H115" i="2" s="1"/>
  <c r="H116" i="2" s="1"/>
  <c r="H117" i="2" s="1"/>
  <c r="H118" i="2" s="1"/>
  <c r="H119" i="2" s="1"/>
  <c r="H120" i="2" s="1"/>
  <c r="H121" i="2" s="1"/>
  <c r="H122" i="2" s="1"/>
  <c r="H123" i="2" s="1"/>
  <c r="H124" i="2" s="1"/>
  <c r="H125" i="2" s="1"/>
  <c r="H126" i="2" s="1"/>
  <c r="H127" i="2" s="1"/>
  <c r="H128" i="2" s="1"/>
  <c r="H129" i="2" s="1"/>
  <c r="H130" i="2" s="1"/>
  <c r="H131" i="2" s="1"/>
  <c r="H132" i="2" s="1"/>
  <c r="H133" i="2" s="1"/>
  <c r="H134" i="2" s="1"/>
  <c r="H135" i="2" s="1"/>
  <c r="H136" i="2" s="1"/>
  <c r="H137" i="2" s="1"/>
  <c r="H138" i="2" s="1"/>
  <c r="H139" i="2" s="1"/>
  <c r="H140" i="2" s="1"/>
  <c r="H141" i="2" s="1"/>
  <c r="H142" i="2" s="1"/>
  <c r="H143" i="2" s="1"/>
  <c r="H144" i="2" s="1"/>
  <c r="H145" i="2" s="1"/>
  <c r="H146" i="2" s="1"/>
  <c r="H147" i="2" s="1"/>
  <c r="H148" i="2" s="1"/>
  <c r="H149" i="2" s="1"/>
  <c r="I19" i="8"/>
  <c r="J19" i="8" s="1"/>
  <c r="D20" i="12"/>
  <c r="E19" i="12"/>
  <c r="J18" i="12"/>
  <c r="I19" i="12"/>
  <c r="D20" i="10"/>
  <c r="E19" i="10"/>
  <c r="J18" i="10"/>
  <c r="I19" i="10"/>
  <c r="D20" i="8"/>
  <c r="E19" i="8"/>
  <c r="J18" i="6"/>
  <c r="I19" i="6"/>
  <c r="D19" i="6"/>
  <c r="E18" i="6"/>
  <c r="D19" i="4"/>
  <c r="E19" i="4" s="1"/>
  <c r="I8" i="2"/>
  <c r="J7" i="2"/>
  <c r="E18" i="2"/>
  <c r="J26" i="14" l="1"/>
  <c r="I27" i="14"/>
  <c r="E26" i="14"/>
  <c r="D27" i="14"/>
  <c r="R8" i="2"/>
  <c r="I8" i="4"/>
  <c r="J8" i="4" s="1"/>
  <c r="I20" i="8"/>
  <c r="J20" i="8" s="1"/>
  <c r="J19" i="12"/>
  <c r="I20" i="12"/>
  <c r="D21" i="12"/>
  <c r="E20" i="12"/>
  <c r="J19" i="10"/>
  <c r="I20" i="10"/>
  <c r="D21" i="10"/>
  <c r="E20" i="10"/>
  <c r="I21" i="8"/>
  <c r="D21" i="8"/>
  <c r="E20" i="8"/>
  <c r="E19" i="6"/>
  <c r="D20" i="6"/>
  <c r="J19" i="6"/>
  <c r="I20" i="6"/>
  <c r="D20" i="4"/>
  <c r="J8" i="2"/>
  <c r="I9" i="2"/>
  <c r="E19" i="2"/>
  <c r="J27" i="14" l="1"/>
  <c r="I28" i="14"/>
  <c r="D28" i="14"/>
  <c r="E27" i="14"/>
  <c r="I9" i="4"/>
  <c r="E21" i="12"/>
  <c r="D22" i="12"/>
  <c r="J20" i="12"/>
  <c r="I21" i="12"/>
  <c r="E21" i="10"/>
  <c r="D22" i="10"/>
  <c r="J20" i="10"/>
  <c r="I21" i="10"/>
  <c r="J21" i="8"/>
  <c r="I22" i="8"/>
  <c r="E21" i="8"/>
  <c r="D22" i="8"/>
  <c r="J20" i="6"/>
  <c r="I21" i="6"/>
  <c r="D21" i="6"/>
  <c r="E20" i="6"/>
  <c r="E20" i="4"/>
  <c r="D21" i="4"/>
  <c r="I10" i="2"/>
  <c r="J9" i="2"/>
  <c r="E20" i="2"/>
  <c r="E28" i="14" l="1"/>
  <c r="D29" i="14"/>
  <c r="J28" i="14"/>
  <c r="I29" i="14"/>
  <c r="J9" i="4"/>
  <c r="I10" i="4"/>
  <c r="J10" i="4" s="1"/>
  <c r="J21" i="12"/>
  <c r="I22" i="12"/>
  <c r="E22" i="12"/>
  <c r="D23" i="12"/>
  <c r="J21" i="10"/>
  <c r="I22" i="10"/>
  <c r="D23" i="10"/>
  <c r="E22" i="10"/>
  <c r="D23" i="8"/>
  <c r="E22" i="8"/>
  <c r="J22" i="8"/>
  <c r="I23" i="8"/>
  <c r="D22" i="6"/>
  <c r="E21" i="6"/>
  <c r="J21" i="6"/>
  <c r="I22" i="6"/>
  <c r="E21" i="4"/>
  <c r="D22" i="4"/>
  <c r="J10" i="2"/>
  <c r="I11" i="2"/>
  <c r="E21" i="2"/>
  <c r="J29" i="14" l="1"/>
  <c r="I30" i="14"/>
  <c r="D30" i="14"/>
  <c r="E29" i="14"/>
  <c r="I11" i="4"/>
  <c r="J11" i="4" s="1"/>
  <c r="D24" i="12"/>
  <c r="E23" i="12"/>
  <c r="J22" i="12"/>
  <c r="I23" i="12"/>
  <c r="D24" i="10"/>
  <c r="E23" i="10"/>
  <c r="J22" i="10"/>
  <c r="I23" i="10"/>
  <c r="J23" i="8"/>
  <c r="I24" i="8"/>
  <c r="D24" i="8"/>
  <c r="E23" i="8"/>
  <c r="J22" i="6"/>
  <c r="I23" i="6"/>
  <c r="D23" i="6"/>
  <c r="E22" i="6"/>
  <c r="D23" i="4"/>
  <c r="E22" i="4"/>
  <c r="I12" i="2"/>
  <c r="J11" i="2"/>
  <c r="E22" i="2"/>
  <c r="D31" i="14" l="1"/>
  <c r="E30" i="14"/>
  <c r="J30" i="14"/>
  <c r="I31" i="14"/>
  <c r="I12" i="4"/>
  <c r="J12" i="4" s="1"/>
  <c r="J23" i="12"/>
  <c r="I24" i="12"/>
  <c r="D25" i="12"/>
  <c r="E24" i="12"/>
  <c r="J23" i="10"/>
  <c r="I24" i="10"/>
  <c r="E24" i="10"/>
  <c r="D25" i="10"/>
  <c r="D25" i="8"/>
  <c r="E24" i="8"/>
  <c r="J24" i="8"/>
  <c r="I25" i="8"/>
  <c r="E23" i="6"/>
  <c r="D24" i="6"/>
  <c r="J23" i="6"/>
  <c r="I24" i="6"/>
  <c r="D24" i="4"/>
  <c r="E23" i="4"/>
  <c r="J12" i="2"/>
  <c r="I13" i="2"/>
  <c r="E23" i="2"/>
  <c r="J31" i="14" l="1"/>
  <c r="I32" i="14"/>
  <c r="D32" i="14"/>
  <c r="E31" i="14"/>
  <c r="I13" i="4"/>
  <c r="I14" i="4" s="1"/>
  <c r="J14" i="4" s="1"/>
  <c r="E25" i="12"/>
  <c r="D26" i="12"/>
  <c r="J24" i="12"/>
  <c r="I25" i="12"/>
  <c r="J24" i="10"/>
  <c r="I25" i="10"/>
  <c r="E25" i="10"/>
  <c r="D26" i="10"/>
  <c r="J25" i="8"/>
  <c r="I26" i="8"/>
  <c r="D26" i="8"/>
  <c r="E25" i="8"/>
  <c r="J24" i="6"/>
  <c r="I25" i="6"/>
  <c r="E24" i="6"/>
  <c r="D25" i="6"/>
  <c r="E24" i="4"/>
  <c r="D25" i="4"/>
  <c r="J13" i="2"/>
  <c r="I14" i="2"/>
  <c r="E24" i="2"/>
  <c r="E32" i="14" l="1"/>
  <c r="D33" i="14"/>
  <c r="J32" i="14"/>
  <c r="I33" i="14"/>
  <c r="I15" i="4"/>
  <c r="I16" i="4" s="1"/>
  <c r="J13" i="4"/>
  <c r="J25" i="12"/>
  <c r="I26" i="12"/>
  <c r="E26" i="12"/>
  <c r="D27" i="12"/>
  <c r="E26" i="10"/>
  <c r="D27" i="10"/>
  <c r="J25" i="10"/>
  <c r="I26" i="10"/>
  <c r="E26" i="8"/>
  <c r="D27" i="8"/>
  <c r="J26" i="8"/>
  <c r="I27" i="8"/>
  <c r="D26" i="6"/>
  <c r="E25" i="6"/>
  <c r="J25" i="6"/>
  <c r="I26" i="6"/>
  <c r="E25" i="4"/>
  <c r="D26" i="4"/>
  <c r="I15" i="2"/>
  <c r="J14" i="2"/>
  <c r="E25" i="2"/>
  <c r="J33" i="14" l="1"/>
  <c r="I34" i="14"/>
  <c r="D34" i="14"/>
  <c r="E33" i="14"/>
  <c r="J15" i="4"/>
  <c r="D28" i="12"/>
  <c r="E27" i="12"/>
  <c r="J26" i="12"/>
  <c r="I27" i="12"/>
  <c r="J26" i="10"/>
  <c r="I27" i="10"/>
  <c r="D28" i="10"/>
  <c r="E27" i="10"/>
  <c r="E27" i="8"/>
  <c r="D28" i="8"/>
  <c r="J27" i="8"/>
  <c r="I28" i="8"/>
  <c r="J26" i="6"/>
  <c r="I27" i="6"/>
  <c r="D27" i="6"/>
  <c r="E26" i="6"/>
  <c r="J16" i="4"/>
  <c r="I17" i="4"/>
  <c r="D27" i="4"/>
  <c r="E26" i="4"/>
  <c r="I16" i="2"/>
  <c r="J15" i="2"/>
  <c r="E26" i="2"/>
  <c r="E34" i="14" l="1"/>
  <c r="D35" i="14"/>
  <c r="J34" i="14"/>
  <c r="I35" i="14"/>
  <c r="J27" i="12"/>
  <c r="I28" i="12"/>
  <c r="D29" i="12"/>
  <c r="E28" i="12"/>
  <c r="D29" i="10"/>
  <c r="E28" i="10"/>
  <c r="J27" i="10"/>
  <c r="I28" i="10"/>
  <c r="D29" i="8"/>
  <c r="E28" i="8"/>
  <c r="J28" i="8"/>
  <c r="I29" i="8"/>
  <c r="E27" i="6"/>
  <c r="D28" i="6"/>
  <c r="J27" i="6"/>
  <c r="I28" i="6"/>
  <c r="J17" i="4"/>
  <c r="I18" i="4"/>
  <c r="D28" i="4"/>
  <c r="E27" i="4"/>
  <c r="J16" i="2"/>
  <c r="I17" i="2"/>
  <c r="E27" i="2"/>
  <c r="J35" i="14" l="1"/>
  <c r="I36" i="14"/>
  <c r="D36" i="14"/>
  <c r="E35" i="14"/>
  <c r="E29" i="12"/>
  <c r="D30" i="12"/>
  <c r="J28" i="12"/>
  <c r="I29" i="12"/>
  <c r="J28" i="10"/>
  <c r="I29" i="10"/>
  <c r="E29" i="10"/>
  <c r="D30" i="10"/>
  <c r="J29" i="8"/>
  <c r="I30" i="8"/>
  <c r="D30" i="8"/>
  <c r="E29" i="8"/>
  <c r="J28" i="6"/>
  <c r="I29" i="6"/>
  <c r="E28" i="6"/>
  <c r="D29" i="6"/>
  <c r="J18" i="4"/>
  <c r="I19" i="4"/>
  <c r="E28" i="4"/>
  <c r="D29" i="4"/>
  <c r="J17" i="2"/>
  <c r="I18" i="2"/>
  <c r="E28" i="2"/>
  <c r="E36" i="14" l="1"/>
  <c r="D37" i="14"/>
  <c r="J36" i="14"/>
  <c r="I37" i="14"/>
  <c r="J29" i="12"/>
  <c r="I30" i="12"/>
  <c r="E30" i="12"/>
  <c r="D31" i="12"/>
  <c r="E30" i="10"/>
  <c r="D31" i="10"/>
  <c r="J29" i="10"/>
  <c r="I30" i="10"/>
  <c r="E30" i="8"/>
  <c r="D31" i="8"/>
  <c r="J30" i="8"/>
  <c r="I31" i="8"/>
  <c r="D30" i="6"/>
  <c r="E29" i="6"/>
  <c r="J29" i="6"/>
  <c r="I30" i="6"/>
  <c r="J19" i="4"/>
  <c r="I20" i="4"/>
  <c r="E29" i="4"/>
  <c r="D30" i="4"/>
  <c r="J18" i="2"/>
  <c r="I19" i="2"/>
  <c r="E29" i="2"/>
  <c r="J37" i="14" l="1"/>
  <c r="I38" i="14"/>
  <c r="D38" i="14"/>
  <c r="E37" i="14"/>
  <c r="D32" i="12"/>
  <c r="E31" i="12"/>
  <c r="J30" i="12"/>
  <c r="I31" i="12"/>
  <c r="D32" i="10"/>
  <c r="E31" i="10"/>
  <c r="J30" i="10"/>
  <c r="I31" i="10"/>
  <c r="J31" i="8"/>
  <c r="I32" i="8"/>
  <c r="E31" i="8"/>
  <c r="D32" i="8"/>
  <c r="J30" i="6"/>
  <c r="I31" i="6"/>
  <c r="D31" i="6"/>
  <c r="E30" i="6"/>
  <c r="J20" i="4"/>
  <c r="I21" i="4"/>
  <c r="D31" i="4"/>
  <c r="E30" i="4"/>
  <c r="I20" i="2"/>
  <c r="J19" i="2"/>
  <c r="E30" i="2"/>
  <c r="E38" i="14" l="1"/>
  <c r="D39" i="14"/>
  <c r="J38" i="14"/>
  <c r="I39" i="14"/>
  <c r="J31" i="12"/>
  <c r="I32" i="12"/>
  <c r="D33" i="12"/>
  <c r="E32" i="12"/>
  <c r="J31" i="10"/>
  <c r="I32" i="10"/>
  <c r="D33" i="10"/>
  <c r="E32" i="10"/>
  <c r="D33" i="8"/>
  <c r="E32" i="8"/>
  <c r="J32" i="8"/>
  <c r="I33" i="8"/>
  <c r="E31" i="6"/>
  <c r="D32" i="6"/>
  <c r="J31" i="6"/>
  <c r="I32" i="6"/>
  <c r="J21" i="4"/>
  <c r="I22" i="4"/>
  <c r="D32" i="4"/>
  <c r="E31" i="4"/>
  <c r="J20" i="2"/>
  <c r="I21" i="2"/>
  <c r="E31" i="2"/>
  <c r="J39" i="14" l="1"/>
  <c r="I40" i="14"/>
  <c r="D40" i="14"/>
  <c r="E39" i="14"/>
  <c r="E33" i="12"/>
  <c r="D34" i="12"/>
  <c r="J32" i="12"/>
  <c r="I33" i="12"/>
  <c r="E33" i="10"/>
  <c r="D34" i="10"/>
  <c r="J32" i="10"/>
  <c r="I33" i="10"/>
  <c r="J33" i="8"/>
  <c r="I34" i="8"/>
  <c r="D34" i="8"/>
  <c r="E33" i="8"/>
  <c r="J32" i="6"/>
  <c r="I33" i="6"/>
  <c r="E32" i="6"/>
  <c r="D33" i="6"/>
  <c r="J22" i="4"/>
  <c r="I23" i="4"/>
  <c r="E32" i="4"/>
  <c r="D33" i="4"/>
  <c r="I22" i="2"/>
  <c r="J21" i="2"/>
  <c r="E32" i="2"/>
  <c r="E40" i="14" l="1"/>
  <c r="D41" i="14"/>
  <c r="J40" i="14"/>
  <c r="I41" i="14"/>
  <c r="J33" i="12"/>
  <c r="I34" i="12"/>
  <c r="E34" i="12"/>
  <c r="D35" i="12"/>
  <c r="J33" i="10"/>
  <c r="I34" i="10"/>
  <c r="D35" i="10"/>
  <c r="E34" i="10"/>
  <c r="E34" i="8"/>
  <c r="D35" i="8"/>
  <c r="J34" i="8"/>
  <c r="I35" i="8"/>
  <c r="D34" i="6"/>
  <c r="E33" i="6"/>
  <c r="J33" i="6"/>
  <c r="I34" i="6"/>
  <c r="J23" i="4"/>
  <c r="I24" i="4"/>
  <c r="E33" i="4"/>
  <c r="D34" i="4"/>
  <c r="J22" i="2"/>
  <c r="I23" i="2"/>
  <c r="E33" i="2"/>
  <c r="J41" i="14" l="1"/>
  <c r="I42" i="14"/>
  <c r="D42" i="14"/>
  <c r="E41" i="14"/>
  <c r="D36" i="12"/>
  <c r="E35" i="12"/>
  <c r="J34" i="12"/>
  <c r="I35" i="12"/>
  <c r="E35" i="10"/>
  <c r="D36" i="10"/>
  <c r="J34" i="10"/>
  <c r="I35" i="10"/>
  <c r="J35" i="8"/>
  <c r="I36" i="8"/>
  <c r="E35" i="8"/>
  <c r="D36" i="8"/>
  <c r="J34" i="6"/>
  <c r="I35" i="6"/>
  <c r="D35" i="6"/>
  <c r="E34" i="6"/>
  <c r="J24" i="4"/>
  <c r="I25" i="4"/>
  <c r="D35" i="4"/>
  <c r="E34" i="4"/>
  <c r="J23" i="2"/>
  <c r="I24" i="2"/>
  <c r="E34" i="2"/>
  <c r="J42" i="14" l="1"/>
  <c r="I43" i="14"/>
  <c r="D43" i="14"/>
  <c r="E42" i="14"/>
  <c r="J35" i="12"/>
  <c r="I36" i="12"/>
  <c r="D37" i="12"/>
  <c r="E36" i="12"/>
  <c r="J35" i="10"/>
  <c r="I36" i="10"/>
  <c r="E36" i="10"/>
  <c r="D37" i="10"/>
  <c r="D37" i="8"/>
  <c r="E36" i="8"/>
  <c r="J36" i="8"/>
  <c r="I37" i="8"/>
  <c r="E35" i="6"/>
  <c r="D36" i="6"/>
  <c r="J35" i="6"/>
  <c r="I36" i="6"/>
  <c r="J25" i="4"/>
  <c r="I26" i="4"/>
  <c r="D36" i="4"/>
  <c r="E35" i="4"/>
  <c r="J24" i="2"/>
  <c r="I25" i="2"/>
  <c r="E35" i="2"/>
  <c r="D44" i="14" l="1"/>
  <c r="E43" i="14"/>
  <c r="J43" i="14"/>
  <c r="I44" i="14"/>
  <c r="E37" i="12"/>
  <c r="D38" i="12"/>
  <c r="J36" i="12"/>
  <c r="I37" i="12"/>
  <c r="J36" i="10"/>
  <c r="I37" i="10"/>
  <c r="D38" i="10"/>
  <c r="E37" i="10"/>
  <c r="J37" i="8"/>
  <c r="I38" i="8"/>
  <c r="D38" i="8"/>
  <c r="E37" i="8"/>
  <c r="J36" i="6"/>
  <c r="I37" i="6"/>
  <c r="E36" i="6"/>
  <c r="D37" i="6"/>
  <c r="J26" i="4"/>
  <c r="I27" i="4"/>
  <c r="E36" i="4"/>
  <c r="D37" i="4"/>
  <c r="J25" i="2"/>
  <c r="I26" i="2"/>
  <c r="E36" i="2"/>
  <c r="J44" i="14" l="1"/>
  <c r="I45" i="14"/>
  <c r="E44" i="14"/>
  <c r="D45" i="14"/>
  <c r="J37" i="12"/>
  <c r="I38" i="12"/>
  <c r="E38" i="12"/>
  <c r="D39" i="12"/>
  <c r="D39" i="10"/>
  <c r="E38" i="10"/>
  <c r="J37" i="10"/>
  <c r="I38" i="10"/>
  <c r="E38" i="8"/>
  <c r="D39" i="8"/>
  <c r="J38" i="8"/>
  <c r="I39" i="8"/>
  <c r="D38" i="6"/>
  <c r="E37" i="6"/>
  <c r="J37" i="6"/>
  <c r="I38" i="6"/>
  <c r="J27" i="4"/>
  <c r="I28" i="4"/>
  <c r="E37" i="4"/>
  <c r="D38" i="4"/>
  <c r="J26" i="2"/>
  <c r="I27" i="2"/>
  <c r="E37" i="2"/>
  <c r="D46" i="14" l="1"/>
  <c r="E45" i="14"/>
  <c r="J45" i="14"/>
  <c r="I46" i="14"/>
  <c r="D40" i="12"/>
  <c r="E39" i="12"/>
  <c r="J38" i="12"/>
  <c r="I39" i="12"/>
  <c r="J38" i="10"/>
  <c r="I39" i="10"/>
  <c r="E39" i="10"/>
  <c r="D40" i="10"/>
  <c r="J39" i="8"/>
  <c r="I40" i="8"/>
  <c r="E39" i="8"/>
  <c r="D40" i="8"/>
  <c r="J38" i="6"/>
  <c r="I39" i="6"/>
  <c r="D39" i="6"/>
  <c r="E38" i="6"/>
  <c r="I29" i="4"/>
  <c r="J28" i="4"/>
  <c r="D39" i="4"/>
  <c r="E38" i="4"/>
  <c r="I28" i="2"/>
  <c r="J27" i="2"/>
  <c r="E38" i="2"/>
  <c r="J46" i="14" l="1"/>
  <c r="I47" i="14"/>
  <c r="D47" i="14"/>
  <c r="E46" i="14"/>
  <c r="J39" i="12"/>
  <c r="I40" i="12"/>
  <c r="D41" i="12"/>
  <c r="E40" i="12"/>
  <c r="E40" i="10"/>
  <c r="D41" i="10"/>
  <c r="J39" i="10"/>
  <c r="I40" i="10"/>
  <c r="J40" i="8"/>
  <c r="I41" i="8"/>
  <c r="D41" i="8"/>
  <c r="E40" i="8"/>
  <c r="E39" i="6"/>
  <c r="D40" i="6"/>
  <c r="J39" i="6"/>
  <c r="I40" i="6"/>
  <c r="J29" i="4"/>
  <c r="I30" i="4"/>
  <c r="D40" i="4"/>
  <c r="E39" i="4"/>
  <c r="J28" i="2"/>
  <c r="I29" i="2"/>
  <c r="E39" i="2"/>
  <c r="D48" i="14" l="1"/>
  <c r="E47" i="14"/>
  <c r="J47" i="14"/>
  <c r="I48" i="14"/>
  <c r="E41" i="12"/>
  <c r="D42" i="12"/>
  <c r="J40" i="12"/>
  <c r="I41" i="12"/>
  <c r="J40" i="10"/>
  <c r="I41" i="10"/>
  <c r="D42" i="10"/>
  <c r="E41" i="10"/>
  <c r="D42" i="8"/>
  <c r="E41" i="8"/>
  <c r="J41" i="8"/>
  <c r="I42" i="8"/>
  <c r="J40" i="6"/>
  <c r="I41" i="6"/>
  <c r="E40" i="6"/>
  <c r="D41" i="6"/>
  <c r="I31" i="4"/>
  <c r="J30" i="4"/>
  <c r="E40" i="4"/>
  <c r="D41" i="4"/>
  <c r="J29" i="2"/>
  <c r="I30" i="2"/>
  <c r="E40" i="2"/>
  <c r="J48" i="14" l="1"/>
  <c r="I49" i="14"/>
  <c r="E48" i="14"/>
  <c r="D49" i="14"/>
  <c r="J41" i="12"/>
  <c r="I42" i="12"/>
  <c r="E42" i="12"/>
  <c r="D43" i="12"/>
  <c r="D43" i="10"/>
  <c r="E42" i="10"/>
  <c r="J41" i="10"/>
  <c r="I42" i="10"/>
  <c r="J42" i="8"/>
  <c r="I43" i="8"/>
  <c r="E42" i="8"/>
  <c r="D43" i="8"/>
  <c r="D42" i="6"/>
  <c r="E41" i="6"/>
  <c r="J41" i="6"/>
  <c r="I42" i="6"/>
  <c r="J31" i="4"/>
  <c r="I32" i="4"/>
  <c r="E41" i="4"/>
  <c r="D42" i="4"/>
  <c r="J30" i="2"/>
  <c r="I31" i="2"/>
  <c r="E41" i="2"/>
  <c r="D50" i="14" l="1"/>
  <c r="E49" i="14"/>
  <c r="J49" i="14"/>
  <c r="I50" i="14"/>
  <c r="D44" i="12"/>
  <c r="E43" i="12"/>
  <c r="J42" i="12"/>
  <c r="I43" i="12"/>
  <c r="J42" i="10"/>
  <c r="I43" i="10"/>
  <c r="E43" i="10"/>
  <c r="D44" i="10"/>
  <c r="J43" i="8"/>
  <c r="I44" i="8"/>
  <c r="E43" i="8"/>
  <c r="D44" i="8"/>
  <c r="J42" i="6"/>
  <c r="I43" i="6"/>
  <c r="D43" i="6"/>
  <c r="E42" i="6"/>
  <c r="J32" i="4"/>
  <c r="I33" i="4"/>
  <c r="D43" i="4"/>
  <c r="E42" i="4"/>
  <c r="I32" i="2"/>
  <c r="J31" i="2"/>
  <c r="E42" i="2"/>
  <c r="J50" i="14" l="1"/>
  <c r="I51" i="14"/>
  <c r="E50" i="14"/>
  <c r="D51" i="14"/>
  <c r="J43" i="12"/>
  <c r="I44" i="12"/>
  <c r="D45" i="12"/>
  <c r="E44" i="12"/>
  <c r="J43" i="10"/>
  <c r="I44" i="10"/>
  <c r="E44" i="10"/>
  <c r="D45" i="10"/>
  <c r="D45" i="8"/>
  <c r="E44" i="8"/>
  <c r="J44" i="8"/>
  <c r="I45" i="8"/>
  <c r="E43" i="6"/>
  <c r="D44" i="6"/>
  <c r="J43" i="6"/>
  <c r="I44" i="6"/>
  <c r="J33" i="4"/>
  <c r="I34" i="4"/>
  <c r="D44" i="4"/>
  <c r="E43" i="4"/>
  <c r="J32" i="2"/>
  <c r="I33" i="2"/>
  <c r="E43" i="2"/>
  <c r="D52" i="14" l="1"/>
  <c r="E51" i="14"/>
  <c r="J51" i="14"/>
  <c r="I52" i="14"/>
  <c r="E45" i="12"/>
  <c r="D46" i="12"/>
  <c r="J44" i="12"/>
  <c r="I45" i="12"/>
  <c r="D46" i="10"/>
  <c r="E45" i="10"/>
  <c r="J44" i="10"/>
  <c r="I45" i="10"/>
  <c r="J45" i="8"/>
  <c r="I46" i="8"/>
  <c r="D46" i="8"/>
  <c r="E45" i="8"/>
  <c r="J44" i="6"/>
  <c r="I45" i="6"/>
  <c r="E44" i="6"/>
  <c r="D45" i="6"/>
  <c r="I35" i="4"/>
  <c r="J34" i="4"/>
  <c r="E44" i="4"/>
  <c r="D45" i="4"/>
  <c r="J33" i="2"/>
  <c r="I34" i="2"/>
  <c r="E44" i="2"/>
  <c r="J52" i="14" l="1"/>
  <c r="I53" i="14"/>
  <c r="E52" i="14"/>
  <c r="D53" i="14"/>
  <c r="J45" i="12"/>
  <c r="I46" i="12"/>
  <c r="E46" i="12"/>
  <c r="D47" i="12"/>
  <c r="J45" i="10"/>
  <c r="I46" i="10"/>
  <c r="D47" i="10"/>
  <c r="E46" i="10"/>
  <c r="E46" i="8"/>
  <c r="D47" i="8"/>
  <c r="J46" i="8"/>
  <c r="I47" i="8"/>
  <c r="D46" i="6"/>
  <c r="E45" i="6"/>
  <c r="J45" i="6"/>
  <c r="I46" i="6"/>
  <c r="I36" i="4"/>
  <c r="J35" i="4"/>
  <c r="E45" i="4"/>
  <c r="D46" i="4"/>
  <c r="J34" i="2"/>
  <c r="I35" i="2"/>
  <c r="E45" i="2"/>
  <c r="E53" i="14" l="1"/>
  <c r="D54" i="14"/>
  <c r="J53" i="14"/>
  <c r="I54" i="14"/>
  <c r="D48" i="12"/>
  <c r="E47" i="12"/>
  <c r="J46" i="12"/>
  <c r="I47" i="12"/>
  <c r="E47" i="10"/>
  <c r="D48" i="10"/>
  <c r="J46" i="10"/>
  <c r="I47" i="10"/>
  <c r="E47" i="8"/>
  <c r="D48" i="8"/>
  <c r="J47" i="8"/>
  <c r="I48" i="8"/>
  <c r="J46" i="6"/>
  <c r="I47" i="6"/>
  <c r="D47" i="6"/>
  <c r="E46" i="6"/>
  <c r="J36" i="4"/>
  <c r="I37" i="4"/>
  <c r="D47" i="4"/>
  <c r="E46" i="4"/>
  <c r="I36" i="2"/>
  <c r="J35" i="2"/>
  <c r="E46" i="2"/>
  <c r="J54" i="14" l="1"/>
  <c r="I55" i="14"/>
  <c r="D55" i="14"/>
  <c r="E54" i="14"/>
  <c r="J47" i="12"/>
  <c r="I48" i="12"/>
  <c r="D49" i="12"/>
  <c r="E48" i="12"/>
  <c r="E48" i="10"/>
  <c r="D49" i="10"/>
  <c r="J47" i="10"/>
  <c r="I48" i="10"/>
  <c r="D49" i="8"/>
  <c r="E48" i="8"/>
  <c r="J48" i="8"/>
  <c r="I49" i="8"/>
  <c r="E47" i="6"/>
  <c r="D48" i="6"/>
  <c r="J47" i="6"/>
  <c r="I48" i="6"/>
  <c r="J37" i="4"/>
  <c r="I38" i="4"/>
  <c r="D48" i="4"/>
  <c r="E47" i="4"/>
  <c r="J36" i="2"/>
  <c r="I37" i="2"/>
  <c r="E47" i="2"/>
  <c r="E55" i="14" l="1"/>
  <c r="D56" i="14"/>
  <c r="J55" i="14"/>
  <c r="I56" i="14"/>
  <c r="E49" i="12"/>
  <c r="D50" i="12"/>
  <c r="J48" i="12"/>
  <c r="I49" i="12"/>
  <c r="J48" i="10"/>
  <c r="I49" i="10"/>
  <c r="D50" i="10"/>
  <c r="E49" i="10"/>
  <c r="J49" i="8"/>
  <c r="I50" i="8"/>
  <c r="D50" i="8"/>
  <c r="E49" i="8"/>
  <c r="J48" i="6"/>
  <c r="I49" i="6"/>
  <c r="E48" i="6"/>
  <c r="D49" i="6"/>
  <c r="J38" i="4"/>
  <c r="I39" i="4"/>
  <c r="E48" i="4"/>
  <c r="D49" i="4"/>
  <c r="I38" i="2"/>
  <c r="J37" i="2"/>
  <c r="E48" i="2"/>
  <c r="J56" i="14" l="1"/>
  <c r="I57" i="14"/>
  <c r="D57" i="14"/>
  <c r="E56" i="14"/>
  <c r="J49" i="12"/>
  <c r="I50" i="12"/>
  <c r="E50" i="12"/>
  <c r="D51" i="12"/>
  <c r="D51" i="10"/>
  <c r="E50" i="10"/>
  <c r="J49" i="10"/>
  <c r="I50" i="10"/>
  <c r="E50" i="8"/>
  <c r="D51" i="8"/>
  <c r="J50" i="8"/>
  <c r="I51" i="8"/>
  <c r="D50" i="6"/>
  <c r="E49" i="6"/>
  <c r="J49" i="6"/>
  <c r="I50" i="6"/>
  <c r="J39" i="4"/>
  <c r="I40" i="4"/>
  <c r="E49" i="4"/>
  <c r="D50" i="4"/>
  <c r="J38" i="2"/>
  <c r="I39" i="2"/>
  <c r="E49" i="2"/>
  <c r="E57" i="14" l="1"/>
  <c r="D58" i="14"/>
  <c r="J57" i="14"/>
  <c r="I58" i="14"/>
  <c r="D52" i="12"/>
  <c r="E51" i="12"/>
  <c r="J50" i="12"/>
  <c r="I51" i="12"/>
  <c r="J50" i="10"/>
  <c r="I51" i="10"/>
  <c r="E51" i="10"/>
  <c r="D52" i="10"/>
  <c r="J51" i="8"/>
  <c r="I52" i="8"/>
  <c r="E51" i="8"/>
  <c r="D52" i="8"/>
  <c r="J50" i="6"/>
  <c r="I51" i="6"/>
  <c r="D51" i="6"/>
  <c r="E50" i="6"/>
  <c r="J40" i="4"/>
  <c r="I41" i="4"/>
  <c r="D51" i="4"/>
  <c r="E50" i="4"/>
  <c r="I40" i="2"/>
  <c r="J39" i="2"/>
  <c r="E50" i="2"/>
  <c r="E58" i="14" l="1"/>
  <c r="D59" i="14"/>
  <c r="J58" i="14"/>
  <c r="I59" i="14"/>
  <c r="J51" i="12"/>
  <c r="I52" i="12"/>
  <c r="D53" i="12"/>
  <c r="E52" i="12"/>
  <c r="E52" i="10"/>
  <c r="D53" i="10"/>
  <c r="J51" i="10"/>
  <c r="I52" i="10"/>
  <c r="D53" i="8"/>
  <c r="E52" i="8"/>
  <c r="J52" i="8"/>
  <c r="I53" i="8"/>
  <c r="E51" i="6"/>
  <c r="D52" i="6"/>
  <c r="J51" i="6"/>
  <c r="I52" i="6"/>
  <c r="J41" i="4"/>
  <c r="I42" i="4"/>
  <c r="D52" i="4"/>
  <c r="E51" i="4"/>
  <c r="I41" i="2"/>
  <c r="J40" i="2"/>
  <c r="E51" i="2"/>
  <c r="J59" i="14" l="1"/>
  <c r="I60" i="14"/>
  <c r="D60" i="14"/>
  <c r="E59" i="14"/>
  <c r="E53" i="12"/>
  <c r="D54" i="12"/>
  <c r="J52" i="12"/>
  <c r="I53" i="12"/>
  <c r="D54" i="10"/>
  <c r="E53" i="10"/>
  <c r="J52" i="10"/>
  <c r="I53" i="10"/>
  <c r="J53" i="8"/>
  <c r="I54" i="8"/>
  <c r="D54" i="8"/>
  <c r="E53" i="8"/>
  <c r="J52" i="6"/>
  <c r="I53" i="6"/>
  <c r="E52" i="6"/>
  <c r="D53" i="6"/>
  <c r="J42" i="4"/>
  <c r="I43" i="4"/>
  <c r="E52" i="4"/>
  <c r="D53" i="4"/>
  <c r="I42" i="2"/>
  <c r="J41" i="2"/>
  <c r="E52" i="2"/>
  <c r="D61" i="14" l="1"/>
  <c r="E60" i="14"/>
  <c r="J60" i="14"/>
  <c r="I61" i="14"/>
  <c r="J53" i="12"/>
  <c r="I54" i="12"/>
  <c r="E54" i="12"/>
  <c r="D55" i="12"/>
  <c r="J53" i="10"/>
  <c r="I54" i="10"/>
  <c r="D55" i="10"/>
  <c r="E54" i="10"/>
  <c r="E54" i="8"/>
  <c r="D55" i="8"/>
  <c r="J54" i="8"/>
  <c r="I55" i="8"/>
  <c r="D54" i="6"/>
  <c r="E53" i="6"/>
  <c r="J53" i="6"/>
  <c r="I54" i="6"/>
  <c r="I44" i="4"/>
  <c r="J43" i="4"/>
  <c r="E53" i="4"/>
  <c r="D54" i="4"/>
  <c r="I43" i="2"/>
  <c r="J42" i="2"/>
  <c r="E53" i="2"/>
  <c r="J61" i="14" l="1"/>
  <c r="I62" i="14"/>
  <c r="E61" i="14"/>
  <c r="D62" i="14"/>
  <c r="D56" i="12"/>
  <c r="E55" i="12"/>
  <c r="J54" i="12"/>
  <c r="I55" i="12"/>
  <c r="E55" i="10"/>
  <c r="D56" i="10"/>
  <c r="J54" i="10"/>
  <c r="I55" i="10"/>
  <c r="J55" i="8"/>
  <c r="I56" i="8"/>
  <c r="E55" i="8"/>
  <c r="D56" i="8"/>
  <c r="J54" i="6"/>
  <c r="I55" i="6"/>
  <c r="D55" i="6"/>
  <c r="E54" i="6"/>
  <c r="J44" i="4"/>
  <c r="I45" i="4"/>
  <c r="D55" i="4"/>
  <c r="E54" i="4"/>
  <c r="I44" i="2"/>
  <c r="J43" i="2"/>
  <c r="E54" i="2"/>
  <c r="E62" i="14" l="1"/>
  <c r="D63" i="14"/>
  <c r="J62" i="14"/>
  <c r="I63" i="14"/>
  <c r="J55" i="12"/>
  <c r="I56" i="12"/>
  <c r="D57" i="12"/>
  <c r="E56" i="12"/>
  <c r="I56" i="10"/>
  <c r="J55" i="10"/>
  <c r="D57" i="10"/>
  <c r="E56" i="10"/>
  <c r="D57" i="8"/>
  <c r="E56" i="8"/>
  <c r="J56" i="8"/>
  <c r="I57" i="8"/>
  <c r="D56" i="6"/>
  <c r="E55" i="6"/>
  <c r="J55" i="6"/>
  <c r="I56" i="6"/>
  <c r="J45" i="4"/>
  <c r="I46" i="4"/>
  <c r="D56" i="4"/>
  <c r="E55" i="4"/>
  <c r="I45" i="2"/>
  <c r="J44" i="2"/>
  <c r="E55" i="2"/>
  <c r="D64" i="14" l="1"/>
  <c r="E63" i="14"/>
  <c r="J63" i="14"/>
  <c r="I64" i="14"/>
  <c r="E57" i="12"/>
  <c r="D58" i="12"/>
  <c r="J56" i="12"/>
  <c r="I57" i="12"/>
  <c r="D58" i="10"/>
  <c r="E57" i="10"/>
  <c r="J56" i="10"/>
  <c r="I57" i="10"/>
  <c r="J57" i="8"/>
  <c r="I58" i="8"/>
  <c r="D58" i="8"/>
  <c r="E57" i="8"/>
  <c r="J56" i="6"/>
  <c r="I57" i="6"/>
  <c r="D57" i="6"/>
  <c r="E56" i="6"/>
  <c r="I47" i="4"/>
  <c r="J46" i="4"/>
  <c r="E56" i="4"/>
  <c r="D57" i="4"/>
  <c r="J45" i="2"/>
  <c r="I46" i="2"/>
  <c r="E56" i="2"/>
  <c r="J64" i="14" l="1"/>
  <c r="I65" i="14"/>
  <c r="D65" i="14"/>
  <c r="E64" i="14"/>
  <c r="J57" i="12"/>
  <c r="I58" i="12"/>
  <c r="E58" i="12"/>
  <c r="D59" i="12"/>
  <c r="J57" i="10"/>
  <c r="I58" i="10"/>
  <c r="E58" i="10"/>
  <c r="D59" i="10"/>
  <c r="E58" i="8"/>
  <c r="D59" i="8"/>
  <c r="J58" i="8"/>
  <c r="I59" i="8"/>
  <c r="E57" i="6"/>
  <c r="D58" i="6"/>
  <c r="J57" i="6"/>
  <c r="I58" i="6"/>
  <c r="J47" i="4"/>
  <c r="I48" i="4"/>
  <c r="E57" i="4"/>
  <c r="D58" i="4"/>
  <c r="I47" i="2"/>
  <c r="J46" i="2"/>
  <c r="E57" i="2"/>
  <c r="E65" i="14" l="1"/>
  <c r="D66" i="14"/>
  <c r="J65" i="14"/>
  <c r="I66" i="14"/>
  <c r="D60" i="12"/>
  <c r="E59" i="12"/>
  <c r="J58" i="12"/>
  <c r="I59" i="12"/>
  <c r="E59" i="10"/>
  <c r="D60" i="10"/>
  <c r="J58" i="10"/>
  <c r="I59" i="10"/>
  <c r="J59" i="8"/>
  <c r="I60" i="8"/>
  <c r="D60" i="8"/>
  <c r="E59" i="8"/>
  <c r="J58" i="6"/>
  <c r="I59" i="6"/>
  <c r="E58" i="6"/>
  <c r="D59" i="6"/>
  <c r="I49" i="4"/>
  <c r="J48" i="4"/>
  <c r="D59" i="4"/>
  <c r="E58" i="4"/>
  <c r="I48" i="2"/>
  <c r="J47" i="2"/>
  <c r="E58" i="2"/>
  <c r="J66" i="14" l="1"/>
  <c r="I67" i="14"/>
  <c r="E66" i="14"/>
  <c r="D67" i="14"/>
  <c r="J59" i="12"/>
  <c r="I60" i="12"/>
  <c r="D61" i="12"/>
  <c r="E60" i="12"/>
  <c r="D61" i="10"/>
  <c r="E60" i="10"/>
  <c r="J59" i="10"/>
  <c r="I60" i="10"/>
  <c r="D61" i="8"/>
  <c r="E60" i="8"/>
  <c r="J60" i="8"/>
  <c r="I61" i="8"/>
  <c r="D60" i="6"/>
  <c r="E59" i="6"/>
  <c r="J59" i="6"/>
  <c r="I60" i="6"/>
  <c r="J49" i="4"/>
  <c r="I50" i="4"/>
  <c r="E59" i="4"/>
  <c r="D60" i="4"/>
  <c r="J48" i="2"/>
  <c r="I49" i="2"/>
  <c r="E59" i="2"/>
  <c r="J67" i="14" l="1"/>
  <c r="I68" i="14"/>
  <c r="D68" i="14"/>
  <c r="E67" i="14"/>
  <c r="E61" i="12"/>
  <c r="D62" i="12"/>
  <c r="J60" i="12"/>
  <c r="I61" i="12"/>
  <c r="J60" i="10"/>
  <c r="I61" i="10"/>
  <c r="D62" i="10"/>
  <c r="E61" i="10"/>
  <c r="J61" i="8"/>
  <c r="I62" i="8"/>
  <c r="E61" i="8"/>
  <c r="D62" i="8"/>
  <c r="J60" i="6"/>
  <c r="I61" i="6"/>
  <c r="D61" i="6"/>
  <c r="E60" i="6"/>
  <c r="I51" i="4"/>
  <c r="J50" i="4"/>
  <c r="E60" i="4"/>
  <c r="D61" i="4"/>
  <c r="J49" i="2"/>
  <c r="I50" i="2"/>
  <c r="E60" i="2"/>
  <c r="J68" i="14" l="1"/>
  <c r="I69" i="14"/>
  <c r="D69" i="14"/>
  <c r="E68" i="14"/>
  <c r="J61" i="12"/>
  <c r="I62" i="12"/>
  <c r="E62" i="12"/>
  <c r="D63" i="12"/>
  <c r="E62" i="10"/>
  <c r="D63" i="10"/>
  <c r="J61" i="10"/>
  <c r="I62" i="10"/>
  <c r="E62" i="8"/>
  <c r="D63" i="8"/>
  <c r="J62" i="8"/>
  <c r="I63" i="8"/>
  <c r="E61" i="6"/>
  <c r="D62" i="6"/>
  <c r="J61" i="6"/>
  <c r="I62" i="6"/>
  <c r="J51" i="4"/>
  <c r="I52" i="4"/>
  <c r="D62" i="4"/>
  <c r="E61" i="4"/>
  <c r="J50" i="2"/>
  <c r="I51" i="2"/>
  <c r="E61" i="2"/>
  <c r="E69" i="14" l="1"/>
  <c r="D70" i="14"/>
  <c r="J69" i="14"/>
  <c r="I70" i="14"/>
  <c r="D64" i="12"/>
  <c r="E63" i="12"/>
  <c r="J62" i="12"/>
  <c r="I63" i="12"/>
  <c r="J62" i="10"/>
  <c r="I63" i="10"/>
  <c r="E63" i="10"/>
  <c r="D64" i="10"/>
  <c r="J63" i="8"/>
  <c r="I64" i="8"/>
  <c r="D64" i="8"/>
  <c r="E63" i="8"/>
  <c r="J62" i="6"/>
  <c r="I63" i="6"/>
  <c r="D63" i="6"/>
  <c r="E62" i="6"/>
  <c r="I53" i="4"/>
  <c r="J52" i="4"/>
  <c r="D63" i="4"/>
  <c r="E62" i="4"/>
  <c r="J51" i="2"/>
  <c r="I52" i="2"/>
  <c r="E62" i="2"/>
  <c r="E70" i="14" l="1"/>
  <c r="D71" i="14"/>
  <c r="J70" i="14"/>
  <c r="I71" i="14"/>
  <c r="J63" i="12"/>
  <c r="I64" i="12"/>
  <c r="D65" i="12"/>
  <c r="E64" i="12"/>
  <c r="D65" i="10"/>
  <c r="E64" i="10"/>
  <c r="J63" i="10"/>
  <c r="I64" i="10"/>
  <c r="D65" i="8"/>
  <c r="E64" i="8"/>
  <c r="J64" i="8"/>
  <c r="I65" i="8"/>
  <c r="D64" i="6"/>
  <c r="E63" i="6"/>
  <c r="J63" i="6"/>
  <c r="I64" i="6"/>
  <c r="J53" i="4"/>
  <c r="I54" i="4"/>
  <c r="E63" i="4"/>
  <c r="D64" i="4"/>
  <c r="J52" i="2"/>
  <c r="I53" i="2"/>
  <c r="E63" i="2"/>
  <c r="J71" i="14" l="1"/>
  <c r="I72" i="14"/>
  <c r="D72" i="14"/>
  <c r="E71" i="14"/>
  <c r="E65" i="12"/>
  <c r="D66" i="12"/>
  <c r="J64" i="12"/>
  <c r="I65" i="12"/>
  <c r="J64" i="10"/>
  <c r="I65" i="10"/>
  <c r="D66" i="10"/>
  <c r="E65" i="10"/>
  <c r="J65" i="8"/>
  <c r="I66" i="8"/>
  <c r="E65" i="8"/>
  <c r="D66" i="8"/>
  <c r="J64" i="6"/>
  <c r="I65" i="6"/>
  <c r="E64" i="6"/>
  <c r="D65" i="6"/>
  <c r="I55" i="4"/>
  <c r="J54" i="4"/>
  <c r="D65" i="4"/>
  <c r="E64" i="4"/>
  <c r="I54" i="2"/>
  <c r="J53" i="2"/>
  <c r="E64" i="2"/>
  <c r="D73" i="14" l="1"/>
  <c r="E72" i="14"/>
  <c r="J72" i="14"/>
  <c r="I73" i="14"/>
  <c r="J65" i="12"/>
  <c r="I66" i="12"/>
  <c r="E66" i="12"/>
  <c r="D67" i="12"/>
  <c r="E66" i="10"/>
  <c r="D67" i="10"/>
  <c r="J65" i="10"/>
  <c r="I66" i="10"/>
  <c r="E66" i="8"/>
  <c r="D67" i="8"/>
  <c r="J66" i="8"/>
  <c r="I67" i="8"/>
  <c r="E65" i="6"/>
  <c r="D66" i="6"/>
  <c r="J65" i="6"/>
  <c r="I66" i="6"/>
  <c r="J55" i="4"/>
  <c r="I56" i="4"/>
  <c r="D66" i="4"/>
  <c r="E65" i="4"/>
  <c r="J54" i="2"/>
  <c r="I55" i="2"/>
  <c r="E65" i="2"/>
  <c r="J73" i="14" l="1"/>
  <c r="I74" i="14"/>
  <c r="E73" i="14"/>
  <c r="D74" i="14"/>
  <c r="D68" i="12"/>
  <c r="E67" i="12"/>
  <c r="J66" i="12"/>
  <c r="I67" i="12"/>
  <c r="J66" i="10"/>
  <c r="I67" i="10"/>
  <c r="E67" i="10"/>
  <c r="D68" i="10"/>
  <c r="D68" i="8"/>
  <c r="E67" i="8"/>
  <c r="J67" i="8"/>
  <c r="I68" i="8"/>
  <c r="J66" i="6"/>
  <c r="I67" i="6"/>
  <c r="D67" i="6"/>
  <c r="E66" i="6"/>
  <c r="J56" i="4"/>
  <c r="I57" i="4"/>
  <c r="E66" i="4"/>
  <c r="D67" i="4"/>
  <c r="I56" i="2"/>
  <c r="J55" i="2"/>
  <c r="E66" i="2"/>
  <c r="E74" i="14" l="1"/>
  <c r="D75" i="14"/>
  <c r="J74" i="14"/>
  <c r="I75" i="14"/>
  <c r="J67" i="12"/>
  <c r="I68" i="12"/>
  <c r="D69" i="12"/>
  <c r="E68" i="12"/>
  <c r="J67" i="10"/>
  <c r="I68" i="10"/>
  <c r="D69" i="10"/>
  <c r="E68" i="10"/>
  <c r="J68" i="8"/>
  <c r="I69" i="8"/>
  <c r="D69" i="8"/>
  <c r="E68" i="8"/>
  <c r="D68" i="6"/>
  <c r="E67" i="6"/>
  <c r="J67" i="6"/>
  <c r="I68" i="6"/>
  <c r="J57" i="4"/>
  <c r="I58" i="4"/>
  <c r="E67" i="4"/>
  <c r="D68" i="4"/>
  <c r="I57" i="2"/>
  <c r="J56" i="2"/>
  <c r="E67" i="2"/>
  <c r="J75" i="14" l="1"/>
  <c r="I76" i="14"/>
  <c r="D76" i="14"/>
  <c r="E75" i="14"/>
  <c r="E69" i="12"/>
  <c r="D70" i="12"/>
  <c r="J68" i="12"/>
  <c r="I69" i="12"/>
  <c r="D70" i="10"/>
  <c r="E69" i="10"/>
  <c r="J68" i="10"/>
  <c r="I69" i="10"/>
  <c r="E69" i="8"/>
  <c r="D70" i="8"/>
  <c r="J69" i="8"/>
  <c r="I70" i="8"/>
  <c r="J68" i="6"/>
  <c r="I69" i="6"/>
  <c r="E68" i="6"/>
  <c r="D69" i="6"/>
  <c r="J58" i="4"/>
  <c r="I59" i="4"/>
  <c r="D69" i="4"/>
  <c r="E68" i="4"/>
  <c r="J57" i="2"/>
  <c r="I58" i="2"/>
  <c r="E68" i="2"/>
  <c r="D77" i="14" l="1"/>
  <c r="E76" i="14"/>
  <c r="J76" i="14"/>
  <c r="I77" i="14"/>
  <c r="J69" i="12"/>
  <c r="I70" i="12"/>
  <c r="D71" i="12"/>
  <c r="E70" i="12"/>
  <c r="J69" i="10"/>
  <c r="I70" i="10"/>
  <c r="E70" i="10"/>
  <c r="D71" i="10"/>
  <c r="J70" i="8"/>
  <c r="I71" i="8"/>
  <c r="D71" i="8"/>
  <c r="E70" i="8"/>
  <c r="E69" i="6"/>
  <c r="D70" i="6"/>
  <c r="J69" i="6"/>
  <c r="I70" i="6"/>
  <c r="J59" i="4"/>
  <c r="I60" i="4"/>
  <c r="D70" i="4"/>
  <c r="E69" i="4"/>
  <c r="I59" i="2"/>
  <c r="J58" i="2"/>
  <c r="E69" i="2"/>
  <c r="J77" i="14" l="1"/>
  <c r="I78" i="14"/>
  <c r="E77" i="14"/>
  <c r="D78" i="14"/>
  <c r="D72" i="12"/>
  <c r="E71" i="12"/>
  <c r="J70" i="12"/>
  <c r="I71" i="12"/>
  <c r="E71" i="10"/>
  <c r="D72" i="10"/>
  <c r="J70" i="10"/>
  <c r="I71" i="10"/>
  <c r="D72" i="8"/>
  <c r="E71" i="8"/>
  <c r="J71" i="8"/>
  <c r="I72" i="8"/>
  <c r="J70" i="6"/>
  <c r="I71" i="6"/>
  <c r="D71" i="6"/>
  <c r="E70" i="6"/>
  <c r="J60" i="4"/>
  <c r="I61" i="4"/>
  <c r="E70" i="4"/>
  <c r="D71" i="4"/>
  <c r="J59" i="2"/>
  <c r="I60" i="2"/>
  <c r="E70" i="2"/>
  <c r="E78" i="14" l="1"/>
  <c r="D79" i="14"/>
  <c r="J78" i="14"/>
  <c r="I79" i="14"/>
  <c r="J71" i="12"/>
  <c r="I72" i="12"/>
  <c r="E72" i="12"/>
  <c r="D73" i="12"/>
  <c r="J71" i="10"/>
  <c r="I72" i="10"/>
  <c r="D73" i="10"/>
  <c r="E72" i="10"/>
  <c r="J72" i="8"/>
  <c r="I73" i="8"/>
  <c r="E72" i="8"/>
  <c r="D73" i="8"/>
  <c r="D72" i="6"/>
  <c r="E71" i="6"/>
  <c r="J71" i="6"/>
  <c r="I72" i="6"/>
  <c r="J61" i="4"/>
  <c r="I62" i="4"/>
  <c r="E71" i="4"/>
  <c r="D72" i="4"/>
  <c r="J60" i="2"/>
  <c r="I61" i="2"/>
  <c r="E71" i="2"/>
  <c r="J79" i="14" l="1"/>
  <c r="I80" i="14"/>
  <c r="D80" i="14"/>
  <c r="E79" i="14"/>
  <c r="E73" i="12"/>
  <c r="D74" i="12"/>
  <c r="J72" i="12"/>
  <c r="I73" i="12"/>
  <c r="D74" i="10"/>
  <c r="E73" i="10"/>
  <c r="J72" i="10"/>
  <c r="I73" i="10"/>
  <c r="J73" i="8"/>
  <c r="I74" i="8"/>
  <c r="E73" i="8"/>
  <c r="D74" i="8"/>
  <c r="J72" i="6"/>
  <c r="I73" i="6"/>
  <c r="E72" i="6"/>
  <c r="D73" i="6"/>
  <c r="J62" i="4"/>
  <c r="I63" i="4"/>
  <c r="D73" i="4"/>
  <c r="E72" i="4"/>
  <c r="I62" i="2"/>
  <c r="J61" i="2"/>
  <c r="E72" i="2"/>
  <c r="D81" i="14" l="1"/>
  <c r="E80" i="14"/>
  <c r="J80" i="14"/>
  <c r="I81" i="14"/>
  <c r="J73" i="12"/>
  <c r="I74" i="12"/>
  <c r="D75" i="12"/>
  <c r="E74" i="12"/>
  <c r="J73" i="10"/>
  <c r="I74" i="10"/>
  <c r="E74" i="10"/>
  <c r="D75" i="10"/>
  <c r="D75" i="8"/>
  <c r="E74" i="8"/>
  <c r="J74" i="8"/>
  <c r="I75" i="8"/>
  <c r="E73" i="6"/>
  <c r="D74" i="6"/>
  <c r="J73" i="6"/>
  <c r="I74" i="6"/>
  <c r="J63" i="4"/>
  <c r="I64" i="4"/>
  <c r="D74" i="4"/>
  <c r="E73" i="4"/>
  <c r="J62" i="2"/>
  <c r="I63" i="2"/>
  <c r="E73" i="2"/>
  <c r="J81" i="14" l="1"/>
  <c r="I82" i="14"/>
  <c r="E81" i="14"/>
  <c r="D82" i="14"/>
  <c r="D76" i="12"/>
  <c r="E75" i="12"/>
  <c r="J74" i="12"/>
  <c r="I75" i="12"/>
  <c r="E75" i="10"/>
  <c r="D76" i="10"/>
  <c r="J74" i="10"/>
  <c r="I75" i="10"/>
  <c r="J75" i="8"/>
  <c r="I76" i="8"/>
  <c r="D76" i="8"/>
  <c r="E75" i="8"/>
  <c r="J74" i="6"/>
  <c r="I75" i="6"/>
  <c r="D75" i="6"/>
  <c r="E74" i="6"/>
  <c r="J64" i="4"/>
  <c r="I65" i="4"/>
  <c r="E74" i="4"/>
  <c r="D75" i="4"/>
  <c r="I64" i="2"/>
  <c r="J63" i="2"/>
  <c r="E74" i="2"/>
  <c r="E82" i="14" l="1"/>
  <c r="D83" i="14"/>
  <c r="J82" i="14"/>
  <c r="I83" i="14"/>
  <c r="J75" i="12"/>
  <c r="I76" i="12"/>
  <c r="E76" i="12"/>
  <c r="D77" i="12"/>
  <c r="J75" i="10"/>
  <c r="I76" i="10"/>
  <c r="D77" i="10"/>
  <c r="E76" i="10"/>
  <c r="E76" i="8"/>
  <c r="D77" i="8"/>
  <c r="J76" i="8"/>
  <c r="I77" i="8"/>
  <c r="D76" i="6"/>
  <c r="E75" i="6"/>
  <c r="J75" i="6"/>
  <c r="I76" i="6"/>
  <c r="J65" i="4"/>
  <c r="I66" i="4"/>
  <c r="E75" i="4"/>
  <c r="D76" i="4"/>
  <c r="I65" i="2"/>
  <c r="J64" i="2"/>
  <c r="E75" i="2"/>
  <c r="J83" i="14" l="1"/>
  <c r="I84" i="14"/>
  <c r="D84" i="14"/>
  <c r="E83" i="14"/>
  <c r="E77" i="12"/>
  <c r="D78" i="12"/>
  <c r="J76" i="12"/>
  <c r="I77" i="12"/>
  <c r="D78" i="10"/>
  <c r="E77" i="10"/>
  <c r="J76" i="10"/>
  <c r="I77" i="10"/>
  <c r="J77" i="8"/>
  <c r="I78" i="8"/>
  <c r="E77" i="8"/>
  <c r="D78" i="8"/>
  <c r="J76" i="6"/>
  <c r="I77" i="6"/>
  <c r="E76" i="6"/>
  <c r="D77" i="6"/>
  <c r="I67" i="4"/>
  <c r="J66" i="4"/>
  <c r="D77" i="4"/>
  <c r="E76" i="4"/>
  <c r="I66" i="2"/>
  <c r="J65" i="2"/>
  <c r="E76" i="2"/>
  <c r="D85" i="14" l="1"/>
  <c r="E84" i="14"/>
  <c r="J84" i="14"/>
  <c r="I85" i="14"/>
  <c r="J77" i="12"/>
  <c r="I78" i="12"/>
  <c r="D79" i="12"/>
  <c r="E78" i="12"/>
  <c r="J77" i="10"/>
  <c r="I78" i="10"/>
  <c r="E78" i="10"/>
  <c r="D79" i="10"/>
  <c r="D79" i="8"/>
  <c r="E78" i="8"/>
  <c r="J78" i="8"/>
  <c r="I79" i="8"/>
  <c r="E77" i="6"/>
  <c r="D78" i="6"/>
  <c r="J77" i="6"/>
  <c r="I78" i="6"/>
  <c r="J67" i="4"/>
  <c r="I68" i="4"/>
  <c r="D78" i="4"/>
  <c r="E77" i="4"/>
  <c r="I67" i="2"/>
  <c r="J66" i="2"/>
  <c r="E77" i="2"/>
  <c r="E85" i="14" l="1"/>
  <c r="D86" i="14"/>
  <c r="J85" i="14"/>
  <c r="I86" i="14"/>
  <c r="D80" i="12"/>
  <c r="E79" i="12"/>
  <c r="J78" i="12"/>
  <c r="I79" i="12"/>
  <c r="E79" i="10"/>
  <c r="D80" i="10"/>
  <c r="J78" i="10"/>
  <c r="I79" i="10"/>
  <c r="J79" i="8"/>
  <c r="I80" i="8"/>
  <c r="D80" i="8"/>
  <c r="E79" i="8"/>
  <c r="J78" i="6"/>
  <c r="I79" i="6"/>
  <c r="D79" i="6"/>
  <c r="E78" i="6"/>
  <c r="I69" i="4"/>
  <c r="J68" i="4"/>
  <c r="E78" i="4"/>
  <c r="D79" i="4"/>
  <c r="J67" i="2"/>
  <c r="I68" i="2"/>
  <c r="E78" i="2"/>
  <c r="J86" i="14" l="1"/>
  <c r="I87" i="14"/>
  <c r="E86" i="14"/>
  <c r="D87" i="14"/>
  <c r="J79" i="12"/>
  <c r="I80" i="12"/>
  <c r="E80" i="12"/>
  <c r="D81" i="12"/>
  <c r="D81" i="10"/>
  <c r="E80" i="10"/>
  <c r="J79" i="10"/>
  <c r="I80" i="10"/>
  <c r="E80" i="8"/>
  <c r="D81" i="8"/>
  <c r="J80" i="8"/>
  <c r="I81" i="8"/>
  <c r="D80" i="6"/>
  <c r="E79" i="6"/>
  <c r="J79" i="6"/>
  <c r="I80" i="6"/>
  <c r="J69" i="4"/>
  <c r="I70" i="4"/>
  <c r="E79" i="4"/>
  <c r="D80" i="4"/>
  <c r="J68" i="2"/>
  <c r="I69" i="2"/>
  <c r="E79" i="2"/>
  <c r="D88" i="14" l="1"/>
  <c r="E87" i="14"/>
  <c r="J87" i="14"/>
  <c r="I88" i="14"/>
  <c r="E81" i="12"/>
  <c r="D82" i="12"/>
  <c r="J80" i="12"/>
  <c r="I81" i="12"/>
  <c r="J80" i="10"/>
  <c r="I81" i="10"/>
  <c r="D82" i="10"/>
  <c r="E81" i="10"/>
  <c r="J81" i="8"/>
  <c r="I82" i="8"/>
  <c r="E81" i="8"/>
  <c r="D82" i="8"/>
  <c r="J80" i="6"/>
  <c r="I81" i="6"/>
  <c r="E80" i="6"/>
  <c r="D81" i="6"/>
  <c r="I71" i="4"/>
  <c r="J70" i="4"/>
  <c r="D81" i="4"/>
  <c r="E80" i="4"/>
  <c r="J69" i="2"/>
  <c r="I70" i="2"/>
  <c r="E80" i="2"/>
  <c r="J88" i="14" l="1"/>
  <c r="I89" i="14"/>
  <c r="D89" i="14"/>
  <c r="E88" i="14"/>
  <c r="J81" i="12"/>
  <c r="I82" i="12"/>
  <c r="D83" i="12"/>
  <c r="E82" i="12"/>
  <c r="E82" i="10"/>
  <c r="D83" i="10"/>
  <c r="J81" i="10"/>
  <c r="I82" i="10"/>
  <c r="D83" i="8"/>
  <c r="E82" i="8"/>
  <c r="J82" i="8"/>
  <c r="I83" i="8"/>
  <c r="E81" i="6"/>
  <c r="D82" i="6"/>
  <c r="J81" i="6"/>
  <c r="I82" i="6"/>
  <c r="J71" i="4"/>
  <c r="I72" i="4"/>
  <c r="D82" i="4"/>
  <c r="E81" i="4"/>
  <c r="J70" i="2"/>
  <c r="I71" i="2"/>
  <c r="E81" i="2"/>
  <c r="E89" i="14" l="1"/>
  <c r="D90" i="14"/>
  <c r="J89" i="14"/>
  <c r="I90" i="14"/>
  <c r="D84" i="12"/>
  <c r="E83" i="12"/>
  <c r="J82" i="12"/>
  <c r="I83" i="12"/>
  <c r="J82" i="10"/>
  <c r="I83" i="10"/>
  <c r="E83" i="10"/>
  <c r="D84" i="10"/>
  <c r="J83" i="8"/>
  <c r="I84" i="8"/>
  <c r="D84" i="8"/>
  <c r="E83" i="8"/>
  <c r="J82" i="6"/>
  <c r="I83" i="6"/>
  <c r="D83" i="6"/>
  <c r="E82" i="6"/>
  <c r="I73" i="4"/>
  <c r="J72" i="4"/>
  <c r="E82" i="4"/>
  <c r="D83" i="4"/>
  <c r="I72" i="2"/>
  <c r="J71" i="2"/>
  <c r="E82" i="2"/>
  <c r="J90" i="14" l="1"/>
  <c r="I91" i="14"/>
  <c r="E90" i="14"/>
  <c r="D91" i="14"/>
  <c r="J83" i="12"/>
  <c r="I84" i="12"/>
  <c r="E84" i="12"/>
  <c r="D85" i="12"/>
  <c r="D85" i="10"/>
  <c r="E84" i="10"/>
  <c r="J83" i="10"/>
  <c r="I84" i="10"/>
  <c r="E84" i="8"/>
  <c r="D85" i="8"/>
  <c r="J84" i="8"/>
  <c r="I85" i="8"/>
  <c r="D84" i="6"/>
  <c r="E83" i="6"/>
  <c r="J83" i="6"/>
  <c r="I84" i="6"/>
  <c r="J73" i="4"/>
  <c r="I74" i="4"/>
  <c r="E83" i="4"/>
  <c r="D84" i="4"/>
  <c r="J72" i="2"/>
  <c r="I73" i="2"/>
  <c r="E83" i="2"/>
  <c r="J91" i="14" l="1"/>
  <c r="I92" i="14"/>
  <c r="D92" i="14"/>
  <c r="E91" i="14"/>
  <c r="E85" i="12"/>
  <c r="D86" i="12"/>
  <c r="J84" i="12"/>
  <c r="I85" i="12"/>
  <c r="J84" i="10"/>
  <c r="I85" i="10"/>
  <c r="D86" i="10"/>
  <c r="E85" i="10"/>
  <c r="J85" i="8"/>
  <c r="I86" i="8"/>
  <c r="E85" i="8"/>
  <c r="D86" i="8"/>
  <c r="J84" i="6"/>
  <c r="I85" i="6"/>
  <c r="E84" i="6"/>
  <c r="D85" i="6"/>
  <c r="I75" i="4"/>
  <c r="J74" i="4"/>
  <c r="D85" i="4"/>
  <c r="E84" i="4"/>
  <c r="I74" i="2"/>
  <c r="J73" i="2"/>
  <c r="E84" i="2"/>
  <c r="D93" i="14" l="1"/>
  <c r="E92" i="14"/>
  <c r="J92" i="14"/>
  <c r="I93" i="14"/>
  <c r="J85" i="12"/>
  <c r="I86" i="12"/>
  <c r="D87" i="12"/>
  <c r="E86" i="12"/>
  <c r="E86" i="10"/>
  <c r="D87" i="10"/>
  <c r="J85" i="10"/>
  <c r="I86" i="10"/>
  <c r="D87" i="8"/>
  <c r="E86" i="8"/>
  <c r="J86" i="8"/>
  <c r="I87" i="8"/>
  <c r="E85" i="6"/>
  <c r="D86" i="6"/>
  <c r="J85" i="6"/>
  <c r="I86" i="6"/>
  <c r="J75" i="4"/>
  <c r="I76" i="4"/>
  <c r="D86" i="4"/>
  <c r="E85" i="4"/>
  <c r="J74" i="2"/>
  <c r="I75" i="2"/>
  <c r="E85" i="2"/>
  <c r="J93" i="14" l="1"/>
  <c r="I94" i="14"/>
  <c r="D94" i="14"/>
  <c r="E93" i="14"/>
  <c r="D88" i="12"/>
  <c r="E87" i="12"/>
  <c r="J86" i="12"/>
  <c r="I87" i="12"/>
  <c r="J86" i="10"/>
  <c r="I87" i="10"/>
  <c r="E87" i="10"/>
  <c r="D88" i="10"/>
  <c r="J87" i="8"/>
  <c r="I88" i="8"/>
  <c r="D88" i="8"/>
  <c r="E87" i="8"/>
  <c r="J86" i="6"/>
  <c r="I87" i="6"/>
  <c r="D87" i="6"/>
  <c r="E86" i="6"/>
  <c r="J76" i="4"/>
  <c r="I77" i="4"/>
  <c r="E86" i="4"/>
  <c r="D87" i="4"/>
  <c r="J75" i="2"/>
  <c r="I76" i="2"/>
  <c r="E86" i="2"/>
  <c r="D95" i="14" l="1"/>
  <c r="E94" i="14"/>
  <c r="J94" i="14"/>
  <c r="I95" i="14"/>
  <c r="J87" i="12"/>
  <c r="I88" i="12"/>
  <c r="E88" i="12"/>
  <c r="D89" i="12"/>
  <c r="D89" i="10"/>
  <c r="E88" i="10"/>
  <c r="J87" i="10"/>
  <c r="I88" i="10"/>
  <c r="E88" i="8"/>
  <c r="D89" i="8"/>
  <c r="J88" i="8"/>
  <c r="I89" i="8"/>
  <c r="D88" i="6"/>
  <c r="E87" i="6"/>
  <c r="J87" i="6"/>
  <c r="I88" i="6"/>
  <c r="J77" i="4"/>
  <c r="I78" i="4"/>
  <c r="E87" i="4"/>
  <c r="D88" i="4"/>
  <c r="I77" i="2"/>
  <c r="J76" i="2"/>
  <c r="E87" i="2"/>
  <c r="J95" i="14" l="1"/>
  <c r="I96" i="14"/>
  <c r="D96" i="14"/>
  <c r="E95" i="14"/>
  <c r="E89" i="12"/>
  <c r="D90" i="12"/>
  <c r="J88" i="12"/>
  <c r="I89" i="12"/>
  <c r="J88" i="10"/>
  <c r="I89" i="10"/>
  <c r="D90" i="10"/>
  <c r="E89" i="10"/>
  <c r="J89" i="8"/>
  <c r="I90" i="8"/>
  <c r="E89" i="8"/>
  <c r="D90" i="8"/>
  <c r="J88" i="6"/>
  <c r="I89" i="6"/>
  <c r="E88" i="6"/>
  <c r="D89" i="6"/>
  <c r="J78" i="4"/>
  <c r="I79" i="4"/>
  <c r="D89" i="4"/>
  <c r="E88" i="4"/>
  <c r="I78" i="2"/>
  <c r="J77" i="2"/>
  <c r="E88" i="2"/>
  <c r="E96" i="14" l="1"/>
  <c r="D97" i="14"/>
  <c r="J96" i="14"/>
  <c r="I97" i="14"/>
  <c r="J89" i="12"/>
  <c r="I90" i="12"/>
  <c r="D91" i="12"/>
  <c r="E90" i="12"/>
  <c r="E90" i="10"/>
  <c r="D91" i="10"/>
  <c r="J89" i="10"/>
  <c r="I90" i="10"/>
  <c r="D91" i="8"/>
  <c r="E90" i="8"/>
  <c r="J90" i="8"/>
  <c r="I91" i="8"/>
  <c r="E89" i="6"/>
  <c r="D90" i="6"/>
  <c r="J89" i="6"/>
  <c r="I90" i="6"/>
  <c r="J79" i="4"/>
  <c r="I80" i="4"/>
  <c r="D90" i="4"/>
  <c r="E89" i="4"/>
  <c r="I79" i="2"/>
  <c r="J78" i="2"/>
  <c r="E89" i="2"/>
  <c r="J97" i="14" l="1"/>
  <c r="I98" i="14"/>
  <c r="E97" i="14"/>
  <c r="D98" i="14"/>
  <c r="D92" i="12"/>
  <c r="E91" i="12"/>
  <c r="J90" i="12"/>
  <c r="I91" i="12"/>
  <c r="J90" i="10"/>
  <c r="I91" i="10"/>
  <c r="E91" i="10"/>
  <c r="D92" i="10"/>
  <c r="J91" i="8"/>
  <c r="I92" i="8"/>
  <c r="D92" i="8"/>
  <c r="E91" i="8"/>
  <c r="J90" i="6"/>
  <c r="I91" i="6"/>
  <c r="D91" i="6"/>
  <c r="E90" i="6"/>
  <c r="J80" i="4"/>
  <c r="I81" i="4"/>
  <c r="E90" i="4"/>
  <c r="D91" i="4"/>
  <c r="I80" i="2"/>
  <c r="J79" i="2"/>
  <c r="E90" i="2"/>
  <c r="D99" i="14" l="1"/>
  <c r="E98" i="14"/>
  <c r="J98" i="14"/>
  <c r="I99" i="14"/>
  <c r="I92" i="12"/>
  <c r="J91" i="12"/>
  <c r="E92" i="12"/>
  <c r="D93" i="12"/>
  <c r="D93" i="10"/>
  <c r="E92" i="10"/>
  <c r="J91" i="10"/>
  <c r="I92" i="10"/>
  <c r="E92" i="8"/>
  <c r="D93" i="8"/>
  <c r="J92" i="8"/>
  <c r="I93" i="8"/>
  <c r="D92" i="6"/>
  <c r="E91" i="6"/>
  <c r="J91" i="6"/>
  <c r="I92" i="6"/>
  <c r="J81" i="4"/>
  <c r="I82" i="4"/>
  <c r="D92" i="4"/>
  <c r="E91" i="4"/>
  <c r="J80" i="2"/>
  <c r="I81" i="2"/>
  <c r="E91" i="2"/>
  <c r="J99" i="14" l="1"/>
  <c r="I100" i="14"/>
  <c r="D100" i="14"/>
  <c r="E99" i="14"/>
  <c r="D94" i="12"/>
  <c r="E93" i="12"/>
  <c r="J92" i="12"/>
  <c r="I93" i="12"/>
  <c r="J92" i="10"/>
  <c r="I93" i="10"/>
  <c r="D94" i="10"/>
  <c r="E93" i="10"/>
  <c r="J93" i="8"/>
  <c r="I94" i="8"/>
  <c r="D94" i="8"/>
  <c r="E93" i="8"/>
  <c r="J92" i="6"/>
  <c r="I93" i="6"/>
  <c r="E92" i="6"/>
  <c r="D93" i="6"/>
  <c r="J82" i="4"/>
  <c r="I83" i="4"/>
  <c r="E92" i="4"/>
  <c r="D93" i="4"/>
  <c r="I82" i="2"/>
  <c r="J81" i="2"/>
  <c r="E92" i="2"/>
  <c r="E100" i="14" l="1"/>
  <c r="D101" i="14"/>
  <c r="J100" i="14"/>
  <c r="I101" i="14"/>
  <c r="J93" i="12"/>
  <c r="I94" i="12"/>
  <c r="D95" i="12"/>
  <c r="E94" i="12"/>
  <c r="D95" i="10"/>
  <c r="E94" i="10"/>
  <c r="J93" i="10"/>
  <c r="I94" i="10"/>
  <c r="D95" i="8"/>
  <c r="E94" i="8"/>
  <c r="J94" i="8"/>
  <c r="I95" i="8"/>
  <c r="D94" i="6"/>
  <c r="E93" i="6"/>
  <c r="J93" i="6"/>
  <c r="I94" i="6"/>
  <c r="I84" i="4"/>
  <c r="J83" i="4"/>
  <c r="D94" i="4"/>
  <c r="E93" i="4"/>
  <c r="J82" i="2"/>
  <c r="I83" i="2"/>
  <c r="E93" i="2"/>
  <c r="J101" i="14" l="1"/>
  <c r="I102" i="14"/>
  <c r="E101" i="14"/>
  <c r="D102" i="14"/>
  <c r="E95" i="12"/>
  <c r="D96" i="12"/>
  <c r="J94" i="12"/>
  <c r="I95" i="12"/>
  <c r="J94" i="10"/>
  <c r="I95" i="10"/>
  <c r="E95" i="10"/>
  <c r="D96" i="10"/>
  <c r="J95" i="8"/>
  <c r="I96" i="8"/>
  <c r="D96" i="8"/>
  <c r="E95" i="8"/>
  <c r="J94" i="6"/>
  <c r="I95" i="6"/>
  <c r="E94" i="6"/>
  <c r="D95" i="6"/>
  <c r="J84" i="4"/>
  <c r="I85" i="4"/>
  <c r="D95" i="4"/>
  <c r="E94" i="4"/>
  <c r="I84" i="2"/>
  <c r="J83" i="2"/>
  <c r="E94" i="2"/>
  <c r="D103" i="14" l="1"/>
  <c r="E102" i="14"/>
  <c r="J102" i="14"/>
  <c r="I103" i="14"/>
  <c r="J95" i="12"/>
  <c r="I96" i="12"/>
  <c r="E96" i="12"/>
  <c r="D97" i="12"/>
  <c r="E96" i="10"/>
  <c r="D97" i="10"/>
  <c r="J95" i="10"/>
  <c r="I96" i="10"/>
  <c r="E96" i="8"/>
  <c r="D97" i="8"/>
  <c r="J96" i="8"/>
  <c r="I97" i="8"/>
  <c r="D96" i="6"/>
  <c r="E95" i="6"/>
  <c r="J95" i="6"/>
  <c r="I96" i="6"/>
  <c r="J85" i="4"/>
  <c r="I86" i="4"/>
  <c r="D96" i="4"/>
  <c r="E95" i="4"/>
  <c r="J84" i="2"/>
  <c r="I85" i="2"/>
  <c r="E95" i="2"/>
  <c r="D104" i="14" l="1"/>
  <c r="E103" i="14"/>
  <c r="J103" i="14"/>
  <c r="I104" i="14"/>
  <c r="D98" i="12"/>
  <c r="E97" i="12"/>
  <c r="J96" i="12"/>
  <c r="I97" i="12"/>
  <c r="J96" i="10"/>
  <c r="I97" i="10"/>
  <c r="D98" i="10"/>
  <c r="E97" i="10"/>
  <c r="J97" i="8"/>
  <c r="I98" i="8"/>
  <c r="E97" i="8"/>
  <c r="D98" i="8"/>
  <c r="J96" i="6"/>
  <c r="I97" i="6"/>
  <c r="D97" i="6"/>
  <c r="E96" i="6"/>
  <c r="J86" i="4"/>
  <c r="I87" i="4"/>
  <c r="E96" i="4"/>
  <c r="D97" i="4"/>
  <c r="J85" i="2"/>
  <c r="I86" i="2"/>
  <c r="E96" i="2"/>
  <c r="J104" i="14" l="1"/>
  <c r="I105" i="14"/>
  <c r="E104" i="14"/>
  <c r="D105" i="14"/>
  <c r="J97" i="12"/>
  <c r="I98" i="12"/>
  <c r="D99" i="12"/>
  <c r="E98" i="12"/>
  <c r="D99" i="10"/>
  <c r="E98" i="10"/>
  <c r="J97" i="10"/>
  <c r="I98" i="10"/>
  <c r="D99" i="8"/>
  <c r="E98" i="8"/>
  <c r="J98" i="8"/>
  <c r="I99" i="8"/>
  <c r="E97" i="6"/>
  <c r="D98" i="6"/>
  <c r="J97" i="6"/>
  <c r="I98" i="6"/>
  <c r="J87" i="4"/>
  <c r="I88" i="4"/>
  <c r="E97" i="4"/>
  <c r="D98" i="4"/>
  <c r="J86" i="2"/>
  <c r="I87" i="2"/>
  <c r="E97" i="2"/>
  <c r="J105" i="14" l="1"/>
  <c r="I106" i="14"/>
  <c r="E105" i="14"/>
  <c r="D106" i="14"/>
  <c r="E99" i="12"/>
  <c r="D100" i="12"/>
  <c r="J98" i="12"/>
  <c r="I99" i="12"/>
  <c r="J98" i="10"/>
  <c r="I99" i="10"/>
  <c r="E99" i="10"/>
  <c r="D100" i="10"/>
  <c r="J99" i="8"/>
  <c r="I100" i="8"/>
  <c r="D100" i="8"/>
  <c r="E99" i="8"/>
  <c r="J98" i="6"/>
  <c r="I99" i="6"/>
  <c r="E98" i="6"/>
  <c r="D99" i="6"/>
  <c r="I89" i="4"/>
  <c r="J88" i="4"/>
  <c r="D99" i="4"/>
  <c r="E98" i="4"/>
  <c r="J87" i="2"/>
  <c r="I88" i="2"/>
  <c r="E98" i="2"/>
  <c r="D107" i="14" l="1"/>
  <c r="E106" i="14"/>
  <c r="J106" i="14"/>
  <c r="I107" i="14"/>
  <c r="J99" i="12"/>
  <c r="I100" i="12"/>
  <c r="E100" i="12"/>
  <c r="D101" i="12"/>
  <c r="E100" i="10"/>
  <c r="D101" i="10"/>
  <c r="J99" i="10"/>
  <c r="I100" i="10"/>
  <c r="E100" i="8"/>
  <c r="D101" i="8"/>
  <c r="J100" i="8"/>
  <c r="I101" i="8"/>
  <c r="D100" i="6"/>
  <c r="E99" i="6"/>
  <c r="J99" i="6"/>
  <c r="I100" i="6"/>
  <c r="J89" i="4"/>
  <c r="I90" i="4"/>
  <c r="D100" i="4"/>
  <c r="E99" i="4"/>
  <c r="J88" i="2"/>
  <c r="I89" i="2"/>
  <c r="E99" i="2"/>
  <c r="J107" i="14" l="1"/>
  <c r="I108" i="14"/>
  <c r="D108" i="14"/>
  <c r="E107" i="14"/>
  <c r="D102" i="12"/>
  <c r="E101" i="12"/>
  <c r="J100" i="12"/>
  <c r="I101" i="12"/>
  <c r="J100" i="10"/>
  <c r="I101" i="10"/>
  <c r="D102" i="10"/>
  <c r="E101" i="10"/>
  <c r="J101" i="8"/>
  <c r="I102" i="8"/>
  <c r="E101" i="8"/>
  <c r="D102" i="8"/>
  <c r="J100" i="6"/>
  <c r="I101" i="6"/>
  <c r="E100" i="6"/>
  <c r="D101" i="6"/>
  <c r="I91" i="4"/>
  <c r="J90" i="4"/>
  <c r="E100" i="4"/>
  <c r="D101" i="4"/>
  <c r="J89" i="2"/>
  <c r="I90" i="2"/>
  <c r="E100" i="2"/>
  <c r="E108" i="14" l="1"/>
  <c r="D109" i="14"/>
  <c r="J108" i="14"/>
  <c r="I109" i="14"/>
  <c r="J101" i="12"/>
  <c r="I102" i="12"/>
  <c r="D103" i="12"/>
  <c r="E102" i="12"/>
  <c r="D103" i="10"/>
  <c r="E102" i="10"/>
  <c r="J101" i="10"/>
  <c r="I102" i="10"/>
  <c r="D103" i="8"/>
  <c r="E102" i="8"/>
  <c r="J102" i="8"/>
  <c r="I103" i="8"/>
  <c r="E101" i="6"/>
  <c r="D102" i="6"/>
  <c r="J101" i="6"/>
  <c r="I102" i="6"/>
  <c r="J91" i="4"/>
  <c r="I92" i="4"/>
  <c r="E101" i="4"/>
  <c r="D102" i="4"/>
  <c r="J90" i="2"/>
  <c r="I91" i="2"/>
  <c r="E101" i="2"/>
  <c r="J109" i="14" l="1"/>
  <c r="I110" i="14"/>
  <c r="E109" i="14"/>
  <c r="D110" i="14"/>
  <c r="E103" i="12"/>
  <c r="D104" i="12"/>
  <c r="J102" i="12"/>
  <c r="I103" i="12"/>
  <c r="J102" i="10"/>
  <c r="I103" i="10"/>
  <c r="E103" i="10"/>
  <c r="D104" i="10"/>
  <c r="J103" i="8"/>
  <c r="I104" i="8"/>
  <c r="D104" i="8"/>
  <c r="E103" i="8"/>
  <c r="J102" i="6"/>
  <c r="I103" i="6"/>
  <c r="D103" i="6"/>
  <c r="E102" i="6"/>
  <c r="I93" i="4"/>
  <c r="J92" i="4"/>
  <c r="D103" i="4"/>
  <c r="E102" i="4"/>
  <c r="J91" i="2"/>
  <c r="I92" i="2"/>
  <c r="E102" i="2"/>
  <c r="D111" i="14" l="1"/>
  <c r="E110" i="14"/>
  <c r="J110" i="14"/>
  <c r="I111" i="14"/>
  <c r="J103" i="12"/>
  <c r="I104" i="12"/>
  <c r="E104" i="12"/>
  <c r="D105" i="12"/>
  <c r="E104" i="10"/>
  <c r="D105" i="10"/>
  <c r="J103" i="10"/>
  <c r="I104" i="10"/>
  <c r="E104" i="8"/>
  <c r="D105" i="8"/>
  <c r="J104" i="8"/>
  <c r="I105" i="8"/>
  <c r="D104" i="6"/>
  <c r="E103" i="6"/>
  <c r="J103" i="6"/>
  <c r="I104" i="6"/>
  <c r="J93" i="4"/>
  <c r="I94" i="4"/>
  <c r="D104" i="4"/>
  <c r="E103" i="4"/>
  <c r="J92" i="2"/>
  <c r="I93" i="2"/>
  <c r="E103" i="2"/>
  <c r="J111" i="14" l="1"/>
  <c r="I112" i="14"/>
  <c r="D112" i="14"/>
  <c r="E111" i="14"/>
  <c r="D106" i="12"/>
  <c r="E105" i="12"/>
  <c r="J104" i="12"/>
  <c r="I105" i="12"/>
  <c r="J104" i="10"/>
  <c r="I105" i="10"/>
  <c r="D106" i="10"/>
  <c r="E105" i="10"/>
  <c r="J105" i="8"/>
  <c r="I106" i="8"/>
  <c r="E105" i="8"/>
  <c r="D106" i="8"/>
  <c r="J104" i="6"/>
  <c r="I105" i="6"/>
  <c r="E104" i="6"/>
  <c r="D105" i="6"/>
  <c r="I95" i="4"/>
  <c r="J94" i="4"/>
  <c r="E104" i="4"/>
  <c r="D105" i="4"/>
  <c r="J93" i="2"/>
  <c r="I94" i="2"/>
  <c r="E104" i="2"/>
  <c r="E112" i="14" l="1"/>
  <c r="D113" i="14"/>
  <c r="J112" i="14"/>
  <c r="I113" i="14"/>
  <c r="J105" i="12"/>
  <c r="I106" i="12"/>
  <c r="D107" i="12"/>
  <c r="E106" i="12"/>
  <c r="D107" i="10"/>
  <c r="E106" i="10"/>
  <c r="J105" i="10"/>
  <c r="I106" i="10"/>
  <c r="D107" i="8"/>
  <c r="E106" i="8"/>
  <c r="J106" i="8"/>
  <c r="I107" i="8"/>
  <c r="E105" i="6"/>
  <c r="D106" i="6"/>
  <c r="J105" i="6"/>
  <c r="I106" i="6"/>
  <c r="I96" i="4"/>
  <c r="J95" i="4"/>
  <c r="E105" i="4"/>
  <c r="D106" i="4"/>
  <c r="J94" i="2"/>
  <c r="I95" i="2"/>
  <c r="E105" i="2"/>
  <c r="J113" i="14" l="1"/>
  <c r="I114" i="14"/>
  <c r="E113" i="14"/>
  <c r="D114" i="14"/>
  <c r="E107" i="12"/>
  <c r="D108" i="12"/>
  <c r="J106" i="12"/>
  <c r="I107" i="12"/>
  <c r="J106" i="10"/>
  <c r="I107" i="10"/>
  <c r="E107" i="10"/>
  <c r="D108" i="10"/>
  <c r="J107" i="8"/>
  <c r="I108" i="8"/>
  <c r="D108" i="8"/>
  <c r="E107" i="8"/>
  <c r="J106" i="6"/>
  <c r="I107" i="6"/>
  <c r="D107" i="6"/>
  <c r="E106" i="6"/>
  <c r="I97" i="4"/>
  <c r="J96" i="4"/>
  <c r="D107" i="4"/>
  <c r="E106" i="4"/>
  <c r="I96" i="2"/>
  <c r="J95" i="2"/>
  <c r="E106" i="2"/>
  <c r="D115" i="14" l="1"/>
  <c r="E114" i="14"/>
  <c r="J114" i="14"/>
  <c r="I115" i="14"/>
  <c r="J107" i="12"/>
  <c r="I108" i="12"/>
  <c r="E108" i="12"/>
  <c r="D109" i="12"/>
  <c r="E108" i="10"/>
  <c r="D109" i="10"/>
  <c r="J107" i="10"/>
  <c r="I108" i="10"/>
  <c r="E108" i="8"/>
  <c r="D109" i="8"/>
  <c r="J108" i="8"/>
  <c r="I109" i="8"/>
  <c r="D108" i="6"/>
  <c r="E107" i="6"/>
  <c r="J107" i="6"/>
  <c r="I108" i="6"/>
  <c r="J97" i="4"/>
  <c r="I98" i="4"/>
  <c r="D108" i="4"/>
  <c r="E107" i="4"/>
  <c r="J96" i="2"/>
  <c r="I97" i="2"/>
  <c r="E107" i="2"/>
  <c r="D116" i="14" l="1"/>
  <c r="E115" i="14"/>
  <c r="J115" i="14"/>
  <c r="I116" i="14"/>
  <c r="D110" i="12"/>
  <c r="E109" i="12"/>
  <c r="J108" i="12"/>
  <c r="I109" i="12"/>
  <c r="J108" i="10"/>
  <c r="I109" i="10"/>
  <c r="D110" i="10"/>
  <c r="E109" i="10"/>
  <c r="J109" i="8"/>
  <c r="I110" i="8"/>
  <c r="E109" i="8"/>
  <c r="D110" i="8"/>
  <c r="J108" i="6"/>
  <c r="I109" i="6"/>
  <c r="E108" i="6"/>
  <c r="D109" i="6"/>
  <c r="J98" i="4"/>
  <c r="I99" i="4"/>
  <c r="E108" i="4"/>
  <c r="D109" i="4"/>
  <c r="J97" i="2"/>
  <c r="I98" i="2"/>
  <c r="E108" i="2"/>
  <c r="E116" i="14" l="1"/>
  <c r="D117" i="14"/>
  <c r="J116" i="14"/>
  <c r="I117" i="14"/>
  <c r="J109" i="12"/>
  <c r="I110" i="12"/>
  <c r="D111" i="12"/>
  <c r="E110" i="12"/>
  <c r="D111" i="10"/>
  <c r="E110" i="10"/>
  <c r="J109" i="10"/>
  <c r="I110" i="10"/>
  <c r="D111" i="8"/>
  <c r="E110" i="8"/>
  <c r="J110" i="8"/>
  <c r="I111" i="8"/>
  <c r="E109" i="6"/>
  <c r="D110" i="6"/>
  <c r="J109" i="6"/>
  <c r="I110" i="6"/>
  <c r="J99" i="4"/>
  <c r="I100" i="4"/>
  <c r="E109" i="4"/>
  <c r="D110" i="4"/>
  <c r="J98" i="2"/>
  <c r="I99" i="2"/>
  <c r="E109" i="2"/>
  <c r="J117" i="14" l="1"/>
  <c r="I118" i="14"/>
  <c r="E117" i="14"/>
  <c r="D118" i="14"/>
  <c r="E111" i="12"/>
  <c r="D112" i="12"/>
  <c r="J110" i="12"/>
  <c r="I111" i="12"/>
  <c r="J110" i="10"/>
  <c r="I111" i="10"/>
  <c r="E111" i="10"/>
  <c r="D112" i="10"/>
  <c r="J111" i="8"/>
  <c r="I112" i="8"/>
  <c r="D112" i="8"/>
  <c r="E111" i="8"/>
  <c r="J110" i="6"/>
  <c r="I111" i="6"/>
  <c r="D111" i="6"/>
  <c r="E110" i="6"/>
  <c r="J100" i="4"/>
  <c r="I101" i="4"/>
  <c r="D111" i="4"/>
  <c r="E110" i="4"/>
  <c r="J99" i="2"/>
  <c r="I100" i="2"/>
  <c r="E110" i="2"/>
  <c r="D119" i="14" l="1"/>
  <c r="E118" i="14"/>
  <c r="J118" i="14"/>
  <c r="I119" i="14"/>
  <c r="J111" i="12"/>
  <c r="I112" i="12"/>
  <c r="E112" i="12"/>
  <c r="D113" i="12"/>
  <c r="E112" i="10"/>
  <c r="D113" i="10"/>
  <c r="J111" i="10"/>
  <c r="I112" i="10"/>
  <c r="E112" i="8"/>
  <c r="D113" i="8"/>
  <c r="J112" i="8"/>
  <c r="I113" i="8"/>
  <c r="D112" i="6"/>
  <c r="E111" i="6"/>
  <c r="J111" i="6"/>
  <c r="I112" i="6"/>
  <c r="J101" i="4"/>
  <c r="I102" i="4"/>
  <c r="D112" i="4"/>
  <c r="E111" i="4"/>
  <c r="J100" i="2"/>
  <c r="I101" i="2"/>
  <c r="E111" i="2"/>
  <c r="J119" i="14" l="1"/>
  <c r="I120" i="14"/>
  <c r="D120" i="14"/>
  <c r="E119" i="14"/>
  <c r="D114" i="12"/>
  <c r="E113" i="12"/>
  <c r="J112" i="12"/>
  <c r="I113" i="12"/>
  <c r="J112" i="10"/>
  <c r="I113" i="10"/>
  <c r="D114" i="10"/>
  <c r="E113" i="10"/>
  <c r="J113" i="8"/>
  <c r="I114" i="8"/>
  <c r="E113" i="8"/>
  <c r="D114" i="8"/>
  <c r="J112" i="6"/>
  <c r="I113" i="6"/>
  <c r="E112" i="6"/>
  <c r="D113" i="6"/>
  <c r="J102" i="4"/>
  <c r="I103" i="4"/>
  <c r="E112" i="4"/>
  <c r="D113" i="4"/>
  <c r="J101" i="2"/>
  <c r="I102" i="2"/>
  <c r="E112" i="2"/>
  <c r="E120" i="14" l="1"/>
  <c r="D121" i="14"/>
  <c r="J120" i="14"/>
  <c r="I121" i="14"/>
  <c r="J113" i="12"/>
  <c r="I114" i="12"/>
  <c r="D115" i="12"/>
  <c r="E114" i="12"/>
  <c r="D115" i="10"/>
  <c r="E114" i="10"/>
  <c r="J113" i="10"/>
  <c r="I114" i="10"/>
  <c r="D115" i="8"/>
  <c r="E114" i="8"/>
  <c r="J114" i="8"/>
  <c r="I115" i="8"/>
  <c r="E113" i="6"/>
  <c r="D114" i="6"/>
  <c r="J113" i="6"/>
  <c r="I114" i="6"/>
  <c r="I104" i="4"/>
  <c r="J103" i="4"/>
  <c r="E113" i="4"/>
  <c r="D114" i="4"/>
  <c r="I103" i="2"/>
  <c r="J102" i="2"/>
  <c r="E113" i="2"/>
  <c r="E121" i="14" l="1"/>
  <c r="D122" i="14"/>
  <c r="J121" i="14"/>
  <c r="I122" i="14"/>
  <c r="E115" i="12"/>
  <c r="D116" i="12"/>
  <c r="J114" i="12"/>
  <c r="I115" i="12"/>
  <c r="J114" i="10"/>
  <c r="I115" i="10"/>
  <c r="E115" i="10"/>
  <c r="D116" i="10"/>
  <c r="J115" i="8"/>
  <c r="I116" i="8"/>
  <c r="D116" i="8"/>
  <c r="E115" i="8"/>
  <c r="J114" i="6"/>
  <c r="I115" i="6"/>
  <c r="D115" i="6"/>
  <c r="E114" i="6"/>
  <c r="J104" i="4"/>
  <c r="I105" i="4"/>
  <c r="D115" i="4"/>
  <c r="E114" i="4"/>
  <c r="J103" i="2"/>
  <c r="I104" i="2"/>
  <c r="E114" i="2"/>
  <c r="D123" i="14" l="1"/>
  <c r="E122" i="14"/>
  <c r="J122" i="14"/>
  <c r="I123" i="14"/>
  <c r="J115" i="12"/>
  <c r="I116" i="12"/>
  <c r="E116" i="12"/>
  <c r="D117" i="12"/>
  <c r="E116" i="10"/>
  <c r="D117" i="10"/>
  <c r="J115" i="10"/>
  <c r="I116" i="10"/>
  <c r="E116" i="8"/>
  <c r="D117" i="8"/>
  <c r="J116" i="8"/>
  <c r="I117" i="8"/>
  <c r="D116" i="6"/>
  <c r="E115" i="6"/>
  <c r="J115" i="6"/>
  <c r="I116" i="6"/>
  <c r="J105" i="4"/>
  <c r="I106" i="4"/>
  <c r="D116" i="4"/>
  <c r="E115" i="4"/>
  <c r="J104" i="2"/>
  <c r="I105" i="2"/>
  <c r="E115" i="2"/>
  <c r="J123" i="14" l="1"/>
  <c r="I124" i="14"/>
  <c r="D124" i="14"/>
  <c r="E123" i="14"/>
  <c r="D118" i="12"/>
  <c r="E117" i="12"/>
  <c r="J116" i="12"/>
  <c r="I117" i="12"/>
  <c r="J116" i="10"/>
  <c r="I117" i="10"/>
  <c r="D118" i="10"/>
  <c r="E117" i="10"/>
  <c r="J117" i="8"/>
  <c r="I118" i="8"/>
  <c r="E117" i="8"/>
  <c r="D118" i="8"/>
  <c r="J116" i="6"/>
  <c r="I117" i="6"/>
  <c r="E116" i="6"/>
  <c r="D117" i="6"/>
  <c r="J106" i="4"/>
  <c r="I107" i="4"/>
  <c r="E116" i="4"/>
  <c r="D117" i="4"/>
  <c r="J105" i="2"/>
  <c r="I106" i="2"/>
  <c r="E116" i="2"/>
  <c r="E124" i="14" l="1"/>
  <c r="D125" i="14"/>
  <c r="J124" i="14"/>
  <c r="I125" i="14"/>
  <c r="J117" i="12"/>
  <c r="I118" i="12"/>
  <c r="D119" i="12"/>
  <c r="E118" i="12"/>
  <c r="D119" i="10"/>
  <c r="E118" i="10"/>
  <c r="J117" i="10"/>
  <c r="I118" i="10"/>
  <c r="D119" i="8"/>
  <c r="E118" i="8"/>
  <c r="J118" i="8"/>
  <c r="I119" i="8"/>
  <c r="E117" i="6"/>
  <c r="D118" i="6"/>
  <c r="J117" i="6"/>
  <c r="I118" i="6"/>
  <c r="J107" i="4"/>
  <c r="I108" i="4"/>
  <c r="E117" i="4"/>
  <c r="D118" i="4"/>
  <c r="I107" i="2"/>
  <c r="J106" i="2"/>
  <c r="E117" i="2"/>
  <c r="J125" i="14" l="1"/>
  <c r="I126" i="14"/>
  <c r="E125" i="14"/>
  <c r="D126" i="14"/>
  <c r="E119" i="12"/>
  <c r="D120" i="12"/>
  <c r="J118" i="12"/>
  <c r="I119" i="12"/>
  <c r="J118" i="10"/>
  <c r="I119" i="10"/>
  <c r="E119" i="10"/>
  <c r="D120" i="10"/>
  <c r="J119" i="8"/>
  <c r="I120" i="8"/>
  <c r="D120" i="8"/>
  <c r="E119" i="8"/>
  <c r="J118" i="6"/>
  <c r="I119" i="6"/>
  <c r="D119" i="6"/>
  <c r="E118" i="6"/>
  <c r="I109" i="4"/>
  <c r="J108" i="4"/>
  <c r="D119" i="4"/>
  <c r="E118" i="4"/>
  <c r="I108" i="2"/>
  <c r="J107" i="2"/>
  <c r="E118" i="2"/>
  <c r="J126" i="14" l="1"/>
  <c r="I127" i="14"/>
  <c r="D127" i="14"/>
  <c r="E126" i="14"/>
  <c r="J119" i="12"/>
  <c r="I120" i="12"/>
  <c r="E120" i="12"/>
  <c r="D121" i="12"/>
  <c r="E120" i="10"/>
  <c r="D121" i="10"/>
  <c r="J119" i="10"/>
  <c r="I120" i="10"/>
  <c r="E120" i="8"/>
  <c r="D121" i="8"/>
  <c r="J120" i="8"/>
  <c r="I121" i="8"/>
  <c r="D120" i="6"/>
  <c r="E119" i="6"/>
  <c r="J119" i="6"/>
  <c r="I120" i="6"/>
  <c r="I110" i="4"/>
  <c r="J109" i="4"/>
  <c r="D120" i="4"/>
  <c r="E119" i="4"/>
  <c r="J108" i="2"/>
  <c r="I109" i="2"/>
  <c r="E119" i="2"/>
  <c r="D128" i="14" l="1"/>
  <c r="E127" i="14"/>
  <c r="J127" i="14"/>
  <c r="I128" i="14"/>
  <c r="D122" i="12"/>
  <c r="E121" i="12"/>
  <c r="J120" i="12"/>
  <c r="I121" i="12"/>
  <c r="J120" i="10"/>
  <c r="I121" i="10"/>
  <c r="D122" i="10"/>
  <c r="E121" i="10"/>
  <c r="J121" i="8"/>
  <c r="I122" i="8"/>
  <c r="E121" i="8"/>
  <c r="D122" i="8"/>
  <c r="J120" i="6"/>
  <c r="I121" i="6"/>
  <c r="E120" i="6"/>
  <c r="D121" i="6"/>
  <c r="J110" i="4"/>
  <c r="I111" i="4"/>
  <c r="E120" i="4"/>
  <c r="D121" i="4"/>
  <c r="J109" i="2"/>
  <c r="I110" i="2"/>
  <c r="E120" i="2"/>
  <c r="J128" i="14" l="1"/>
  <c r="I129" i="14"/>
  <c r="E128" i="14"/>
  <c r="D129" i="14"/>
  <c r="J121" i="12"/>
  <c r="I122" i="12"/>
  <c r="D123" i="12"/>
  <c r="E122" i="12"/>
  <c r="D123" i="10"/>
  <c r="E122" i="10"/>
  <c r="J121" i="10"/>
  <c r="I122" i="10"/>
  <c r="D123" i="8"/>
  <c r="E122" i="8"/>
  <c r="J122" i="8"/>
  <c r="I123" i="8"/>
  <c r="E121" i="6"/>
  <c r="D122" i="6"/>
  <c r="J121" i="6"/>
  <c r="I122" i="6"/>
  <c r="I112" i="4"/>
  <c r="J111" i="4"/>
  <c r="E121" i="4"/>
  <c r="D122" i="4"/>
  <c r="J110" i="2"/>
  <c r="I111" i="2"/>
  <c r="E121" i="2"/>
  <c r="E129" i="14" l="1"/>
  <c r="D130" i="14"/>
  <c r="J129" i="14"/>
  <c r="I130" i="14"/>
  <c r="E123" i="12"/>
  <c r="D124" i="12"/>
  <c r="J122" i="12"/>
  <c r="I123" i="12"/>
  <c r="J122" i="10"/>
  <c r="I123" i="10"/>
  <c r="E123" i="10"/>
  <c r="D124" i="10"/>
  <c r="J123" i="8"/>
  <c r="I124" i="8"/>
  <c r="D124" i="8"/>
  <c r="E123" i="8"/>
  <c r="J122" i="6"/>
  <c r="I123" i="6"/>
  <c r="D123" i="6"/>
  <c r="E122" i="6"/>
  <c r="J112" i="4"/>
  <c r="I113" i="4"/>
  <c r="D123" i="4"/>
  <c r="E122" i="4"/>
  <c r="I112" i="2"/>
  <c r="J111" i="2"/>
  <c r="E122" i="2"/>
  <c r="J130" i="14" l="1"/>
  <c r="I131" i="14"/>
  <c r="D131" i="14"/>
  <c r="E130" i="14"/>
  <c r="J123" i="12"/>
  <c r="I124" i="12"/>
  <c r="E124" i="12"/>
  <c r="D125" i="12"/>
  <c r="E124" i="10"/>
  <c r="D125" i="10"/>
  <c r="J123" i="10"/>
  <c r="I124" i="10"/>
  <c r="E124" i="8"/>
  <c r="D125" i="8"/>
  <c r="J124" i="8"/>
  <c r="I125" i="8"/>
  <c r="D124" i="6"/>
  <c r="E123" i="6"/>
  <c r="J123" i="6"/>
  <c r="I124" i="6"/>
  <c r="J113" i="4"/>
  <c r="I114" i="4"/>
  <c r="D124" i="4"/>
  <c r="E123" i="4"/>
  <c r="J112" i="2"/>
  <c r="I113" i="2"/>
  <c r="E123" i="2"/>
  <c r="J131" i="14" l="1"/>
  <c r="I132" i="14"/>
  <c r="D132" i="14"/>
  <c r="E131" i="14"/>
  <c r="D126" i="12"/>
  <c r="E125" i="12"/>
  <c r="J124" i="12"/>
  <c r="I125" i="12"/>
  <c r="J124" i="10"/>
  <c r="I125" i="10"/>
  <c r="D126" i="10"/>
  <c r="E125" i="10"/>
  <c r="J125" i="8"/>
  <c r="I126" i="8"/>
  <c r="E125" i="8"/>
  <c r="D126" i="8"/>
  <c r="J124" i="6"/>
  <c r="I125" i="6"/>
  <c r="E124" i="6"/>
  <c r="D125" i="6"/>
  <c r="J114" i="4"/>
  <c r="I115" i="4"/>
  <c r="E124" i="4"/>
  <c r="D125" i="4"/>
  <c r="J113" i="2"/>
  <c r="I114" i="2"/>
  <c r="E124" i="2"/>
  <c r="E132" i="14" l="1"/>
  <c r="D133" i="14"/>
  <c r="J132" i="14"/>
  <c r="I133" i="14"/>
  <c r="J125" i="12"/>
  <c r="I126" i="12"/>
  <c r="D127" i="12"/>
  <c r="E126" i="12"/>
  <c r="D127" i="10"/>
  <c r="E126" i="10"/>
  <c r="J125" i="10"/>
  <c r="I126" i="10"/>
  <c r="D127" i="8"/>
  <c r="E126" i="8"/>
  <c r="J126" i="8"/>
  <c r="I127" i="8"/>
  <c r="E125" i="6"/>
  <c r="D126" i="6"/>
  <c r="J125" i="6"/>
  <c r="I126" i="6"/>
  <c r="I116" i="4"/>
  <c r="J115" i="4"/>
  <c r="E125" i="4"/>
  <c r="D126" i="4"/>
  <c r="J114" i="2"/>
  <c r="I115" i="2"/>
  <c r="E125" i="2"/>
  <c r="E133" i="14" l="1"/>
  <c r="D134" i="14"/>
  <c r="J133" i="14"/>
  <c r="I134" i="14"/>
  <c r="E127" i="12"/>
  <c r="D128" i="12"/>
  <c r="J126" i="12"/>
  <c r="I127" i="12"/>
  <c r="J126" i="10"/>
  <c r="I127" i="10"/>
  <c r="E127" i="10"/>
  <c r="D128" i="10"/>
  <c r="J127" i="8"/>
  <c r="I128" i="8"/>
  <c r="D128" i="8"/>
  <c r="E127" i="8"/>
  <c r="J126" i="6"/>
  <c r="I127" i="6"/>
  <c r="D127" i="6"/>
  <c r="E126" i="6"/>
  <c r="J116" i="4"/>
  <c r="I117" i="4"/>
  <c r="D127" i="4"/>
  <c r="E126" i="4"/>
  <c r="J115" i="2"/>
  <c r="I116" i="2"/>
  <c r="E126" i="2"/>
  <c r="J134" i="14" l="1"/>
  <c r="I135" i="14"/>
  <c r="D135" i="14"/>
  <c r="E134" i="14"/>
  <c r="J127" i="12"/>
  <c r="I128" i="12"/>
  <c r="E128" i="12"/>
  <c r="D129" i="12"/>
  <c r="E128" i="10"/>
  <c r="D129" i="10"/>
  <c r="J127" i="10"/>
  <c r="I128" i="10"/>
  <c r="E128" i="8"/>
  <c r="D129" i="8"/>
  <c r="J128" i="8"/>
  <c r="I129" i="8"/>
  <c r="D128" i="6"/>
  <c r="E127" i="6"/>
  <c r="J127" i="6"/>
  <c r="I128" i="6"/>
  <c r="I118" i="4"/>
  <c r="J117" i="4"/>
  <c r="D128" i="4"/>
  <c r="E127" i="4"/>
  <c r="J116" i="2"/>
  <c r="I117" i="2"/>
  <c r="E127" i="2"/>
  <c r="D136" i="14" l="1"/>
  <c r="E135" i="14"/>
  <c r="J135" i="14"/>
  <c r="I136" i="14"/>
  <c r="D130" i="12"/>
  <c r="E129" i="12"/>
  <c r="J128" i="12"/>
  <c r="I129" i="12"/>
  <c r="J128" i="10"/>
  <c r="I129" i="10"/>
  <c r="D130" i="10"/>
  <c r="E129" i="10"/>
  <c r="J129" i="8"/>
  <c r="I130" i="8"/>
  <c r="E129" i="8"/>
  <c r="D130" i="8"/>
  <c r="J128" i="6"/>
  <c r="I129" i="6"/>
  <c r="E128" i="6"/>
  <c r="D129" i="6"/>
  <c r="J118" i="4"/>
  <c r="I119" i="4"/>
  <c r="E128" i="4"/>
  <c r="D129" i="4"/>
  <c r="J117" i="2"/>
  <c r="I118" i="2"/>
  <c r="E128" i="2"/>
  <c r="J136" i="14" l="1"/>
  <c r="I137" i="14"/>
  <c r="E136" i="14"/>
  <c r="D137" i="14"/>
  <c r="J129" i="12"/>
  <c r="I130" i="12"/>
  <c r="D131" i="12"/>
  <c r="E130" i="12"/>
  <c r="D131" i="10"/>
  <c r="E130" i="10"/>
  <c r="J129" i="10"/>
  <c r="I130" i="10"/>
  <c r="D131" i="8"/>
  <c r="E130" i="8"/>
  <c r="J130" i="8"/>
  <c r="I131" i="8"/>
  <c r="E129" i="6"/>
  <c r="D130" i="6"/>
  <c r="J129" i="6"/>
  <c r="I130" i="6"/>
  <c r="J119" i="4"/>
  <c r="I120" i="4"/>
  <c r="E129" i="4"/>
  <c r="D130" i="4"/>
  <c r="J118" i="2"/>
  <c r="I119" i="2"/>
  <c r="E129" i="2"/>
  <c r="E137" i="14" l="1"/>
  <c r="D138" i="14"/>
  <c r="J137" i="14"/>
  <c r="I138" i="14"/>
  <c r="E131" i="12"/>
  <c r="D132" i="12"/>
  <c r="J130" i="12"/>
  <c r="I131" i="12"/>
  <c r="J130" i="10"/>
  <c r="I131" i="10"/>
  <c r="E131" i="10"/>
  <c r="D132" i="10"/>
  <c r="J131" i="8"/>
  <c r="I132" i="8"/>
  <c r="D132" i="8"/>
  <c r="E131" i="8"/>
  <c r="J130" i="6"/>
  <c r="I131" i="6"/>
  <c r="D131" i="6"/>
  <c r="E130" i="6"/>
  <c r="J120" i="4"/>
  <c r="I121" i="4"/>
  <c r="D131" i="4"/>
  <c r="E130" i="4"/>
  <c r="J119" i="2"/>
  <c r="I120" i="2"/>
  <c r="E130" i="2"/>
  <c r="J138" i="14" l="1"/>
  <c r="I139" i="14"/>
  <c r="D139" i="14"/>
  <c r="E138" i="14"/>
  <c r="J131" i="12"/>
  <c r="I132" i="12"/>
  <c r="E132" i="12"/>
  <c r="D133" i="12"/>
  <c r="E132" i="10"/>
  <c r="D133" i="10"/>
  <c r="J131" i="10"/>
  <c r="I132" i="10"/>
  <c r="E132" i="8"/>
  <c r="D133" i="8"/>
  <c r="J132" i="8"/>
  <c r="I133" i="8"/>
  <c r="D132" i="6"/>
  <c r="E131" i="6"/>
  <c r="J131" i="6"/>
  <c r="I132" i="6"/>
  <c r="J121" i="4"/>
  <c r="I122" i="4"/>
  <c r="D132" i="4"/>
  <c r="E131" i="4"/>
  <c r="J120" i="2"/>
  <c r="I121" i="2"/>
  <c r="E131" i="2"/>
  <c r="D140" i="14" l="1"/>
  <c r="E139" i="14"/>
  <c r="J139" i="14"/>
  <c r="I140" i="14"/>
  <c r="D134" i="12"/>
  <c r="E133" i="12"/>
  <c r="J132" i="12"/>
  <c r="I133" i="12"/>
  <c r="J132" i="10"/>
  <c r="I133" i="10"/>
  <c r="D134" i="10"/>
  <c r="E133" i="10"/>
  <c r="J133" i="8"/>
  <c r="I134" i="8"/>
  <c r="E133" i="8"/>
  <c r="D134" i="8"/>
  <c r="J132" i="6"/>
  <c r="I133" i="6"/>
  <c r="E132" i="6"/>
  <c r="D133" i="6"/>
  <c r="J122" i="4"/>
  <c r="I123" i="4"/>
  <c r="E132" i="4"/>
  <c r="D133" i="4"/>
  <c r="J121" i="2"/>
  <c r="I122" i="2"/>
  <c r="E132" i="2"/>
  <c r="E140" i="14" l="1"/>
  <c r="D141" i="14"/>
  <c r="J140" i="14"/>
  <c r="I141" i="14"/>
  <c r="J133" i="12"/>
  <c r="I134" i="12"/>
  <c r="D135" i="12"/>
  <c r="E134" i="12"/>
  <c r="D135" i="10"/>
  <c r="E134" i="10"/>
  <c r="J133" i="10"/>
  <c r="I134" i="10"/>
  <c r="D135" i="8"/>
  <c r="E134" i="8"/>
  <c r="J134" i="8"/>
  <c r="I135" i="8"/>
  <c r="E133" i="6"/>
  <c r="D134" i="6"/>
  <c r="J133" i="6"/>
  <c r="I134" i="6"/>
  <c r="I124" i="4"/>
  <c r="J123" i="4"/>
  <c r="E133" i="4"/>
  <c r="D134" i="4"/>
  <c r="J122" i="2"/>
  <c r="I123" i="2"/>
  <c r="E133" i="2"/>
  <c r="J141" i="14" l="1"/>
  <c r="I142" i="14"/>
  <c r="E141" i="14"/>
  <c r="D142" i="14"/>
  <c r="E135" i="12"/>
  <c r="D136" i="12"/>
  <c r="J134" i="12"/>
  <c r="I135" i="12"/>
  <c r="J134" i="10"/>
  <c r="I135" i="10"/>
  <c r="E135" i="10"/>
  <c r="D136" i="10"/>
  <c r="J135" i="8"/>
  <c r="I136" i="8"/>
  <c r="D136" i="8"/>
  <c r="E135" i="8"/>
  <c r="J134" i="6"/>
  <c r="I135" i="6"/>
  <c r="D135" i="6"/>
  <c r="E134" i="6"/>
  <c r="J124" i="4"/>
  <c r="I125" i="4"/>
  <c r="D135" i="4"/>
  <c r="E134" i="4"/>
  <c r="J123" i="2"/>
  <c r="I124" i="2"/>
  <c r="E134" i="2"/>
  <c r="D143" i="14" l="1"/>
  <c r="E142" i="14"/>
  <c r="J142" i="14"/>
  <c r="I143" i="14"/>
  <c r="J135" i="12"/>
  <c r="I136" i="12"/>
  <c r="E136" i="12"/>
  <c r="D137" i="12"/>
  <c r="E136" i="10"/>
  <c r="D137" i="10"/>
  <c r="J135" i="10"/>
  <c r="I136" i="10"/>
  <c r="E136" i="8"/>
  <c r="D137" i="8"/>
  <c r="J136" i="8"/>
  <c r="I137" i="8"/>
  <c r="D136" i="6"/>
  <c r="E135" i="6"/>
  <c r="J135" i="6"/>
  <c r="I136" i="6"/>
  <c r="J125" i="4"/>
  <c r="I126" i="4"/>
  <c r="D136" i="4"/>
  <c r="E135" i="4"/>
  <c r="I125" i="2"/>
  <c r="J124" i="2"/>
  <c r="E135" i="2"/>
  <c r="J143" i="14" l="1"/>
  <c r="I144" i="14"/>
  <c r="D144" i="14"/>
  <c r="E143" i="14"/>
  <c r="D138" i="12"/>
  <c r="E137" i="12"/>
  <c r="J136" i="12"/>
  <c r="I137" i="12"/>
  <c r="J136" i="10"/>
  <c r="I137" i="10"/>
  <c r="D138" i="10"/>
  <c r="E137" i="10"/>
  <c r="J137" i="8"/>
  <c r="I138" i="8"/>
  <c r="E137" i="8"/>
  <c r="D138" i="8"/>
  <c r="J136" i="6"/>
  <c r="I137" i="6"/>
  <c r="E136" i="6"/>
  <c r="D137" i="6"/>
  <c r="J126" i="4"/>
  <c r="I127" i="4"/>
  <c r="E136" i="4"/>
  <c r="D137" i="4"/>
  <c r="J125" i="2"/>
  <c r="I126" i="2"/>
  <c r="E136" i="2"/>
  <c r="E144" i="14" l="1"/>
  <c r="D145" i="14"/>
  <c r="J144" i="14"/>
  <c r="I145" i="14"/>
  <c r="J137" i="12"/>
  <c r="I138" i="12"/>
  <c r="D139" i="12"/>
  <c r="E138" i="12"/>
  <c r="D139" i="10"/>
  <c r="E138" i="10"/>
  <c r="J137" i="10"/>
  <c r="I138" i="10"/>
  <c r="D139" i="8"/>
  <c r="E138" i="8"/>
  <c r="J138" i="8"/>
  <c r="I139" i="8"/>
  <c r="E137" i="6"/>
  <c r="D138" i="6"/>
  <c r="J137" i="6"/>
  <c r="I138" i="6"/>
  <c r="J127" i="4"/>
  <c r="I128" i="4"/>
  <c r="E137" i="4"/>
  <c r="D138" i="4"/>
  <c r="I127" i="2"/>
  <c r="J126" i="2"/>
  <c r="E137" i="2"/>
  <c r="J145" i="14" l="1"/>
  <c r="I146" i="14"/>
  <c r="E145" i="14"/>
  <c r="D146" i="14"/>
  <c r="E139" i="12"/>
  <c r="D140" i="12"/>
  <c r="J138" i="12"/>
  <c r="I139" i="12"/>
  <c r="J138" i="10"/>
  <c r="I139" i="10"/>
  <c r="E139" i="10"/>
  <c r="D140" i="10"/>
  <c r="J139" i="8"/>
  <c r="I140" i="8"/>
  <c r="D140" i="8"/>
  <c r="E139" i="8"/>
  <c r="J138" i="6"/>
  <c r="I139" i="6"/>
  <c r="D139" i="6"/>
  <c r="E138" i="6"/>
  <c r="J128" i="4"/>
  <c r="I129" i="4"/>
  <c r="D139" i="4"/>
  <c r="E138" i="4"/>
  <c r="I128" i="2"/>
  <c r="J127" i="2"/>
  <c r="E138" i="2"/>
  <c r="J146" i="14" l="1"/>
  <c r="I147" i="14"/>
  <c r="D147" i="14"/>
  <c r="E146" i="14"/>
  <c r="J139" i="12"/>
  <c r="I140" i="12"/>
  <c r="E140" i="12"/>
  <c r="D141" i="12"/>
  <c r="E140" i="10"/>
  <c r="D141" i="10"/>
  <c r="J139" i="10"/>
  <c r="I140" i="10"/>
  <c r="E140" i="8"/>
  <c r="D141" i="8"/>
  <c r="J140" i="8"/>
  <c r="I141" i="8"/>
  <c r="D140" i="6"/>
  <c r="E139" i="6"/>
  <c r="J139" i="6"/>
  <c r="I140" i="6"/>
  <c r="I130" i="4"/>
  <c r="J129" i="4"/>
  <c r="D140" i="4"/>
  <c r="E139" i="4"/>
  <c r="I129" i="2"/>
  <c r="J128" i="2"/>
  <c r="E139" i="2"/>
  <c r="D148" i="14" l="1"/>
  <c r="E147" i="14"/>
  <c r="J147" i="14"/>
  <c r="I148" i="14"/>
  <c r="D142" i="12"/>
  <c r="E141" i="12"/>
  <c r="J140" i="12"/>
  <c r="I141" i="12"/>
  <c r="J140" i="10"/>
  <c r="I141" i="10"/>
  <c r="D142" i="10"/>
  <c r="E141" i="10"/>
  <c r="J141" i="8"/>
  <c r="I142" i="8"/>
  <c r="E141" i="8"/>
  <c r="D142" i="8"/>
  <c r="J140" i="6"/>
  <c r="I141" i="6"/>
  <c r="E140" i="6"/>
  <c r="D141" i="6"/>
  <c r="J130" i="4"/>
  <c r="I131" i="4"/>
  <c r="E140" i="4"/>
  <c r="D141" i="4"/>
  <c r="J129" i="2"/>
  <c r="I130" i="2"/>
  <c r="E140" i="2"/>
  <c r="J148" i="14" l="1"/>
  <c r="I149" i="14"/>
  <c r="J149" i="14" s="1"/>
  <c r="B4" i="14" s="1"/>
  <c r="E148" i="14"/>
  <c r="D149" i="14"/>
  <c r="E149" i="14" s="1"/>
  <c r="B2" i="14" s="1"/>
  <c r="J141" i="12"/>
  <c r="I142" i="12"/>
  <c r="D143" i="12"/>
  <c r="E142" i="12"/>
  <c r="D143" i="10"/>
  <c r="E142" i="10"/>
  <c r="J141" i="10"/>
  <c r="I142" i="10"/>
  <c r="D143" i="8"/>
  <c r="E142" i="8"/>
  <c r="J142" i="8"/>
  <c r="I143" i="8"/>
  <c r="E141" i="6"/>
  <c r="D142" i="6"/>
  <c r="J141" i="6"/>
  <c r="I142" i="6"/>
  <c r="I132" i="4"/>
  <c r="J131" i="4"/>
  <c r="E141" i="4"/>
  <c r="D142" i="4"/>
  <c r="I131" i="2"/>
  <c r="J130" i="2"/>
  <c r="E141" i="2"/>
  <c r="E143" i="12" l="1"/>
  <c r="D144" i="12"/>
  <c r="J142" i="12"/>
  <c r="I143" i="12"/>
  <c r="J142" i="10"/>
  <c r="I143" i="10"/>
  <c r="E143" i="10"/>
  <c r="D144" i="10"/>
  <c r="J143" i="8"/>
  <c r="I144" i="8"/>
  <c r="D144" i="8"/>
  <c r="E143" i="8"/>
  <c r="J142" i="6"/>
  <c r="I143" i="6"/>
  <c r="D143" i="6"/>
  <c r="E142" i="6"/>
  <c r="J132" i="4"/>
  <c r="I133" i="4"/>
  <c r="D143" i="4"/>
  <c r="E142" i="4"/>
  <c r="J131" i="2"/>
  <c r="I132" i="2"/>
  <c r="E142" i="2"/>
  <c r="J143" i="12" l="1"/>
  <c r="I144" i="12"/>
  <c r="E144" i="12"/>
  <c r="D145" i="12"/>
  <c r="E144" i="10"/>
  <c r="D145" i="10"/>
  <c r="J143" i="10"/>
  <c r="I144" i="10"/>
  <c r="E144" i="8"/>
  <c r="D145" i="8"/>
  <c r="J144" i="8"/>
  <c r="I145" i="8"/>
  <c r="D144" i="6"/>
  <c r="E143" i="6"/>
  <c r="J143" i="6"/>
  <c r="I144" i="6"/>
  <c r="J133" i="4"/>
  <c r="I134" i="4"/>
  <c r="D144" i="4"/>
  <c r="E143" i="4"/>
  <c r="I133" i="2"/>
  <c r="J132" i="2"/>
  <c r="E143" i="2"/>
  <c r="D146" i="12" l="1"/>
  <c r="E145" i="12"/>
  <c r="J144" i="12"/>
  <c r="I145" i="12"/>
  <c r="J144" i="10"/>
  <c r="I145" i="10"/>
  <c r="D146" i="10"/>
  <c r="E145" i="10"/>
  <c r="J145" i="8"/>
  <c r="I146" i="8"/>
  <c r="E145" i="8"/>
  <c r="D146" i="8"/>
  <c r="J144" i="6"/>
  <c r="I145" i="6"/>
  <c r="E144" i="6"/>
  <c r="D145" i="6"/>
  <c r="J134" i="4"/>
  <c r="I135" i="4"/>
  <c r="E144" i="4"/>
  <c r="D145" i="4"/>
  <c r="J133" i="2"/>
  <c r="I134" i="2"/>
  <c r="E144" i="2"/>
  <c r="J145" i="12" l="1"/>
  <c r="I146" i="12"/>
  <c r="D147" i="12"/>
  <c r="E146" i="12"/>
  <c r="D147" i="10"/>
  <c r="E146" i="10"/>
  <c r="J145" i="10"/>
  <c r="I146" i="10"/>
  <c r="D147" i="8"/>
  <c r="E146" i="8"/>
  <c r="J146" i="8"/>
  <c r="I147" i="8"/>
  <c r="E145" i="6"/>
  <c r="D146" i="6"/>
  <c r="J145" i="6"/>
  <c r="I146" i="6"/>
  <c r="I136" i="4"/>
  <c r="J135" i="4"/>
  <c r="E145" i="4"/>
  <c r="D146" i="4"/>
  <c r="I135" i="2"/>
  <c r="J134" i="2"/>
  <c r="E145" i="2"/>
  <c r="E147" i="12" l="1"/>
  <c r="D148" i="12"/>
  <c r="J146" i="12"/>
  <c r="I147" i="12"/>
  <c r="J146" i="10"/>
  <c r="I147" i="10"/>
  <c r="E147" i="10"/>
  <c r="D148" i="10"/>
  <c r="J147" i="8"/>
  <c r="I148" i="8"/>
  <c r="D148" i="8"/>
  <c r="E147" i="8"/>
  <c r="J146" i="6"/>
  <c r="I147" i="6"/>
  <c r="D147" i="6"/>
  <c r="E146" i="6"/>
  <c r="J136" i="4"/>
  <c r="I137" i="4"/>
  <c r="D147" i="4"/>
  <c r="E146" i="4"/>
  <c r="J135" i="2"/>
  <c r="I136" i="2"/>
  <c r="E146" i="2"/>
  <c r="J147" i="12" l="1"/>
  <c r="I148" i="12"/>
  <c r="E148" i="12"/>
  <c r="D149" i="12"/>
  <c r="E149" i="12" s="1"/>
  <c r="E148" i="10"/>
  <c r="D149" i="10"/>
  <c r="E149" i="10" s="1"/>
  <c r="B2" i="10" s="1"/>
  <c r="J147" i="10"/>
  <c r="I148" i="10"/>
  <c r="E148" i="8"/>
  <c r="D149" i="8"/>
  <c r="E149" i="8" s="1"/>
  <c r="B2" i="8" s="1"/>
  <c r="J148" i="8"/>
  <c r="I149" i="8"/>
  <c r="J149" i="8" s="1"/>
  <c r="B4" i="8" s="1"/>
  <c r="D148" i="6"/>
  <c r="E147" i="6"/>
  <c r="J147" i="6"/>
  <c r="I148" i="6"/>
  <c r="I138" i="4"/>
  <c r="J137" i="4"/>
  <c r="D148" i="4"/>
  <c r="E147" i="4"/>
  <c r="I137" i="2"/>
  <c r="J136" i="2"/>
  <c r="E147" i="2"/>
  <c r="B2" i="12" l="1"/>
  <c r="J148" i="12"/>
  <c r="I149" i="12"/>
  <c r="J149" i="12" s="1"/>
  <c r="J148" i="10"/>
  <c r="I149" i="10"/>
  <c r="J149" i="10" s="1"/>
  <c r="J148" i="6"/>
  <c r="I149" i="6"/>
  <c r="J149" i="6" s="1"/>
  <c r="B4" i="6" s="1"/>
  <c r="E148" i="6"/>
  <c r="D149" i="6"/>
  <c r="E149" i="6" s="1"/>
  <c r="I139" i="4"/>
  <c r="J138" i="4"/>
  <c r="E148" i="4"/>
  <c r="D149" i="4"/>
  <c r="E149" i="4" s="1"/>
  <c r="J137" i="2"/>
  <c r="I138" i="2"/>
  <c r="E149" i="2"/>
  <c r="B2" i="2" s="1"/>
  <c r="E148" i="2"/>
  <c r="B2" i="6" l="1"/>
  <c r="B2" i="4"/>
  <c r="B4" i="12"/>
  <c r="B4" i="10"/>
  <c r="J139" i="4"/>
  <c r="I140" i="4"/>
  <c r="I139" i="2"/>
  <c r="J138" i="2"/>
  <c r="J140" i="4" l="1"/>
  <c r="I141" i="4"/>
  <c r="I140" i="2"/>
  <c r="J139" i="2"/>
  <c r="J141" i="4" l="1"/>
  <c r="I142" i="4"/>
  <c r="I141" i="2"/>
  <c r="J140" i="2"/>
  <c r="J142" i="4" l="1"/>
  <c r="I143" i="4"/>
  <c r="J141" i="2"/>
  <c r="I142" i="2"/>
  <c r="I144" i="4" l="1"/>
  <c r="J143" i="4"/>
  <c r="J142" i="2"/>
  <c r="I143" i="2"/>
  <c r="J144" i="4" l="1"/>
  <c r="I145" i="4"/>
  <c r="J143" i="2"/>
  <c r="I144" i="2"/>
  <c r="J145" i="4" l="1"/>
  <c r="I146" i="4"/>
  <c r="J144" i="2"/>
  <c r="I145" i="2"/>
  <c r="J146" i="4" l="1"/>
  <c r="I147" i="4"/>
  <c r="J145" i="2"/>
  <c r="I146" i="2"/>
  <c r="I148" i="4" l="1"/>
  <c r="J147" i="4"/>
  <c r="J146" i="2"/>
  <c r="I147" i="2"/>
  <c r="J148" i="4" l="1"/>
  <c r="I149" i="4"/>
  <c r="J149" i="4" s="1"/>
  <c r="J147" i="2"/>
  <c r="I148" i="2"/>
  <c r="B4" i="4" l="1"/>
  <c r="I149" i="2"/>
  <c r="J149" i="2" s="1"/>
  <c r="J148" i="2"/>
  <c r="B4" i="2" l="1"/>
</calcChain>
</file>

<file path=xl/comments1.xml><?xml version="1.0" encoding="utf-8"?>
<comments xmlns="http://schemas.openxmlformats.org/spreadsheetml/2006/main">
  <authors>
    <author>Anders Kristiansen</author>
  </authors>
  <commentList>
    <comment ref="E2" authorId="0" shapeId="0">
      <text>
        <r>
          <rPr>
            <sz val="9"/>
            <color indexed="81"/>
            <rFont val="Tahoma"/>
            <family val="2"/>
          </rPr>
          <t xml:space="preserve">Calculated using equation (3)
</t>
        </r>
      </text>
    </comment>
    <comment ref="G2" authorId="0" shapeId="0">
      <text>
        <r>
          <rPr>
            <sz val="9"/>
            <color indexed="81"/>
            <rFont val="Tahoma"/>
            <family val="2"/>
          </rPr>
          <t xml:space="preserve">The data used for Fama&amp;French 3-Factor are acquired from Kenneth R. French homepage:
http://mba.tuck.dartmouth.edu/pages/faculty/ken.french/data_library.html#Research
</t>
        </r>
      </text>
    </comment>
    <comment ref="K2" authorId="0" shapeId="0">
      <text>
        <r>
          <rPr>
            <sz val="9"/>
            <color indexed="81"/>
            <rFont val="Tahoma"/>
            <family val="2"/>
          </rPr>
          <t xml:space="preserve">The data used for the calculations of the 4-Factor and 9-Factor models are acquired from David A. Hsieh`s data libary: https://faculty.fuqua.duke.edu/~dah7/HFRFData.htm </t>
        </r>
      </text>
    </comment>
    <comment ref="U2" authorId="0" shapeId="0">
      <text>
        <r>
          <rPr>
            <sz val="9"/>
            <color indexed="81"/>
            <rFont val="Tahoma"/>
            <family val="2"/>
          </rPr>
          <t xml:space="preserve">Calculated using equation (4)
</t>
        </r>
      </text>
    </comment>
    <comment ref="V2" authorId="0" shapeId="0">
      <text>
        <r>
          <rPr>
            <sz val="9"/>
            <color indexed="81"/>
            <rFont val="Tahoma"/>
            <family val="2"/>
          </rPr>
          <t xml:space="preserve">Calculated using equation (5)
</t>
        </r>
      </text>
    </comment>
    <comment ref="W2" authorId="0" shapeId="0">
      <text>
        <r>
          <rPr>
            <sz val="9"/>
            <color indexed="81"/>
            <rFont val="Tahoma"/>
            <family val="2"/>
          </rPr>
          <t xml:space="preserve">
Calculated using eqation (6)</t>
        </r>
      </text>
    </comment>
    <comment ref="AG3" authorId="0" shapeId="0">
      <text>
        <r>
          <rPr>
            <sz val="9"/>
            <color indexed="81"/>
            <rFont val="Tahoma"/>
            <family val="2"/>
          </rPr>
          <t xml:space="preserve">Regression outputs for the factor models
</t>
        </r>
      </text>
    </comment>
    <comment ref="AG24" authorId="0" shapeId="0">
      <text>
        <r>
          <rPr>
            <sz val="9"/>
            <color indexed="81"/>
            <rFont val="Tahoma"/>
            <family val="2"/>
          </rPr>
          <t xml:space="preserve">
</t>
        </r>
      </text>
    </comment>
    <comment ref="AG49" authorId="0" shapeId="0">
      <text>
        <r>
          <rPr>
            <sz val="9"/>
            <color indexed="81"/>
            <rFont val="Tahoma"/>
            <family val="2"/>
          </rPr>
          <t xml:space="preserve">
</t>
        </r>
      </text>
    </comment>
    <comment ref="AF75" authorId="0" shapeId="0">
      <text>
        <r>
          <rPr>
            <sz val="9"/>
            <color indexed="81"/>
            <rFont val="Tahoma"/>
            <family val="2"/>
          </rPr>
          <t xml:space="preserve">
</t>
        </r>
      </text>
    </comment>
  </commentList>
</comments>
</file>

<file path=xl/comments10.xml><?xml version="1.0" encoding="utf-8"?>
<comments xmlns="http://schemas.openxmlformats.org/spreadsheetml/2006/main">
  <authors>
    <author>Anders Kristiansen</author>
  </authors>
  <commentList>
    <comment ref="B5" authorId="0" shapeId="0">
      <text>
        <r>
          <rPr>
            <b/>
            <sz val="9"/>
            <color indexed="81"/>
            <rFont val="Tahoma"/>
            <family val="2"/>
          </rPr>
          <t>Anders Kristiansen:</t>
        </r>
        <r>
          <rPr>
            <sz val="9"/>
            <color indexed="81"/>
            <rFont val="Tahoma"/>
            <family val="2"/>
          </rPr>
          <t xml:space="preserve">
Nordic hedge fund index, net of fee</t>
        </r>
      </text>
    </comment>
  </commentList>
</comments>
</file>

<file path=xl/comments11.xml><?xml version="1.0" encoding="utf-8"?>
<comments xmlns="http://schemas.openxmlformats.org/spreadsheetml/2006/main">
  <authors>
    <author>Anders Kristiansen</author>
  </authors>
  <commentList>
    <comment ref="B5" authorId="0" shapeId="0">
      <text>
        <r>
          <rPr>
            <b/>
            <sz val="9"/>
            <color indexed="81"/>
            <rFont val="Tahoma"/>
            <family val="2"/>
          </rPr>
          <t>Anders Kristiansen:</t>
        </r>
        <r>
          <rPr>
            <sz val="9"/>
            <color indexed="81"/>
            <rFont val="Tahoma"/>
            <family val="2"/>
          </rPr>
          <t xml:space="preserve">
Nordic hedge fund index, net of fee</t>
        </r>
      </text>
    </comment>
  </commentList>
</comments>
</file>

<file path=xl/comments12.xml><?xml version="1.0" encoding="utf-8"?>
<comments xmlns="http://schemas.openxmlformats.org/spreadsheetml/2006/main">
  <authors>
    <author>Anders Kristiansen</author>
  </authors>
  <commentList>
    <comment ref="B5" authorId="0" shapeId="0">
      <text>
        <r>
          <rPr>
            <b/>
            <sz val="9"/>
            <color indexed="81"/>
            <rFont val="Tahoma"/>
            <family val="2"/>
          </rPr>
          <t>Anders Kristiansen:</t>
        </r>
        <r>
          <rPr>
            <sz val="9"/>
            <color indexed="81"/>
            <rFont val="Tahoma"/>
            <family val="2"/>
          </rPr>
          <t xml:space="preserve">
Nordic hedge fund index, net of fee</t>
        </r>
      </text>
    </comment>
  </commentList>
</comments>
</file>

<file path=xl/comments13.xml><?xml version="1.0" encoding="utf-8"?>
<comments xmlns="http://schemas.openxmlformats.org/spreadsheetml/2006/main">
  <authors>
    <author>Anders Kristiansen</author>
  </authors>
  <commentList>
    <comment ref="B5" authorId="0" shapeId="0">
      <text>
        <r>
          <rPr>
            <b/>
            <sz val="9"/>
            <color indexed="81"/>
            <rFont val="Tahoma"/>
            <family val="2"/>
          </rPr>
          <t>Anders Kristiansen:</t>
        </r>
        <r>
          <rPr>
            <sz val="9"/>
            <color indexed="81"/>
            <rFont val="Tahoma"/>
            <family val="2"/>
          </rPr>
          <t xml:space="preserve">
Nordic hedge fund index, net of fee</t>
        </r>
      </text>
    </comment>
  </commentList>
</comments>
</file>

<file path=xl/comments14.xml><?xml version="1.0" encoding="utf-8"?>
<comments xmlns="http://schemas.openxmlformats.org/spreadsheetml/2006/main">
  <authors>
    <author>Anders Kristiansen</author>
  </authors>
  <commentList>
    <comment ref="B5" authorId="0" shapeId="0">
      <text>
        <r>
          <rPr>
            <b/>
            <sz val="9"/>
            <color indexed="81"/>
            <rFont val="Tahoma"/>
            <family val="2"/>
          </rPr>
          <t>Anders Kristiansen:</t>
        </r>
        <r>
          <rPr>
            <sz val="9"/>
            <color indexed="81"/>
            <rFont val="Tahoma"/>
            <family val="2"/>
          </rPr>
          <t xml:space="preserve">
Nordic hedge fund index, net of fee</t>
        </r>
      </text>
    </comment>
  </commentList>
</comments>
</file>

<file path=xl/comments15.xml><?xml version="1.0" encoding="utf-8"?>
<comments xmlns="http://schemas.openxmlformats.org/spreadsheetml/2006/main">
  <authors>
    <author>Anders Kristiansen</author>
  </authors>
  <commentList>
    <comment ref="B5" authorId="0" shapeId="0">
      <text>
        <r>
          <rPr>
            <b/>
            <sz val="9"/>
            <color indexed="81"/>
            <rFont val="Tahoma"/>
            <family val="2"/>
          </rPr>
          <t>Anders Kristiansen:</t>
        </r>
        <r>
          <rPr>
            <sz val="9"/>
            <color indexed="81"/>
            <rFont val="Tahoma"/>
            <family val="2"/>
          </rPr>
          <t xml:space="preserve">
Nordic hedge fund index, net of fee</t>
        </r>
      </text>
    </comment>
  </commentList>
</comments>
</file>

<file path=xl/comments16.xml><?xml version="1.0" encoding="utf-8"?>
<comments xmlns="http://schemas.openxmlformats.org/spreadsheetml/2006/main">
  <authors>
    <author>Anders Kristiansen</author>
  </authors>
  <commentList>
    <comment ref="B5" authorId="0" shapeId="0">
      <text>
        <r>
          <rPr>
            <b/>
            <sz val="9"/>
            <color indexed="81"/>
            <rFont val="Tahoma"/>
            <family val="2"/>
          </rPr>
          <t>Anders Kristiansen:</t>
        </r>
        <r>
          <rPr>
            <sz val="9"/>
            <color indexed="81"/>
            <rFont val="Tahoma"/>
            <family val="2"/>
          </rPr>
          <t xml:space="preserve">
Nordic hedge fund index, net of fee</t>
        </r>
      </text>
    </comment>
  </commentList>
</comments>
</file>

<file path=xl/comments2.xml><?xml version="1.0" encoding="utf-8"?>
<comments xmlns="http://schemas.openxmlformats.org/spreadsheetml/2006/main">
  <authors>
    <author>Anders Kristiansen</author>
  </authors>
  <commentList>
    <comment ref="B1" authorId="0" shapeId="0">
      <text>
        <r>
          <rPr>
            <sz val="9"/>
            <color indexed="81"/>
            <rFont val="Tahoma"/>
            <family val="2"/>
          </rPr>
          <t xml:space="preserve">
The degree of leverage determine the amount of eq. Posted.</t>
        </r>
      </text>
    </comment>
    <comment ref="B2" authorId="0" shapeId="0">
      <text>
        <r>
          <rPr>
            <sz val="9"/>
            <color indexed="81"/>
            <rFont val="Tahoma"/>
            <family val="2"/>
          </rPr>
          <t xml:space="preserve">
Moneyness represent the Z-value in equation (7) from a range of -1 to -2. </t>
        </r>
      </text>
    </comment>
    <comment ref="B3" authorId="0" shapeId="0">
      <text>
        <r>
          <rPr>
            <sz val="9"/>
            <color indexed="81"/>
            <rFont val="Tahoma"/>
            <family val="2"/>
          </rPr>
          <t xml:space="preserve">
VIX represents the stock index volatility and are acquired from CBOE, the spot price represents the SP500, risk free rate is acquired from U.S Department of The Treasury and reflects zero-cupon yield curves</t>
        </r>
      </text>
    </comment>
    <comment ref="F3" authorId="0" shapeId="0">
      <text>
        <r>
          <rPr>
            <sz val="9"/>
            <color indexed="81"/>
            <rFont val="Tahoma"/>
            <family val="2"/>
          </rPr>
          <t xml:space="preserve">
Number of days from the last trading day of the month, to the last trading day of the next month</t>
        </r>
      </text>
    </comment>
    <comment ref="G3" authorId="0" shapeId="0">
      <text>
        <r>
          <rPr>
            <sz val="9"/>
            <color indexed="81"/>
            <rFont val="Tahoma"/>
            <family val="2"/>
          </rPr>
          <t xml:space="preserve">
the proposed strike is calculated using equation (7)</t>
        </r>
      </text>
    </comment>
    <comment ref="L3" authorId="0" shapeId="0">
      <text>
        <r>
          <rPr>
            <sz val="9"/>
            <color indexed="81"/>
            <rFont val="Tahoma"/>
            <family val="2"/>
          </rPr>
          <t xml:space="preserve">
Trading strike, Maturity, length of option, bid price at opening, Ask price at closing is found using the historical option prices from CBOE.</t>
        </r>
      </text>
    </comment>
    <comment ref="M3" authorId="0" shapeId="0">
      <text>
        <r>
          <rPr>
            <sz val="9"/>
            <color indexed="81"/>
            <rFont val="Tahoma"/>
            <family val="2"/>
          </rPr>
          <t xml:space="preserve">
Calculated using equation (8)</t>
        </r>
      </text>
    </comment>
    <comment ref="O3" authorId="0" shapeId="0">
      <text>
        <r>
          <rPr>
            <sz val="9"/>
            <color indexed="81"/>
            <rFont val="Tahoma"/>
            <family val="2"/>
          </rPr>
          <t xml:space="preserve">
Calculated using equation (9)
</t>
        </r>
      </text>
    </comment>
    <comment ref="Q3" authorId="0" shapeId="0">
      <text>
        <r>
          <rPr>
            <sz val="9"/>
            <color indexed="81"/>
            <rFont val="Tahoma"/>
            <family val="2"/>
          </rPr>
          <t xml:space="preserve">
Calculated using equation (10)
</t>
        </r>
      </text>
    </comment>
  </commentList>
</comments>
</file>

<file path=xl/comments3.xml><?xml version="1.0" encoding="utf-8"?>
<comments xmlns="http://schemas.openxmlformats.org/spreadsheetml/2006/main">
  <authors>
    <author>Anders Kristiansen</author>
  </authors>
  <commentList>
    <comment ref="A1" authorId="0" shapeId="0">
      <text>
        <r>
          <rPr>
            <sz val="9"/>
            <color indexed="81"/>
            <rFont val="Tahoma"/>
            <family val="2"/>
          </rPr>
          <t xml:space="preserve">
calculated using equation (3)</t>
        </r>
      </text>
    </comment>
    <comment ref="B1" authorId="0" shapeId="0">
      <text>
        <r>
          <rPr>
            <sz val="9"/>
            <color indexed="81"/>
            <rFont val="Tahoma"/>
            <family val="2"/>
          </rPr>
          <t xml:space="preserve">Calculated using equation (2)
</t>
        </r>
      </text>
    </comment>
    <comment ref="K5" authorId="0" shapeId="0">
      <text>
        <r>
          <rPr>
            <sz val="9"/>
            <color indexed="81"/>
            <rFont val="Tahoma"/>
            <family val="2"/>
          </rPr>
          <t>Implied monthly fee represents the fee extracted from the put-writing strategy in order to ecualize the compounded performance of the put-writing strategy and the NHX</t>
        </r>
      </text>
    </comment>
    <comment ref="O7" authorId="0" shapeId="0">
      <text>
        <r>
          <rPr>
            <sz val="9"/>
            <color indexed="81"/>
            <rFont val="Tahoma"/>
            <family val="2"/>
          </rPr>
          <t>Volatility represents the standard deviation of the quarterly returns</t>
        </r>
      </text>
    </comment>
    <comment ref="O8" authorId="0" shapeId="0">
      <text>
        <r>
          <rPr>
            <sz val="9"/>
            <color indexed="81"/>
            <rFont val="Tahoma"/>
            <family val="2"/>
          </rPr>
          <t xml:space="preserve">
calculated using equation (1)</t>
        </r>
      </text>
    </comment>
  </commentList>
</comments>
</file>

<file path=xl/comments4.xml><?xml version="1.0" encoding="utf-8"?>
<comments xmlns="http://schemas.openxmlformats.org/spreadsheetml/2006/main">
  <authors>
    <author>Anders Kristiansen</author>
  </authors>
  <commentList>
    <comment ref="B5" authorId="0" shapeId="0">
      <text>
        <r>
          <rPr>
            <b/>
            <sz val="9"/>
            <color indexed="81"/>
            <rFont val="Tahoma"/>
            <family val="2"/>
          </rPr>
          <t>Anders Kristiansen:</t>
        </r>
        <r>
          <rPr>
            <sz val="9"/>
            <color indexed="81"/>
            <rFont val="Tahoma"/>
            <family val="2"/>
          </rPr>
          <t xml:space="preserve">
Nordic hedge fund index, net of fee</t>
        </r>
      </text>
    </comment>
  </commentList>
</comments>
</file>

<file path=xl/comments5.xml><?xml version="1.0" encoding="utf-8"?>
<comments xmlns="http://schemas.openxmlformats.org/spreadsheetml/2006/main">
  <authors>
    <author>Anders Kristiansen</author>
  </authors>
  <commentList>
    <comment ref="B5" authorId="0" shapeId="0">
      <text>
        <r>
          <rPr>
            <b/>
            <sz val="9"/>
            <color indexed="81"/>
            <rFont val="Tahoma"/>
            <family val="2"/>
          </rPr>
          <t>Anders Kristiansen:</t>
        </r>
        <r>
          <rPr>
            <sz val="9"/>
            <color indexed="81"/>
            <rFont val="Tahoma"/>
            <family val="2"/>
          </rPr>
          <t xml:space="preserve">
Nordic hedge fund index, net of fee</t>
        </r>
      </text>
    </comment>
  </commentList>
</comments>
</file>

<file path=xl/comments6.xml><?xml version="1.0" encoding="utf-8"?>
<comments xmlns="http://schemas.openxmlformats.org/spreadsheetml/2006/main">
  <authors>
    <author>Anders Kristiansen</author>
  </authors>
  <commentList>
    <comment ref="B5" authorId="0" shapeId="0">
      <text>
        <r>
          <rPr>
            <b/>
            <sz val="9"/>
            <color indexed="81"/>
            <rFont val="Tahoma"/>
            <family val="2"/>
          </rPr>
          <t>Anders Kristiansen:</t>
        </r>
        <r>
          <rPr>
            <sz val="9"/>
            <color indexed="81"/>
            <rFont val="Tahoma"/>
            <family val="2"/>
          </rPr>
          <t xml:space="preserve">
Nordic hedge fund index, net of fee</t>
        </r>
      </text>
    </comment>
  </commentList>
</comments>
</file>

<file path=xl/comments7.xml><?xml version="1.0" encoding="utf-8"?>
<comments xmlns="http://schemas.openxmlformats.org/spreadsheetml/2006/main">
  <authors>
    <author>Anders Kristiansen</author>
  </authors>
  <commentList>
    <comment ref="B5" authorId="0" shapeId="0">
      <text>
        <r>
          <rPr>
            <b/>
            <sz val="9"/>
            <color indexed="81"/>
            <rFont val="Tahoma"/>
            <family val="2"/>
          </rPr>
          <t>Anders Kristiansen:</t>
        </r>
        <r>
          <rPr>
            <sz val="9"/>
            <color indexed="81"/>
            <rFont val="Tahoma"/>
            <family val="2"/>
          </rPr>
          <t xml:space="preserve">
Nordic hedge fund index, net of fee</t>
        </r>
      </text>
    </comment>
  </commentList>
</comments>
</file>

<file path=xl/comments8.xml><?xml version="1.0" encoding="utf-8"?>
<comments xmlns="http://schemas.openxmlformats.org/spreadsheetml/2006/main">
  <authors>
    <author>Anders Kristiansen</author>
  </authors>
  <commentList>
    <comment ref="B5" authorId="0" shapeId="0">
      <text>
        <r>
          <rPr>
            <b/>
            <sz val="9"/>
            <color indexed="81"/>
            <rFont val="Tahoma"/>
            <family val="2"/>
          </rPr>
          <t>Anders Kristiansen:</t>
        </r>
        <r>
          <rPr>
            <sz val="9"/>
            <color indexed="81"/>
            <rFont val="Tahoma"/>
            <family val="2"/>
          </rPr>
          <t xml:space="preserve">
Nordic hedge fund index, net of fee</t>
        </r>
      </text>
    </comment>
  </commentList>
</comments>
</file>

<file path=xl/comments9.xml><?xml version="1.0" encoding="utf-8"?>
<comments xmlns="http://schemas.openxmlformats.org/spreadsheetml/2006/main">
  <authors>
    <author>Anders Kristiansen</author>
  </authors>
  <commentList>
    <comment ref="B5" authorId="0" shapeId="0">
      <text>
        <r>
          <rPr>
            <b/>
            <sz val="9"/>
            <color indexed="81"/>
            <rFont val="Tahoma"/>
            <family val="2"/>
          </rPr>
          <t>Anders Kristiansen:</t>
        </r>
        <r>
          <rPr>
            <sz val="9"/>
            <color indexed="81"/>
            <rFont val="Tahoma"/>
            <family val="2"/>
          </rPr>
          <t xml:space="preserve">
Nordic hedge fund index, net of fee</t>
        </r>
      </text>
    </comment>
  </commentList>
</comments>
</file>

<file path=xl/sharedStrings.xml><?xml version="1.0" encoding="utf-8"?>
<sst xmlns="http://schemas.openxmlformats.org/spreadsheetml/2006/main" count="1838" uniqueCount="173">
  <si>
    <t>Leverage</t>
  </si>
  <si>
    <t>Moneyness:</t>
  </si>
  <si>
    <t>Vix</t>
  </si>
  <si>
    <t>Bid at opening</t>
  </si>
  <si>
    <t>lenght of option</t>
  </si>
  <si>
    <t>Risk free rate</t>
  </si>
  <si>
    <t>Spot</t>
  </si>
  <si>
    <t>Dividend yield</t>
  </si>
  <si>
    <t>Days of position are held</t>
  </si>
  <si>
    <t>Proposed strike</t>
  </si>
  <si>
    <t>Trading strike</t>
  </si>
  <si>
    <t>Ask at close</t>
  </si>
  <si>
    <t>Assets</t>
  </si>
  <si>
    <t>Equity</t>
  </si>
  <si>
    <t>Acrued interests</t>
  </si>
  <si>
    <t>Profit</t>
  </si>
  <si>
    <t>Return</t>
  </si>
  <si>
    <t>Maturity</t>
  </si>
  <si>
    <t>Date</t>
  </si>
  <si>
    <t>NHFI net fee</t>
  </si>
  <si>
    <t>max.drawdown</t>
  </si>
  <si>
    <t>max drawdown</t>
  </si>
  <si>
    <t>Pre fee put-strategy</t>
  </si>
  <si>
    <t>Net fee Put-strategy</t>
  </si>
  <si>
    <t>SP500</t>
  </si>
  <si>
    <t>q2 2005</t>
  </si>
  <si>
    <t>q1 2006</t>
  </si>
  <si>
    <t>q2 2006</t>
  </si>
  <si>
    <t>q1 2007</t>
  </si>
  <si>
    <t>q2 2007</t>
  </si>
  <si>
    <t>q1 2008</t>
  </si>
  <si>
    <t>q3 2005</t>
  </si>
  <si>
    <t>q4 2005</t>
  </si>
  <si>
    <t>q3 2006</t>
  </si>
  <si>
    <t>q4 2006</t>
  </si>
  <si>
    <t>q3 2007</t>
  </si>
  <si>
    <t>q4 2007</t>
  </si>
  <si>
    <t>q2 2008</t>
  </si>
  <si>
    <t>q3 2008</t>
  </si>
  <si>
    <t>q4 2008</t>
  </si>
  <si>
    <t>q1 2009</t>
  </si>
  <si>
    <t>q2 2009</t>
  </si>
  <si>
    <t>q3 2009</t>
  </si>
  <si>
    <t>q4 2009</t>
  </si>
  <si>
    <t>q1 2010</t>
  </si>
  <si>
    <t>q2 2010</t>
  </si>
  <si>
    <t>q3 2010</t>
  </si>
  <si>
    <t>q4 2010</t>
  </si>
  <si>
    <t>q1 2011</t>
  </si>
  <si>
    <t>q2 2011</t>
  </si>
  <si>
    <t>q3 2011</t>
  </si>
  <si>
    <t>q4 2011</t>
  </si>
  <si>
    <t>q1 2012</t>
  </si>
  <si>
    <t>q2 2012</t>
  </si>
  <si>
    <t>q3 2012</t>
  </si>
  <si>
    <t>q4 2012</t>
  </si>
  <si>
    <t>q1 2013</t>
  </si>
  <si>
    <t>q2 2013</t>
  </si>
  <si>
    <t>q3 2013</t>
  </si>
  <si>
    <t>q4 2013</t>
  </si>
  <si>
    <t>q1 2014</t>
  </si>
  <si>
    <t>q2 2014</t>
  </si>
  <si>
    <t>q3 2014</t>
  </si>
  <si>
    <t>q4 2014</t>
  </si>
  <si>
    <t>q1 2015</t>
  </si>
  <si>
    <t>q2 2015</t>
  </si>
  <si>
    <t>q3 2015</t>
  </si>
  <si>
    <t>q4 2015</t>
  </si>
  <si>
    <t>q1 2016</t>
  </si>
  <si>
    <t>q2 2016</t>
  </si>
  <si>
    <t>q3 2016</t>
  </si>
  <si>
    <t>q4 2016</t>
  </si>
  <si>
    <t>CAPM Beta STRATEGY</t>
  </si>
  <si>
    <t>STRATEGY</t>
  </si>
  <si>
    <t>Drawdown NHFI</t>
  </si>
  <si>
    <t>Drawdown put-strategy</t>
  </si>
  <si>
    <t>cum. strategy Pre fee</t>
  </si>
  <si>
    <t>cum. strategy Net fee</t>
  </si>
  <si>
    <t>Volatility:</t>
  </si>
  <si>
    <t>Mean:</t>
  </si>
  <si>
    <t>SR</t>
  </si>
  <si>
    <t>NHX</t>
  </si>
  <si>
    <t>Days position are held</t>
  </si>
  <si>
    <t>Lenght of option</t>
  </si>
  <si>
    <t>cum. NHX</t>
  </si>
  <si>
    <t>Implied Monthly Fee:</t>
  </si>
  <si>
    <t xml:space="preserve">Implied Yearly fee: </t>
  </si>
  <si>
    <t>CAPM Beta NHX</t>
  </si>
  <si>
    <t>max.drawdown NHX</t>
  </si>
  <si>
    <t>Drawdown NHX</t>
  </si>
  <si>
    <t>max. drawdown strategy</t>
  </si>
  <si>
    <t>CAPM Beta Strategy</t>
  </si>
  <si>
    <t>Put-writing strategy</t>
  </si>
  <si>
    <t>Quarterly Returns, mean, volatility and SR</t>
  </si>
  <si>
    <t>Implied monthly fee</t>
  </si>
  <si>
    <t>Yearly implied fee:</t>
  </si>
  <si>
    <t>NHX net fee</t>
  </si>
  <si>
    <t>max drawdown Strategy</t>
  </si>
  <si>
    <t>max. Drawdown Strategy</t>
  </si>
  <si>
    <t>Monthly implied Fee:</t>
  </si>
  <si>
    <t>max. Drawdown strategy</t>
  </si>
  <si>
    <t>CAPM Beta  strategy</t>
  </si>
  <si>
    <t>Monthly impliedFee:</t>
  </si>
  <si>
    <t xml:space="preserve">Yearly implied fee: </t>
  </si>
  <si>
    <t>Strategy</t>
  </si>
  <si>
    <t xml:space="preserve">CAPM Beta NHX </t>
  </si>
  <si>
    <t>max. Drawdown NHX</t>
  </si>
  <si>
    <t>Monthly Implied Fee:</t>
  </si>
  <si>
    <t>Monthy implied Fee:</t>
  </si>
  <si>
    <t>Rf</t>
  </si>
  <si>
    <t>CAPM</t>
  </si>
  <si>
    <t>Alpha</t>
  </si>
  <si>
    <t>Rf - Fama&amp;french</t>
  </si>
  <si>
    <t>Mkt-RF</t>
  </si>
  <si>
    <t>SMB</t>
  </si>
  <si>
    <t>HML</t>
  </si>
  <si>
    <t xml:space="preserve">Mom   </t>
  </si>
  <si>
    <t>S&amp;P 500</t>
  </si>
  <si>
    <t>Size Spread</t>
  </si>
  <si>
    <t>10yrs Treasury bond</t>
  </si>
  <si>
    <t>Credit Spread</t>
  </si>
  <si>
    <t>PTFSBD</t>
  </si>
  <si>
    <t>PTFSFX</t>
  </si>
  <si>
    <t>PTFSCOM</t>
  </si>
  <si>
    <t>PTFSIR</t>
  </si>
  <si>
    <t>PTFSSTK</t>
  </si>
  <si>
    <t>Fama&amp;French 3-Factor</t>
  </si>
  <si>
    <t>Carhart 4-Factor</t>
  </si>
  <si>
    <t>9-factor model</t>
  </si>
  <si>
    <t>Cum. 9-factor</t>
  </si>
  <si>
    <t>Cum. CAR</t>
  </si>
  <si>
    <t>cum sp500</t>
  </si>
  <si>
    <t>Drawdown</t>
  </si>
  <si>
    <t>cum. Capm</t>
  </si>
  <si>
    <t>Cum. NHX</t>
  </si>
  <si>
    <t>Cum. Rf</t>
  </si>
  <si>
    <t>Cum. Fama</t>
  </si>
  <si>
    <t>Multippel R</t>
  </si>
  <si>
    <t>R-kvadrat</t>
  </si>
  <si>
    <t>Justert R-kvadrat</t>
  </si>
  <si>
    <t>Standardfeil</t>
  </si>
  <si>
    <t>Observasjoner</t>
  </si>
  <si>
    <t>Variansanalyse</t>
  </si>
  <si>
    <t>fg</t>
  </si>
  <si>
    <t>SK</t>
  </si>
  <si>
    <t>GK</t>
  </si>
  <si>
    <t>F</t>
  </si>
  <si>
    <t>Signifkans-F</t>
  </si>
  <si>
    <t>Regresjon</t>
  </si>
  <si>
    <t>Residualer</t>
  </si>
  <si>
    <t>Totalt</t>
  </si>
  <si>
    <t>Koeffisienter</t>
  </si>
  <si>
    <t>t-Stat</t>
  </si>
  <si>
    <t>P-verdi</t>
  </si>
  <si>
    <t>Nederste 95%</t>
  </si>
  <si>
    <t>Øverste 95%</t>
  </si>
  <si>
    <t>Nedre 95,0%</t>
  </si>
  <si>
    <t>Skjæringspunkt</t>
  </si>
  <si>
    <t>X-variabel 1</t>
  </si>
  <si>
    <t>3-Factor</t>
  </si>
  <si>
    <t>X-variabel 2</t>
  </si>
  <si>
    <t>X-variabel 3</t>
  </si>
  <si>
    <t>4-Factor</t>
  </si>
  <si>
    <t>X-variabel 4</t>
  </si>
  <si>
    <t>9-Factor</t>
  </si>
  <si>
    <t>Øverste 95,0%</t>
  </si>
  <si>
    <t>X-variabel 5</t>
  </si>
  <si>
    <t>X-variabel 6</t>
  </si>
  <si>
    <t>X-variabel 7</t>
  </si>
  <si>
    <t>X-variabel 8</t>
  </si>
  <si>
    <t>X-variabel 9</t>
  </si>
  <si>
    <t>Carhart</t>
  </si>
  <si>
    <t>Alpha:</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</si>
</sst>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 #,##0.00_-;_-* &quot;-&quot;??_-;_-@_-"/>
    <numFmt numFmtId="164" formatCode="[$-41D]mmm/yy;@"/>
    <numFmt numFmtId="165" formatCode="0.0000000000000"/>
    <numFmt numFmtId="166" formatCode="0.000\ %"/>
    <numFmt numFmtId="167" formatCode="_-* #,##0.0000_-;\-* #,##0.0000_-;_-* &quot;-&quot;??_-;_-@_-"/>
    <numFmt numFmtId="168" formatCode="0.0000"/>
    <numFmt numFmtId="169" formatCode="0.0\ %"/>
    <numFmt numFmtId="170" formatCode="_-* #,##0.000000_-;\-* #,##0.000000_-;_-* &quot;-&quot;??_-;_-@_-"/>
  </numFmts>
  <fonts count="11" x14ac:knownFonts="1">
    <font>
      <sz val="11"/>
      <color theme="1"/>
      <name val="Calibri"/>
      <family val="2"/>
      <scheme val="minor"/>
    </font>
    <font>
      <sz val="12"/>
      <color theme="1"/>
      <name val="Calibri"/>
      <family val="2"/>
      <scheme val="minor"/>
    </font>
    <font>
      <b/>
      <sz val="12"/>
      <name val="Calibri"/>
      <family val="2"/>
      <scheme val="minor"/>
    </font>
    <font>
      <b/>
      <sz val="12"/>
      <color theme="1"/>
      <name val="Calibri"/>
      <family val="2"/>
      <scheme val="minor"/>
    </font>
    <font>
      <sz val="11"/>
      <color theme="1"/>
      <name val="Calibri"/>
      <family val="2"/>
      <scheme val="minor"/>
    </font>
    <font>
      <sz val="9"/>
      <color indexed="81"/>
      <name val="Tahoma"/>
      <family val="2"/>
    </font>
    <font>
      <b/>
      <sz val="9"/>
      <color indexed="81"/>
      <name val="Tahoma"/>
      <family val="2"/>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6" tint="0.39997558519241921"/>
        <bgColor indexed="64"/>
      </patternFill>
    </fill>
    <fill>
      <patternFill patternType="solid">
        <fgColor theme="0" tint="-0.249977111117893"/>
        <bgColor indexed="64"/>
      </patternFill>
    </fill>
    <fill>
      <patternFill patternType="solid">
        <fgColor theme="2"/>
        <bgColor indexed="64"/>
      </patternFill>
    </fill>
    <fill>
      <patternFill patternType="solid">
        <fgColor theme="0" tint="-0.499984740745262"/>
        <bgColor indexed="64"/>
      </patternFill>
    </fill>
    <fill>
      <patternFill patternType="solid">
        <fgColor theme="0"/>
        <bgColor indexed="64"/>
      </patternFill>
    </fill>
    <fill>
      <patternFill patternType="solid">
        <fgColor theme="9" tint="0.59999389629810485"/>
        <bgColor indexed="64"/>
      </patternFill>
    </fill>
    <fill>
      <patternFill patternType="solid">
        <fgColor theme="9" tint="0.39997558519241921"/>
        <bgColor indexed="64"/>
      </patternFill>
    </fill>
  </fills>
  <borders count="3">
    <border>
      <left/>
      <right/>
      <top/>
      <bottom/>
      <diagonal/>
    </border>
    <border>
      <left/>
      <right/>
      <top style="medium">
        <color indexed="64"/>
      </top>
      <bottom style="thin">
        <color indexed="64"/>
      </bottom>
      <diagonal/>
    </border>
    <border>
      <left/>
      <right/>
      <top/>
      <bottom style="medium">
        <color indexed="64"/>
      </bottom>
      <diagonal/>
    </border>
  </borders>
  <cellStyleXfs count="6">
    <xf numFmtId="0" fontId="0" fillId="0" borderId="0"/>
    <xf numFmtId="0" fontId="1" fillId="0" borderId="0"/>
    <xf numFmtId="9" fontId="1"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8" fillId="0" borderId="0"/>
  </cellStyleXfs>
  <cellXfs count="93">
    <xf numFmtId="0" fontId="0" fillId="0" borderId="0" xfId="0"/>
    <xf numFmtId="0" fontId="0" fillId="2" borderId="0" xfId="0" applyFill="1"/>
    <xf numFmtId="0" fontId="0" fillId="0" borderId="0" xfId="0" applyBorder="1"/>
    <xf numFmtId="0" fontId="1" fillId="0" borderId="0" xfId="1"/>
    <xf numFmtId="2" fontId="0" fillId="0" borderId="0" xfId="0" applyNumberFormat="1"/>
    <xf numFmtId="164" fontId="2" fillId="3" borderId="0" xfId="1" applyNumberFormat="1" applyFont="1" applyFill="1"/>
    <xf numFmtId="10" fontId="2" fillId="3" borderId="0" xfId="2" applyNumberFormat="1" applyFont="1" applyFill="1"/>
    <xf numFmtId="0" fontId="2" fillId="3" borderId="0" xfId="1" applyFont="1" applyFill="1"/>
    <xf numFmtId="164" fontId="1" fillId="0" borderId="0" xfId="1" applyNumberFormat="1"/>
    <xf numFmtId="10" fontId="0" fillId="0" borderId="0" xfId="2" applyNumberFormat="1" applyFont="1"/>
    <xf numFmtId="10" fontId="1" fillId="0" borderId="0" xfId="1" applyNumberFormat="1"/>
    <xf numFmtId="2" fontId="1" fillId="0" borderId="0" xfId="1" applyNumberFormat="1"/>
    <xf numFmtId="165" fontId="3" fillId="3" borderId="0" xfId="1" applyNumberFormat="1" applyFont="1" applyFill="1"/>
    <xf numFmtId="9" fontId="1" fillId="0" borderId="0" xfId="3" applyFont="1"/>
    <xf numFmtId="0" fontId="1" fillId="4" borderId="0" xfId="1" applyFill="1"/>
    <xf numFmtId="0" fontId="3" fillId="4" borderId="0" xfId="1" applyFont="1" applyFill="1"/>
    <xf numFmtId="0" fontId="1" fillId="0" borderId="0" xfId="1" applyFill="1"/>
    <xf numFmtId="0" fontId="1" fillId="5" borderId="0" xfId="1" applyFill="1"/>
    <xf numFmtId="10" fontId="0" fillId="0" borderId="0" xfId="0" applyNumberFormat="1"/>
    <xf numFmtId="10" fontId="1" fillId="0" borderId="0" xfId="3" applyNumberFormat="1" applyFont="1"/>
    <xf numFmtId="10" fontId="2" fillId="3" borderId="0" xfId="3" applyNumberFormat="1" applyFont="1" applyFill="1"/>
    <xf numFmtId="0" fontId="0" fillId="0" borderId="0" xfId="0" applyFill="1"/>
    <xf numFmtId="0" fontId="3" fillId="0" borderId="0" xfId="1" applyFont="1" applyFill="1"/>
    <xf numFmtId="0" fontId="1" fillId="0" borderId="0" xfId="1" applyFont="1" applyFill="1"/>
    <xf numFmtId="0" fontId="0" fillId="6" borderId="0" xfId="0" applyFill="1"/>
    <xf numFmtId="17" fontId="0" fillId="0" borderId="0" xfId="0" applyNumberFormat="1" applyFill="1"/>
    <xf numFmtId="10" fontId="0" fillId="0" borderId="0" xfId="0" applyNumberFormat="1" applyFill="1"/>
    <xf numFmtId="2" fontId="0" fillId="0" borderId="0" xfId="0" applyNumberFormat="1" applyFill="1"/>
    <xf numFmtId="16" fontId="0" fillId="0" borderId="0" xfId="0" applyNumberFormat="1" applyFill="1"/>
    <xf numFmtId="9" fontId="0" fillId="0" borderId="0" xfId="0" applyNumberFormat="1" applyFill="1"/>
    <xf numFmtId="10" fontId="1" fillId="0" borderId="0" xfId="3" applyNumberFormat="1" applyFont="1" applyFill="1"/>
    <xf numFmtId="10" fontId="1" fillId="0" borderId="0" xfId="1" applyNumberFormat="1" applyFill="1"/>
    <xf numFmtId="167" fontId="1" fillId="0" borderId="0" xfId="4" applyNumberFormat="1" applyFont="1" applyFill="1"/>
    <xf numFmtId="166" fontId="1" fillId="0" borderId="0" xfId="1" applyNumberFormat="1" applyFill="1"/>
    <xf numFmtId="0" fontId="1" fillId="2" borderId="0" xfId="1" applyFill="1"/>
    <xf numFmtId="0" fontId="0" fillId="4" borderId="0" xfId="0" applyFill="1"/>
    <xf numFmtId="17" fontId="0" fillId="7" borderId="0" xfId="0" applyNumberFormat="1" applyFill="1"/>
    <xf numFmtId="10" fontId="0" fillId="7" borderId="0" xfId="0" applyNumberFormat="1" applyFill="1"/>
    <xf numFmtId="0" fontId="0" fillId="7" borderId="0" xfId="0" applyFill="1"/>
    <xf numFmtId="2" fontId="0" fillId="7" borderId="0" xfId="0" applyNumberFormat="1" applyFill="1"/>
    <xf numFmtId="16" fontId="0" fillId="7" borderId="0" xfId="0" applyNumberFormat="1" applyFill="1"/>
    <xf numFmtId="9" fontId="0" fillId="7" borderId="0" xfId="0" applyNumberFormat="1" applyFill="1"/>
    <xf numFmtId="10" fontId="0" fillId="0" borderId="0" xfId="3" applyNumberFormat="1" applyFont="1" applyFill="1"/>
    <xf numFmtId="14" fontId="0" fillId="0" borderId="0" xfId="0" applyNumberFormat="1" applyFill="1"/>
    <xf numFmtId="168" fontId="0" fillId="0" borderId="0" xfId="0" applyNumberFormat="1" applyFill="1"/>
    <xf numFmtId="10" fontId="0" fillId="0" borderId="0" xfId="0" applyNumberFormat="1" applyFill="1" applyAlignment="1">
      <alignment horizontal="left" indent="4"/>
    </xf>
    <xf numFmtId="10" fontId="0" fillId="0" borderId="0" xfId="2" applyNumberFormat="1" applyFont="1" applyFill="1"/>
    <xf numFmtId="164" fontId="0" fillId="0" borderId="0" xfId="0" applyNumberFormat="1"/>
    <xf numFmtId="10" fontId="0" fillId="7" borderId="0" xfId="3" applyNumberFormat="1" applyFont="1" applyFill="1"/>
    <xf numFmtId="14" fontId="0" fillId="7" borderId="0" xfId="0" applyNumberFormat="1" applyFill="1"/>
    <xf numFmtId="168" fontId="0" fillId="7" borderId="0" xfId="0" applyNumberFormat="1" applyFill="1"/>
    <xf numFmtId="10" fontId="0" fillId="7" borderId="0" xfId="0" applyNumberFormat="1" applyFill="1" applyAlignment="1">
      <alignment horizontal="left" indent="4"/>
    </xf>
    <xf numFmtId="17" fontId="0" fillId="7" borderId="0" xfId="0" applyNumberFormat="1" applyFont="1" applyFill="1"/>
    <xf numFmtId="10" fontId="0" fillId="7" borderId="0" xfId="0" applyNumberFormat="1" applyFont="1" applyFill="1"/>
    <xf numFmtId="0" fontId="0" fillId="7" borderId="0" xfId="0" applyFont="1" applyFill="1"/>
    <xf numFmtId="2" fontId="0" fillId="7" borderId="0" xfId="0" applyNumberFormat="1" applyFont="1" applyFill="1"/>
    <xf numFmtId="16" fontId="0" fillId="7" borderId="0" xfId="0" applyNumberFormat="1" applyFont="1" applyFill="1"/>
    <xf numFmtId="14" fontId="0" fillId="7" borderId="0" xfId="0" applyNumberFormat="1" applyFont="1" applyFill="1"/>
    <xf numFmtId="9" fontId="0" fillId="7" borderId="0" xfId="0" applyNumberFormat="1" applyFont="1" applyFill="1"/>
    <xf numFmtId="168" fontId="0" fillId="7" borderId="0" xfId="0" applyNumberFormat="1" applyFont="1" applyFill="1"/>
    <xf numFmtId="10" fontId="0" fillId="7" borderId="0" xfId="0" applyNumberFormat="1" applyFont="1" applyFill="1" applyAlignment="1">
      <alignment horizontal="left" indent="4"/>
    </xf>
    <xf numFmtId="0" fontId="1" fillId="7" borderId="0" xfId="1" applyFill="1"/>
    <xf numFmtId="0" fontId="0" fillId="8" borderId="0" xfId="0" applyFill="1"/>
    <xf numFmtId="0" fontId="0" fillId="9" borderId="0" xfId="0" applyFill="1"/>
    <xf numFmtId="17" fontId="0" fillId="2" borderId="0" xfId="0" applyNumberFormat="1" applyFill="1"/>
    <xf numFmtId="10" fontId="0" fillId="8" borderId="0" xfId="0" applyNumberFormat="1" applyFill="1"/>
    <xf numFmtId="2" fontId="0" fillId="8" borderId="0" xfId="0" applyNumberFormat="1" applyFill="1"/>
    <xf numFmtId="16" fontId="0" fillId="8" borderId="0" xfId="0" applyNumberFormat="1" applyFill="1"/>
    <xf numFmtId="10" fontId="0" fillId="9" borderId="0" xfId="0" applyNumberFormat="1" applyFill="1"/>
    <xf numFmtId="17" fontId="0" fillId="8" borderId="0" xfId="0" applyNumberFormat="1" applyFill="1"/>
    <xf numFmtId="10" fontId="0" fillId="8" borderId="0" xfId="3" applyNumberFormat="1" applyFont="1" applyFill="1"/>
    <xf numFmtId="14" fontId="0" fillId="8" borderId="0" xfId="0" applyNumberFormat="1" applyFill="1"/>
    <xf numFmtId="9" fontId="0" fillId="8" borderId="0" xfId="0" applyNumberFormat="1" applyFill="1"/>
    <xf numFmtId="168" fontId="0" fillId="8" borderId="0" xfId="0" applyNumberFormat="1" applyFill="1"/>
    <xf numFmtId="10" fontId="0" fillId="8" borderId="0" xfId="0" applyNumberFormat="1" applyFill="1" applyAlignment="1">
      <alignment horizontal="left" indent="4"/>
    </xf>
    <xf numFmtId="1" fontId="0" fillId="7" borderId="0" xfId="0" applyNumberFormat="1" applyFill="1"/>
    <xf numFmtId="169" fontId="1" fillId="0" borderId="0" xfId="3" applyNumberFormat="1" applyFont="1" applyFill="1"/>
    <xf numFmtId="14" fontId="0" fillId="0" borderId="0" xfId="0" applyNumberFormat="1"/>
    <xf numFmtId="170" fontId="0" fillId="0" borderId="0" xfId="4" applyNumberFormat="1" applyFont="1"/>
    <xf numFmtId="14" fontId="7" fillId="0" borderId="0" xfId="0" applyNumberFormat="1" applyFont="1"/>
    <xf numFmtId="0" fontId="7" fillId="0" borderId="0" xfId="0" applyFont="1"/>
    <xf numFmtId="10" fontId="7" fillId="0" borderId="0" xfId="0" applyNumberFormat="1" applyFont="1"/>
    <xf numFmtId="2" fontId="7" fillId="0" borderId="0" xfId="0" applyNumberFormat="1" applyFont="1"/>
    <xf numFmtId="10" fontId="8" fillId="0" borderId="0" xfId="5" applyNumberFormat="1" applyFont="1" applyFill="1" applyBorder="1" applyAlignment="1" applyProtection="1"/>
    <xf numFmtId="0" fontId="9" fillId="0" borderId="1" xfId="0" applyFont="1" applyFill="1" applyBorder="1" applyAlignment="1">
      <alignment horizontal="centerContinuous"/>
    </xf>
    <xf numFmtId="9" fontId="0" fillId="0" borderId="0" xfId="3" applyNumberFormat="1" applyFont="1"/>
    <xf numFmtId="0" fontId="0" fillId="0" borderId="0" xfId="0" applyFill="1" applyBorder="1" applyAlignment="1"/>
    <xf numFmtId="0" fontId="0" fillId="0" borderId="2" xfId="0" applyFill="1" applyBorder="1" applyAlignment="1"/>
    <xf numFmtId="0" fontId="10" fillId="0" borderId="1" xfId="0" applyFont="1" applyFill="1" applyBorder="1" applyAlignment="1">
      <alignment horizontal="center"/>
    </xf>
    <xf numFmtId="168" fontId="0" fillId="0" borderId="2" xfId="0" applyNumberFormat="1" applyBorder="1"/>
    <xf numFmtId="9" fontId="0" fillId="0" borderId="0" xfId="3" applyFont="1"/>
    <xf numFmtId="0" fontId="10" fillId="0" borderId="1" xfId="0" applyFont="1" applyFill="1" applyBorder="1" applyAlignment="1">
      <alignment horizontal="centerContinuous"/>
    </xf>
    <xf numFmtId="10" fontId="0" fillId="0" borderId="0" xfId="3" applyNumberFormat="1" applyFont="1"/>
  </cellXfs>
  <cellStyles count="6">
    <cellStyle name="Komma" xfId="4" builtinId="3"/>
    <cellStyle name="Normal" xfId="0" builtinId="0"/>
    <cellStyle name="Normal 2" xfId="1"/>
    <cellStyle name="Normal 2 2" xfId="5"/>
    <cellStyle name="Prosent" xfId="3" builtinId="5"/>
    <cellStyle name="Prosent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146"/>
  <sheetViews>
    <sheetView tabSelected="1" topLeftCell="N1" zoomScale="90" zoomScaleNormal="90" workbookViewId="0">
      <selection activeCell="AL7" sqref="AL7"/>
    </sheetView>
  </sheetViews>
  <sheetFormatPr baseColWidth="10" defaultRowHeight="15" x14ac:dyDescent="0.25"/>
  <cols>
    <col min="1" max="1" width="11.5703125" style="77"/>
    <col min="4" max="4" width="11.5703125" style="18"/>
    <col min="21" max="21" width="21" bestFit="1" customWidth="1"/>
    <col min="22" max="22" width="15.28515625" bestFit="1" customWidth="1"/>
    <col min="23" max="23" width="13.28515625" bestFit="1" customWidth="1"/>
    <col min="24" max="24" width="13.28515625" style="4" customWidth="1"/>
    <col min="25" max="25" width="11.5703125" style="4"/>
    <col min="30" max="30" width="11.5703125" style="4"/>
    <col min="32" max="32" width="15.7109375" bestFit="1" customWidth="1"/>
    <col min="36" max="36" width="13.28515625" bestFit="1" customWidth="1"/>
  </cols>
  <sheetData>
    <row r="1" spans="1:39" x14ac:dyDescent="0.25">
      <c r="F1" s="18"/>
      <c r="H1" s="78"/>
    </row>
    <row r="2" spans="1:39" ht="15.75" thickBot="1" x14ac:dyDescent="0.3">
      <c r="A2" s="79" t="s">
        <v>18</v>
      </c>
      <c r="B2" s="80" t="s">
        <v>81</v>
      </c>
      <c r="C2" s="80" t="s">
        <v>24</v>
      </c>
      <c r="D2" s="81" t="s">
        <v>109</v>
      </c>
      <c r="E2" s="80" t="s">
        <v>110</v>
      </c>
      <c r="F2" s="80" t="s">
        <v>111</v>
      </c>
      <c r="G2" s="80" t="s">
        <v>112</v>
      </c>
      <c r="H2" s="80" t="s">
        <v>113</v>
      </c>
      <c r="I2" s="80" t="s">
        <v>114</v>
      </c>
      <c r="J2" s="80" t="s">
        <v>115</v>
      </c>
      <c r="K2" s="80" t="s">
        <v>116</v>
      </c>
      <c r="L2" s="80" t="s">
        <v>117</v>
      </c>
      <c r="M2" s="80" t="s">
        <v>118</v>
      </c>
      <c r="N2" s="80" t="s">
        <v>119</v>
      </c>
      <c r="O2" s="80" t="s">
        <v>120</v>
      </c>
      <c r="P2" s="80" t="s">
        <v>121</v>
      </c>
      <c r="Q2" s="80" t="s">
        <v>122</v>
      </c>
      <c r="R2" s="80" t="s">
        <v>123</v>
      </c>
      <c r="S2" s="80" t="s">
        <v>124</v>
      </c>
      <c r="T2" s="80" t="s">
        <v>125</v>
      </c>
      <c r="U2" s="80" t="s">
        <v>126</v>
      </c>
      <c r="V2" s="80" t="s">
        <v>127</v>
      </c>
      <c r="W2" s="80" t="s">
        <v>128</v>
      </c>
      <c r="X2" s="82" t="s">
        <v>129</v>
      </c>
      <c r="Y2" s="82" t="s">
        <v>130</v>
      </c>
      <c r="Z2" s="80" t="s">
        <v>131</v>
      </c>
      <c r="AA2" s="80" t="s">
        <v>132</v>
      </c>
      <c r="AB2" s="80" t="s">
        <v>133</v>
      </c>
      <c r="AC2" s="80" t="s">
        <v>134</v>
      </c>
      <c r="AD2" s="82" t="s">
        <v>135</v>
      </c>
      <c r="AE2" s="80" t="s">
        <v>136</v>
      </c>
    </row>
    <row r="3" spans="1:39" x14ac:dyDescent="0.25">
      <c r="A3" s="77">
        <v>38353</v>
      </c>
      <c r="B3">
        <v>7.6E-3</v>
      </c>
      <c r="C3">
        <v>-2.529043171166423E-2</v>
      </c>
      <c r="D3" s="83">
        <v>1.92123480368322E-3</v>
      </c>
      <c r="E3" s="18">
        <f t="shared" ref="E3:E66" si="0">D3+$AG$18*(C3-D3)</f>
        <v>-3.134070529433616E-3</v>
      </c>
      <c r="F3" s="18">
        <f>B3-E3</f>
        <v>1.0734070529433617E-2</v>
      </c>
      <c r="G3" s="18">
        <v>1.6000000000000001E-3</v>
      </c>
      <c r="H3" s="18">
        <v>-2.76E-2</v>
      </c>
      <c r="I3" s="18">
        <v>-1.5300000000000001E-2</v>
      </c>
      <c r="J3" s="18">
        <v>1.95E-2</v>
      </c>
      <c r="K3">
        <v>3.1200000000000002E-2</v>
      </c>
      <c r="L3">
        <v>-2.529043171166423E-2</v>
      </c>
      <c r="M3">
        <v>-1.6992024509463202E-2</v>
      </c>
      <c r="N3">
        <v>-2.3584905660376855E-3</v>
      </c>
      <c r="O3">
        <v>-1.8779720816076262E-2</v>
      </c>
      <c r="P3">
        <v>-9.9299999999999999E-2</v>
      </c>
      <c r="Q3">
        <v>-0.1111</v>
      </c>
      <c r="R3">
        <v>-0.12520000000000001</v>
      </c>
      <c r="S3">
        <v>-0.16259999999999999</v>
      </c>
      <c r="T3">
        <v>-0.1946</v>
      </c>
      <c r="U3" s="18">
        <f t="shared" ref="U3:U66" si="1">G3+$AG$39*H3+$AG$40*I3+$AG$41*J3</f>
        <v>-4.9116962162668552E-3</v>
      </c>
      <c r="V3" s="18">
        <f t="shared" ref="V3:V66" si="2">$AG$64*H3+$AG$65*I3+$AG$66*J3+$AG$67*K3</f>
        <v>-6.4389060791419849E-3</v>
      </c>
      <c r="W3" s="18">
        <f>$AG$90*L3+$AG$91*M3+$AG$92*N3+$AG$93*O3+$AG$94*P3+$AG$95*Q3+$AG$96*R3+$AG$97*S3+$AG$98*T3</f>
        <v>-3.1576714514641832E-3</v>
      </c>
      <c r="X3" s="4">
        <f>100*(1+W3)</f>
        <v>99.684232854853576</v>
      </c>
      <c r="Y3" s="4">
        <f>100*(1+V3)</f>
        <v>99.356109392085799</v>
      </c>
      <c r="Z3">
        <f>100*(1+C3)</f>
        <v>97.470956828833579</v>
      </c>
      <c r="AA3">
        <v>0</v>
      </c>
      <c r="AB3">
        <f>100*(1+E3)</f>
        <v>99.686592947056639</v>
      </c>
      <c r="AC3">
        <f>100*(1+B3)</f>
        <v>100.76</v>
      </c>
      <c r="AD3" s="4">
        <f>100*(1+D3)</f>
        <v>100.19212348036832</v>
      </c>
      <c r="AE3">
        <f>100*(1+U3)</f>
        <v>99.508830378373318</v>
      </c>
      <c r="AF3" s="84" t="s">
        <v>110</v>
      </c>
      <c r="AG3" s="84"/>
    </row>
    <row r="4" spans="1:39" x14ac:dyDescent="0.25">
      <c r="A4" s="77">
        <v>38384</v>
      </c>
      <c r="B4">
        <v>1.4499999999999999E-2</v>
      </c>
      <c r="C4">
        <v>1.8903346078316563E-2</v>
      </c>
      <c r="D4" s="83">
        <v>2.0924177544194844E-3</v>
      </c>
      <c r="E4" s="18">
        <f t="shared" si="0"/>
        <v>5.2155037867472123E-3</v>
      </c>
      <c r="F4" s="18">
        <f>B4-E4</f>
        <v>9.2844962132527867E-3</v>
      </c>
      <c r="G4" s="18">
        <v>1.6000000000000001E-3</v>
      </c>
      <c r="H4" s="18">
        <v>1.89E-2</v>
      </c>
      <c r="I4" s="18">
        <v>-4.8999999999999998E-3</v>
      </c>
      <c r="J4" s="18">
        <v>1.6500000000000001E-2</v>
      </c>
      <c r="K4">
        <v>3.2099999999999997E-2</v>
      </c>
      <c r="L4">
        <v>1.8903346078316563E-2</v>
      </c>
      <c r="M4">
        <v>-2.8141539398978226E-3</v>
      </c>
      <c r="N4">
        <v>-1.8912529550827437E-2</v>
      </c>
      <c r="O4">
        <v>-1.4310061811298694E-2</v>
      </c>
      <c r="P4">
        <v>-2.9899999999999999E-2</v>
      </c>
      <c r="Q4">
        <v>-5.3100000000000001E-2</v>
      </c>
      <c r="R4">
        <v>0.40589999999999998</v>
      </c>
      <c r="S4">
        <v>0.10730000000000001</v>
      </c>
      <c r="T4">
        <v>5.7200000000000001E-2</v>
      </c>
      <c r="U4" s="18">
        <f t="shared" si="1"/>
        <v>4.2639269707910252E-3</v>
      </c>
      <c r="V4" s="18">
        <f t="shared" si="2"/>
        <v>2.7602145913423306E-3</v>
      </c>
      <c r="W4" s="18">
        <f t="shared" ref="W4:W67" si="3">$AG$90*L4+$AG$91*M4+$AG$92*N4+$AG$93*O4+$AG$94*P4+$AG$95*Q4+$AG$96*R4+$AG$97*S4+$AG$98*T4</f>
        <v>2.7755862293217305E-3</v>
      </c>
      <c r="X4" s="4">
        <f>X3*(1+W4)</f>
        <v>99.960915038846011</v>
      </c>
      <c r="Y4" s="4">
        <f>Y3*(1+V4)</f>
        <v>99.630353574968836</v>
      </c>
      <c r="Z4">
        <f t="shared" ref="Z4:Z67" si="4">Z3*(1+C4)</f>
        <v>99.31348405835368</v>
      </c>
      <c r="AA4" s="85">
        <f>Z4/MAXA($Z$3:Z3)-1</f>
        <v>1.8903346078316563E-2</v>
      </c>
      <c r="AB4">
        <f t="shared" ref="AB4:AB67" si="5">AB3*(1+E4)</f>
        <v>100.20650875005994</v>
      </c>
      <c r="AC4">
        <f t="shared" ref="AC4:AC67" si="6">AC3*(1+B4)</f>
        <v>102.22102</v>
      </c>
      <c r="AD4" s="4">
        <f t="shared" ref="AD4:AD67" si="7">AD3*(1+D4)</f>
        <v>100.40176725839163</v>
      </c>
      <c r="AE4">
        <f t="shared" ref="AE4:AE67" si="8">AE3*(1+U4)</f>
        <v>99.933128764055525</v>
      </c>
      <c r="AF4" s="86" t="s">
        <v>137</v>
      </c>
      <c r="AG4" s="86">
        <v>0.68591766992174907</v>
      </c>
    </row>
    <row r="5" spans="1:39" x14ac:dyDescent="0.25">
      <c r="A5" s="77">
        <v>38412</v>
      </c>
      <c r="B5">
        <v>3.7000000000000002E-3</v>
      </c>
      <c r="C5">
        <v>-1.9117655748441043E-2</v>
      </c>
      <c r="D5" s="83">
        <v>2.2551506231971441E-3</v>
      </c>
      <c r="E5" s="18">
        <f t="shared" si="0"/>
        <v>-1.7154280245044859E-3</v>
      </c>
      <c r="F5" s="18">
        <f t="shared" ref="F5:F68" si="9">B5-E5</f>
        <v>5.415428024504486E-3</v>
      </c>
      <c r="G5" s="18">
        <v>2.0999999999999999E-3</v>
      </c>
      <c r="H5" s="18">
        <v>-1.9699999999999999E-2</v>
      </c>
      <c r="I5" s="18">
        <v>-1.4199999999999999E-2</v>
      </c>
      <c r="J5" s="18">
        <v>1.54E-2</v>
      </c>
      <c r="K5">
        <v>5.4000000000000003E-3</v>
      </c>
      <c r="L5">
        <v>-1.9117655748441043E-2</v>
      </c>
      <c r="M5">
        <v>-1.0832177169420965E-2</v>
      </c>
      <c r="N5">
        <v>5.5421686746987837E-2</v>
      </c>
      <c r="O5">
        <v>-1.4184573344926101E-2</v>
      </c>
      <c r="P5">
        <v>-0.13350000000000001</v>
      </c>
      <c r="Q5">
        <v>-4.0000000000000001E-3</v>
      </c>
      <c r="R5">
        <v>-0.10009999999999999</v>
      </c>
      <c r="S5">
        <v>-0.12470000000000001</v>
      </c>
      <c r="T5">
        <v>2.8199999999999999E-2</v>
      </c>
      <c r="U5" s="18">
        <f t="shared" si="1"/>
        <v>-2.6186057821068901E-3</v>
      </c>
      <c r="V5" s="18">
        <f t="shared" si="2"/>
        <v>-4.6978464268410047E-3</v>
      </c>
      <c r="W5" s="18">
        <f t="shared" si="3"/>
        <v>-3.031236201436748E-3</v>
      </c>
      <c r="X5" s="4">
        <f t="shared" ref="X5:X68" si="10">X4*(1+W5)</f>
        <v>99.657909894451521</v>
      </c>
      <c r="Y5" s="4">
        <f t="shared" ref="Y5:Y68" si="11">Y4*(1+V5)</f>
        <v>99.162305474421757</v>
      </c>
      <c r="Z5">
        <f t="shared" si="4"/>
        <v>97.414843058947781</v>
      </c>
      <c r="AA5" s="85">
        <f>Z5/MAXA($Z$3:Z4)-1</f>
        <v>-1.9117655748441154E-2</v>
      </c>
      <c r="AB5">
        <f t="shared" si="5"/>
        <v>100.03461169671233</v>
      </c>
      <c r="AC5">
        <f t="shared" si="6"/>
        <v>102.599237774</v>
      </c>
      <c r="AD5" s="4">
        <f t="shared" si="7"/>
        <v>100.62818836639448</v>
      </c>
      <c r="AE5">
        <f t="shared" si="8"/>
        <v>99.671443295249929</v>
      </c>
      <c r="AF5" s="86" t="s">
        <v>138</v>
      </c>
      <c r="AG5" s="86">
        <v>0.47048304991088158</v>
      </c>
    </row>
    <row r="6" spans="1:39" x14ac:dyDescent="0.25">
      <c r="A6" s="77">
        <v>38443</v>
      </c>
      <c r="B6">
        <v>-5.6999999999999993E-3</v>
      </c>
      <c r="C6">
        <v>-2.0108581881679299E-2</v>
      </c>
      <c r="D6" s="83">
        <v>2.2876623469241242E-3</v>
      </c>
      <c r="E6" s="18">
        <f t="shared" si="0"/>
        <v>-1.873047649532349E-3</v>
      </c>
      <c r="F6" s="18">
        <f t="shared" si="9"/>
        <v>-3.8269523504676503E-3</v>
      </c>
      <c r="G6" s="18">
        <v>2.0999999999999999E-3</v>
      </c>
      <c r="H6" s="18">
        <v>-2.6099999999999998E-2</v>
      </c>
      <c r="I6" s="18">
        <v>-0.04</v>
      </c>
      <c r="J6" s="18">
        <v>-3.4999999999999996E-3</v>
      </c>
      <c r="K6">
        <v>-8.1000000000000013E-3</v>
      </c>
      <c r="L6">
        <v>-2.0108581881679299E-2</v>
      </c>
      <c r="M6">
        <v>-3.7917336459027645E-2</v>
      </c>
      <c r="N6">
        <v>1.8264840182648418E-2</v>
      </c>
      <c r="O6">
        <v>-1.9915005199150033E-2</v>
      </c>
      <c r="P6">
        <v>6.4000000000000003E-3</v>
      </c>
      <c r="Q6">
        <v>-0.13800000000000001</v>
      </c>
      <c r="R6">
        <v>-0.20130000000000001</v>
      </c>
      <c r="S6">
        <v>-4.65E-2</v>
      </c>
      <c r="T6">
        <v>7.4800000000000005E-2</v>
      </c>
      <c r="U6" s="18">
        <f t="shared" si="1"/>
        <v>-2.4702400020719158E-3</v>
      </c>
      <c r="V6" s="18">
        <f t="shared" si="2"/>
        <v>-4.5992822788141789E-3</v>
      </c>
      <c r="W6" s="18">
        <f t="shared" si="3"/>
        <v>-4.1007999454069823E-3</v>
      </c>
      <c r="X6" s="4">
        <f t="shared" si="10"/>
        <v>99.249232742996981</v>
      </c>
      <c r="Y6" s="4">
        <f t="shared" si="11"/>
        <v>98.706230040126883</v>
      </c>
      <c r="Z6">
        <f t="shared" si="4"/>
        <v>95.45596871080599</v>
      </c>
      <c r="AA6" s="85">
        <f>Z6/MAXA($Z$3:Z5)-1</f>
        <v>-3.884180868411713E-2</v>
      </c>
      <c r="AB6">
        <f t="shared" si="5"/>
        <v>99.847242102401921</v>
      </c>
      <c r="AC6">
        <f t="shared" si="6"/>
        <v>102.0144221186882</v>
      </c>
      <c r="AD6" s="4">
        <f t="shared" si="7"/>
        <v>100.85839168395947</v>
      </c>
      <c r="AE6">
        <f t="shared" si="8"/>
        <v>99.425230908957758</v>
      </c>
      <c r="AF6" s="86" t="s">
        <v>139</v>
      </c>
      <c r="AG6" s="86">
        <v>0.46675405730462022</v>
      </c>
    </row>
    <row r="7" spans="1:39" x14ac:dyDescent="0.25">
      <c r="A7" s="77">
        <v>38473</v>
      </c>
      <c r="B7">
        <v>1.2500000000000001E-2</v>
      </c>
      <c r="C7">
        <v>2.9952046262565757E-2</v>
      </c>
      <c r="D7" s="83">
        <v>2.3364081918575419E-3</v>
      </c>
      <c r="E7" s="18">
        <f t="shared" si="0"/>
        <v>7.4667622015076934E-3</v>
      </c>
      <c r="F7" s="18">
        <f t="shared" si="9"/>
        <v>5.0332377984923073E-3</v>
      </c>
      <c r="G7" s="18">
        <v>2.3999999999999998E-3</v>
      </c>
      <c r="H7" s="18">
        <v>3.6499999999999998E-2</v>
      </c>
      <c r="I7" s="18">
        <v>2.87E-2</v>
      </c>
      <c r="J7" s="18">
        <v>-8.1000000000000013E-3</v>
      </c>
      <c r="K7">
        <v>3.9000000000000003E-3</v>
      </c>
      <c r="L7">
        <v>2.9952046262565757E-2</v>
      </c>
      <c r="M7">
        <v>3.4478925945389538E-2</v>
      </c>
      <c r="N7">
        <v>-5.6053811659192827E-2</v>
      </c>
      <c r="O7">
        <v>4.9442241411258935E-2</v>
      </c>
      <c r="P7">
        <v>3.6299999999999999E-2</v>
      </c>
      <c r="Q7">
        <v>0.36509999999999998</v>
      </c>
      <c r="R7">
        <v>-1.6299999999999999E-2</v>
      </c>
      <c r="S7">
        <v>-8.9499999999999996E-2</v>
      </c>
      <c r="T7">
        <v>-0.26600000000000001</v>
      </c>
      <c r="U7" s="18">
        <f t="shared" si="1"/>
        <v>9.8198427540323197E-3</v>
      </c>
      <c r="V7" s="18">
        <f t="shared" si="2"/>
        <v>7.4340683208697746E-3</v>
      </c>
      <c r="W7" s="18">
        <f t="shared" si="3"/>
        <v>8.8140960218849318E-3</v>
      </c>
      <c r="X7" s="4">
        <f t="shared" si="10"/>
        <v>100.12402501049216</v>
      </c>
      <c r="Y7" s="4">
        <f t="shared" si="11"/>
        <v>99.440018897940675</v>
      </c>
      <c r="Z7">
        <f t="shared" si="4"/>
        <v>98.315070301670076</v>
      </c>
      <c r="AA7" s="85">
        <f>Z7/MAXA($Z$3:Z6)-1</f>
        <v>-1.0053154072179771E-2</v>
      </c>
      <c r="AB7">
        <f t="shared" si="5"/>
        <v>100.59277771565692</v>
      </c>
      <c r="AC7">
        <f t="shared" si="6"/>
        <v>103.2896023951718</v>
      </c>
      <c r="AD7" s="4">
        <f t="shared" si="7"/>
        <v>101.09403805650744</v>
      </c>
      <c r="AE7">
        <f t="shared" si="8"/>
        <v>100.40157104226708</v>
      </c>
      <c r="AF7" s="86" t="s">
        <v>140</v>
      </c>
      <c r="AG7" s="86">
        <v>8.225196559041555E-3</v>
      </c>
    </row>
    <row r="8" spans="1:39" ht="15.75" thickBot="1" x14ac:dyDescent="0.3">
      <c r="A8" s="77">
        <v>38504</v>
      </c>
      <c r="B8">
        <v>1.66E-2</v>
      </c>
      <c r="C8">
        <v>-1.427142257658387E-4</v>
      </c>
      <c r="D8" s="83">
        <v>2.441934817957403E-3</v>
      </c>
      <c r="E8" s="18">
        <f t="shared" si="0"/>
        <v>1.9617661341467269E-3</v>
      </c>
      <c r="F8" s="18">
        <f t="shared" si="9"/>
        <v>1.4638233865853273E-2</v>
      </c>
      <c r="G8" s="18">
        <v>2.3E-3</v>
      </c>
      <c r="H8" s="18">
        <v>5.6999999999999993E-3</v>
      </c>
      <c r="I8" s="18">
        <v>2.5899999999999999E-2</v>
      </c>
      <c r="J8" s="18">
        <v>2.69E-2</v>
      </c>
      <c r="K8">
        <v>2.06E-2</v>
      </c>
      <c r="L8">
        <v>-1.427142257658387E-4</v>
      </c>
      <c r="M8">
        <v>3.7356234650767227E-2</v>
      </c>
      <c r="N8">
        <v>-7.1258907363420387E-2</v>
      </c>
      <c r="O8">
        <v>4.6300504701190862E-2</v>
      </c>
      <c r="P8">
        <v>9.7000000000000003E-3</v>
      </c>
      <c r="Q8">
        <v>-4.0899999999999999E-2</v>
      </c>
      <c r="R8">
        <v>-2.1000000000000001E-2</v>
      </c>
      <c r="S8">
        <v>0.19170000000000001</v>
      </c>
      <c r="T8">
        <v>1.6000000000000001E-3</v>
      </c>
      <c r="U8" s="18">
        <f t="shared" si="1"/>
        <v>1.5034501242451386E-3</v>
      </c>
      <c r="V8" s="18">
        <f t="shared" si="2"/>
        <v>-7.2309216523846098E-4</v>
      </c>
      <c r="W8" s="18">
        <f t="shared" si="3"/>
        <v>-1.437883831757315E-3</v>
      </c>
      <c r="X8" s="4">
        <f t="shared" si="10"/>
        <v>99.9800582937591</v>
      </c>
      <c r="Y8" s="4">
        <f t="shared" si="11"/>
        <v>99.368114599364404</v>
      </c>
      <c r="Z8">
        <f t="shared" si="4"/>
        <v>98.301039342530856</v>
      </c>
      <c r="AA8" s="85">
        <f>Z8/MAXA($Z$3:Z7)-1</f>
        <v>-1.0194433569845729E-2</v>
      </c>
      <c r="AB8">
        <f t="shared" si="5"/>
        <v>100.79011722031925</v>
      </c>
      <c r="AC8">
        <f t="shared" si="6"/>
        <v>105.00420979493164</v>
      </c>
      <c r="AD8" s="4">
        <f t="shared" si="7"/>
        <v>101.34090310792554</v>
      </c>
      <c r="AE8">
        <f t="shared" si="8"/>
        <v>100.55251979672499</v>
      </c>
      <c r="AF8" s="87" t="s">
        <v>141</v>
      </c>
      <c r="AG8" s="87">
        <v>144</v>
      </c>
    </row>
    <row r="9" spans="1:39" x14ac:dyDescent="0.25">
      <c r="A9" s="77">
        <v>38534</v>
      </c>
      <c r="B9">
        <v>1.5100000000000001E-2</v>
      </c>
      <c r="C9">
        <v>3.5968287193812287E-2</v>
      </c>
      <c r="D9" s="83">
        <v>2.6445278387947635E-3</v>
      </c>
      <c r="E9" s="18">
        <f t="shared" si="0"/>
        <v>8.8353202436593919E-3</v>
      </c>
      <c r="F9" s="18">
        <f t="shared" si="9"/>
        <v>6.2646797563406086E-3</v>
      </c>
      <c r="G9" s="18">
        <v>2.3999999999999998E-3</v>
      </c>
      <c r="H9" s="18">
        <v>3.9199999999999999E-2</v>
      </c>
      <c r="I9" s="18">
        <v>2.8900000000000002E-2</v>
      </c>
      <c r="J9" s="18">
        <v>-5.4000000000000003E-3</v>
      </c>
      <c r="K9">
        <v>4.0000000000000002E-4</v>
      </c>
      <c r="L9">
        <v>3.5968287193812287E-2</v>
      </c>
      <c r="M9">
        <v>2.6705678181851392E-2</v>
      </c>
      <c r="N9">
        <v>3.8363171355498583E-2</v>
      </c>
      <c r="O9">
        <v>-2.3004809580754581E-2</v>
      </c>
      <c r="P9">
        <v>-0.25950000000000001</v>
      </c>
      <c r="Q9">
        <v>-2.93E-2</v>
      </c>
      <c r="R9">
        <v>-0.21990000000000001</v>
      </c>
      <c r="S9">
        <v>-4.7899999999999998E-2</v>
      </c>
      <c r="T9">
        <v>6.7599999999999993E-2</v>
      </c>
      <c r="U9" s="18">
        <f t="shared" si="1"/>
        <v>1.0171946565469794E-2</v>
      </c>
      <c r="V9" s="18">
        <f t="shared" si="2"/>
        <v>7.7841051424054133E-3</v>
      </c>
      <c r="W9" s="18">
        <f t="shared" si="3"/>
        <v>7.2538025739181068E-3</v>
      </c>
      <c r="X9" s="4">
        <f t="shared" si="10"/>
        <v>100.70529389795085</v>
      </c>
      <c r="Y9" s="4">
        <f t="shared" si="11"/>
        <v>100.14160645120845</v>
      </c>
      <c r="Z9">
        <f t="shared" si="4"/>
        <v>101.83675935705325</v>
      </c>
      <c r="AA9" s="85">
        <f>Z9/MAXA($Z$3:Z8)-1</f>
        <v>2.5407177309548112E-2</v>
      </c>
      <c r="AB9">
        <f t="shared" si="5"/>
        <v>101.68063018335673</v>
      </c>
      <c r="AC9">
        <f t="shared" si="6"/>
        <v>106.5897733628351</v>
      </c>
      <c r="AD9" s="4">
        <f t="shared" si="7"/>
        <v>101.60890194740306</v>
      </c>
      <c r="AE9">
        <f t="shared" si="8"/>
        <v>101.57533465512061</v>
      </c>
    </row>
    <row r="10" spans="1:39" ht="15.75" thickBot="1" x14ac:dyDescent="0.3">
      <c r="A10" s="77">
        <v>38565</v>
      </c>
      <c r="B10">
        <v>5.0000000000000001E-3</v>
      </c>
      <c r="C10">
        <v>-1.1222104874496597E-2</v>
      </c>
      <c r="D10" s="83">
        <v>2.8224379721812909E-3</v>
      </c>
      <c r="E10" s="18">
        <f t="shared" si="0"/>
        <v>2.1328309686504581E-4</v>
      </c>
      <c r="F10" s="18">
        <f t="shared" si="9"/>
        <v>4.7867169031349539E-3</v>
      </c>
      <c r="G10" s="18">
        <v>3.0000000000000001E-3</v>
      </c>
      <c r="H10" s="18">
        <v>-1.2199999999999999E-2</v>
      </c>
      <c r="I10" s="18">
        <v>-9.300000000000001E-3</v>
      </c>
      <c r="J10" s="18">
        <v>1.2699999999999999E-2</v>
      </c>
      <c r="K10">
        <v>2.2400000000000003E-2</v>
      </c>
      <c r="L10">
        <v>-1.1222104874496597E-2</v>
      </c>
      <c r="M10">
        <v>-8.2556295867024232E-3</v>
      </c>
      <c r="N10">
        <v>6.4039408866995245E-2</v>
      </c>
      <c r="O10">
        <v>-6.2358736598087716E-2</v>
      </c>
      <c r="P10">
        <v>3.3500000000000002E-2</v>
      </c>
      <c r="Q10">
        <v>-0.1754</v>
      </c>
      <c r="R10">
        <v>1.21E-2</v>
      </c>
      <c r="S10">
        <v>-8.9899999999999994E-2</v>
      </c>
      <c r="T10">
        <v>-7.4700000000000003E-2</v>
      </c>
      <c r="U10" s="18">
        <f t="shared" si="1"/>
        <v>-1.2055876022604324E-4</v>
      </c>
      <c r="V10" s="18">
        <f t="shared" si="2"/>
        <v>-3.0657467137506166E-3</v>
      </c>
      <c r="W10" s="18">
        <f t="shared" si="3"/>
        <v>-2.4013299249547771E-3</v>
      </c>
      <c r="X10" s="4">
        <f t="shared" si="10"/>
        <v>100.46346726211233</v>
      </c>
      <c r="Y10" s="4">
        <f t="shared" si="11"/>
        <v>99.834597650320944</v>
      </c>
      <c r="Z10">
        <f t="shared" si="4"/>
        <v>100.69393656346953</v>
      </c>
      <c r="AA10" s="85">
        <f>Z10/MAXA($Z$3:Z9)-1</f>
        <v>-1.1222104874496486E-2</v>
      </c>
      <c r="AB10">
        <f t="shared" si="5"/>
        <v>101.70231694305343</v>
      </c>
      <c r="AC10">
        <f t="shared" si="6"/>
        <v>107.12272222964927</v>
      </c>
      <c r="AD10" s="4">
        <f t="shared" si="7"/>
        <v>101.89568677057105</v>
      </c>
      <c r="AE10">
        <f t="shared" si="8"/>
        <v>101.56308885870504</v>
      </c>
      <c r="AF10" t="s">
        <v>142</v>
      </c>
    </row>
    <row r="11" spans="1:39" x14ac:dyDescent="0.25">
      <c r="A11" s="77">
        <v>38596</v>
      </c>
      <c r="B11">
        <v>1.72E-2</v>
      </c>
      <c r="C11">
        <v>6.9490246947603307E-3</v>
      </c>
      <c r="D11" s="83">
        <v>2.8062786637694792E-3</v>
      </c>
      <c r="E11" s="18">
        <f t="shared" si="0"/>
        <v>3.5759061355895103E-3</v>
      </c>
      <c r="F11" s="18">
        <f t="shared" si="9"/>
        <v>1.362409386441049E-2</v>
      </c>
      <c r="G11" s="18">
        <v>2.8999999999999998E-3</v>
      </c>
      <c r="H11" s="18">
        <v>4.8999999999999998E-3</v>
      </c>
      <c r="I11" s="18">
        <v>-5.7999999999999996E-3</v>
      </c>
      <c r="J11" s="18">
        <v>7.6E-3</v>
      </c>
      <c r="K11">
        <v>3.5000000000000003E-2</v>
      </c>
      <c r="L11">
        <v>6.9490246947603307E-3</v>
      </c>
      <c r="M11">
        <v>-5.0136028996697821E-3</v>
      </c>
      <c r="N11">
        <v>-6.94444444444446E-2</v>
      </c>
      <c r="O11">
        <v>8.1189410887397673E-2</v>
      </c>
      <c r="P11">
        <v>-0.1313</v>
      </c>
      <c r="Q11">
        <v>0.188</v>
      </c>
      <c r="R11">
        <v>0.06</v>
      </c>
      <c r="S11">
        <v>0.25629999999999997</v>
      </c>
      <c r="T11">
        <v>4.1799999999999997E-2</v>
      </c>
      <c r="U11" s="18">
        <f t="shared" si="1"/>
        <v>3.4113964032869339E-3</v>
      </c>
      <c r="V11" s="18">
        <f t="shared" si="2"/>
        <v>5.943614736271868E-4</v>
      </c>
      <c r="W11" s="18">
        <f t="shared" si="3"/>
        <v>4.2761056403228868E-5</v>
      </c>
      <c r="X11" s="4">
        <f t="shared" si="10"/>
        <v>100.4677631861024</v>
      </c>
      <c r="Y11" s="4">
        <f t="shared" si="11"/>
        <v>99.893935488899373</v>
      </c>
      <c r="Z11">
        <f t="shared" si="4"/>
        <v>101.39366121526172</v>
      </c>
      <c r="AA11" s="85">
        <f>Z11/MAXA($Z$3:Z10)-1</f>
        <v>-4.3510628636362902E-3</v>
      </c>
      <c r="AB11">
        <f t="shared" si="5"/>
        <v>102.06599488221377</v>
      </c>
      <c r="AC11">
        <f t="shared" si="6"/>
        <v>108.96523305199925</v>
      </c>
      <c r="AD11" s="4">
        <f t="shared" si="7"/>
        <v>102.18163446228544</v>
      </c>
      <c r="AE11">
        <f t="shared" si="8"/>
        <v>101.90956081474434</v>
      </c>
      <c r="AF11" s="88"/>
      <c r="AG11" s="88" t="s">
        <v>143</v>
      </c>
      <c r="AH11" s="88" t="s">
        <v>144</v>
      </c>
      <c r="AI11" s="88" t="s">
        <v>145</v>
      </c>
      <c r="AJ11" s="88" t="s">
        <v>146</v>
      </c>
      <c r="AK11" s="88" t="s">
        <v>147</v>
      </c>
    </row>
    <row r="12" spans="1:39" x14ac:dyDescent="0.25">
      <c r="A12" s="77">
        <v>38626</v>
      </c>
      <c r="B12">
        <v>-1.43E-2</v>
      </c>
      <c r="C12">
        <v>-1.7740780066319406E-2</v>
      </c>
      <c r="D12" s="83">
        <v>3.0403087768253734E-3</v>
      </c>
      <c r="E12" s="18">
        <f t="shared" si="0"/>
        <v>-8.2034228611020318E-4</v>
      </c>
      <c r="F12" s="18">
        <f t="shared" si="9"/>
        <v>-1.3479657713889797E-2</v>
      </c>
      <c r="G12" s="18">
        <v>2.7000000000000001E-3</v>
      </c>
      <c r="H12" s="18">
        <v>-2.0199999999999999E-2</v>
      </c>
      <c r="I12" s="18">
        <v>-1.21E-2</v>
      </c>
      <c r="J12" s="18">
        <v>2.5000000000000001E-3</v>
      </c>
      <c r="K12">
        <v>-1.3100000000000001E-2</v>
      </c>
      <c r="L12">
        <v>-1.7740780066319406E-2</v>
      </c>
      <c r="M12">
        <v>-1.3990282198988589E-2</v>
      </c>
      <c r="N12">
        <v>9.2039800995024915E-2</v>
      </c>
      <c r="O12">
        <v>-4.7263681592039912E-2</v>
      </c>
      <c r="P12">
        <v>-3.32E-2</v>
      </c>
      <c r="Q12">
        <v>-2.1299999999999999E-2</v>
      </c>
      <c r="R12">
        <v>-0.1069</v>
      </c>
      <c r="S12">
        <v>0.2853</v>
      </c>
      <c r="T12">
        <v>4.0000000000000002E-4</v>
      </c>
      <c r="U12" s="18">
        <f t="shared" si="1"/>
        <v>-1.307209236972951E-3</v>
      </c>
      <c r="V12" s="18">
        <f t="shared" si="2"/>
        <v>-4.0399638462635763E-3</v>
      </c>
      <c r="W12" s="18">
        <f t="shared" si="3"/>
        <v>-5.8702717841234934E-3</v>
      </c>
      <c r="X12" s="4">
        <f t="shared" si="10"/>
        <v>99.877990110657024</v>
      </c>
      <c r="Y12" s="4">
        <f t="shared" si="11"/>
        <v>99.490367601063227</v>
      </c>
      <c r="Z12">
        <f t="shared" si="4"/>
        <v>99.594858571522863</v>
      </c>
      <c r="AA12" s="85">
        <f>Z12/MAXA($Z$3:Z11)-1</f>
        <v>-2.2014651680637098E-2</v>
      </c>
      <c r="AB12">
        <f t="shared" si="5"/>
        <v>101.98226583063799</v>
      </c>
      <c r="AC12">
        <f t="shared" si="6"/>
        <v>107.40703021935566</v>
      </c>
      <c r="AD12" s="4">
        <f t="shared" si="7"/>
        <v>102.4922981823715</v>
      </c>
      <c r="AE12">
        <f t="shared" si="8"/>
        <v>101.77634369551146</v>
      </c>
      <c r="AF12" s="86" t="s">
        <v>148</v>
      </c>
      <c r="AG12" s="86">
        <v>1</v>
      </c>
      <c r="AH12" s="86">
        <v>8.5358157056224966E-3</v>
      </c>
      <c r="AI12" s="86">
        <v>8.5358157056224966E-3</v>
      </c>
      <c r="AJ12" s="86">
        <v>126.16894147789075</v>
      </c>
      <c r="AK12" s="86">
        <v>2.4038003308729248E-21</v>
      </c>
    </row>
    <row r="13" spans="1:39" x14ac:dyDescent="0.25">
      <c r="A13" s="77">
        <v>38657</v>
      </c>
      <c r="B13">
        <v>1.67E-2</v>
      </c>
      <c r="C13">
        <v>3.5186095929726546E-2</v>
      </c>
      <c r="D13" s="83">
        <v>3.1772200986699417E-3</v>
      </c>
      <c r="E13" s="18">
        <f t="shared" si="0"/>
        <v>9.1237372149425219E-3</v>
      </c>
      <c r="F13" s="18">
        <f t="shared" si="9"/>
        <v>7.5762627850574776E-3</v>
      </c>
      <c r="G13" s="18">
        <v>3.0999999999999999E-3</v>
      </c>
      <c r="H13" s="18">
        <v>3.61E-2</v>
      </c>
      <c r="I13" s="18">
        <v>8.8999999999999999E-3</v>
      </c>
      <c r="J13" s="18">
        <v>-1.1899999999999999E-2</v>
      </c>
      <c r="K13">
        <v>3.4999999999999996E-3</v>
      </c>
      <c r="L13">
        <v>3.5186095929726546E-2</v>
      </c>
      <c r="M13">
        <v>1.2261351081163586E-2</v>
      </c>
      <c r="N13">
        <v>4.3280182232346337E-2</v>
      </c>
      <c r="O13">
        <v>-2.8994467946632074E-2</v>
      </c>
      <c r="P13">
        <v>-0.105</v>
      </c>
      <c r="Q13">
        <v>0.1842</v>
      </c>
      <c r="R13">
        <v>1.6500000000000001E-2</v>
      </c>
      <c r="S13">
        <v>-8.5000000000000006E-3</v>
      </c>
      <c r="T13">
        <v>-0.1111</v>
      </c>
      <c r="U13" s="18">
        <f t="shared" si="1"/>
        <v>1.0828858609292377E-2</v>
      </c>
      <c r="V13" s="18">
        <f t="shared" si="2"/>
        <v>7.7406404230542453E-3</v>
      </c>
      <c r="W13" s="18">
        <f t="shared" si="3"/>
        <v>8.1144994383041142E-3</v>
      </c>
      <c r="X13" s="4">
        <f t="shared" si="10"/>
        <v>100.68845000530891</v>
      </c>
      <c r="Y13" s="4">
        <f t="shared" si="11"/>
        <v>100.26048676222054</v>
      </c>
      <c r="Z13">
        <f t="shared" si="4"/>
        <v>103.09921281932802</v>
      </c>
      <c r="AA13" s="85">
        <f>Z13/MAXA($Z$3:Z12)-1</f>
        <v>1.2396834603195073E-2</v>
      </c>
      <c r="AB13">
        <f t="shared" si="5"/>
        <v>102.91272522466113</v>
      </c>
      <c r="AC13">
        <f t="shared" si="6"/>
        <v>109.2007276240189</v>
      </c>
      <c r="AD13" s="4">
        <f t="shared" si="7"/>
        <v>102.8179387721154</v>
      </c>
      <c r="AE13">
        <f t="shared" si="8"/>
        <v>102.8784653311609</v>
      </c>
      <c r="AF13" s="86" t="s">
        <v>149</v>
      </c>
      <c r="AG13" s="86">
        <v>142</v>
      </c>
      <c r="AH13" s="86">
        <v>9.6068478977514027E-3</v>
      </c>
      <c r="AI13" s="86">
        <v>6.7653858434869031E-5</v>
      </c>
      <c r="AJ13" s="86"/>
      <c r="AK13" s="86"/>
    </row>
    <row r="14" spans="1:39" ht="15.75" thickBot="1" x14ac:dyDescent="0.3">
      <c r="A14" s="77">
        <v>38687</v>
      </c>
      <c r="B14">
        <v>1.9900000000000001E-2</v>
      </c>
      <c r="C14">
        <v>-9.5234899241847248E-4</v>
      </c>
      <c r="D14" s="83">
        <v>3.1852673082803928E-3</v>
      </c>
      <c r="E14" s="18">
        <f t="shared" si="0"/>
        <v>2.4165928230364649E-3</v>
      </c>
      <c r="F14" s="18">
        <f t="shared" si="9"/>
        <v>1.7483407176963537E-2</v>
      </c>
      <c r="G14" s="18">
        <v>3.2000000000000002E-3</v>
      </c>
      <c r="H14" s="18">
        <v>-2.5000000000000001E-3</v>
      </c>
      <c r="I14" s="18">
        <v>-4.8999999999999998E-3</v>
      </c>
      <c r="J14" s="18">
        <v>4.0000000000000001E-3</v>
      </c>
      <c r="K14">
        <v>7.4000000000000003E-3</v>
      </c>
      <c r="L14">
        <v>-9.5234899241847248E-4</v>
      </c>
      <c r="M14">
        <v>-5.0569042553832129E-3</v>
      </c>
      <c r="N14">
        <v>-1.3100436681222816E-2</v>
      </c>
      <c r="O14">
        <v>2.1458200928035041E-3</v>
      </c>
      <c r="P14">
        <v>-1.8599999999999998E-2</v>
      </c>
      <c r="Q14">
        <v>6.1000000000000004E-3</v>
      </c>
      <c r="R14">
        <v>9.9099999999999994E-2</v>
      </c>
      <c r="S14">
        <v>-6.6100000000000006E-2</v>
      </c>
      <c r="T14">
        <v>-6.0199999999999997E-2</v>
      </c>
      <c r="U14" s="18">
        <f t="shared" si="1"/>
        <v>2.493065563239103E-3</v>
      </c>
      <c r="V14" s="18">
        <f t="shared" si="2"/>
        <v>-6.8787003969616545E-4</v>
      </c>
      <c r="W14" s="18">
        <f t="shared" si="3"/>
        <v>5.4006845433897518E-4</v>
      </c>
      <c r="X14" s="4">
        <f t="shared" si="10"/>
        <v>100.74282866087307</v>
      </c>
      <c r="Y14" s="4">
        <f t="shared" si="11"/>
        <v>100.19152057721145</v>
      </c>
      <c r="Z14">
        <f t="shared" si="4"/>
        <v>103.00102638788039</v>
      </c>
      <c r="AA14" s="85">
        <f>Z14/MAXA($Z$3:Z13)-1</f>
        <v>-9.5234899241847248E-4</v>
      </c>
      <c r="AB14">
        <f t="shared" si="5"/>
        <v>103.16142337783816</v>
      </c>
      <c r="AC14">
        <f t="shared" si="6"/>
        <v>111.37382210373687</v>
      </c>
      <c r="AD14" s="4">
        <f t="shared" si="7"/>
        <v>103.14544139119099</v>
      </c>
      <c r="AE14">
        <f t="shared" si="8"/>
        <v>103.13494809027691</v>
      </c>
      <c r="AF14" s="87" t="s">
        <v>150</v>
      </c>
      <c r="AG14" s="87">
        <v>143</v>
      </c>
      <c r="AH14" s="87">
        <v>1.8142663603373899E-2</v>
      </c>
      <c r="AI14" s="87"/>
      <c r="AJ14" s="87"/>
      <c r="AK14" s="87"/>
    </row>
    <row r="15" spans="1:39" ht="15.75" thickBot="1" x14ac:dyDescent="0.3">
      <c r="A15" s="77">
        <v>38718</v>
      </c>
      <c r="B15">
        <v>1.72E-2</v>
      </c>
      <c r="C15">
        <v>2.5466771348641615E-2</v>
      </c>
      <c r="D15" s="83">
        <v>3.4664732719604796E-3</v>
      </c>
      <c r="E15" s="18">
        <f t="shared" si="0"/>
        <v>7.5536255283090142E-3</v>
      </c>
      <c r="F15" s="18">
        <f t="shared" si="9"/>
        <v>9.6463744716909858E-3</v>
      </c>
      <c r="G15" s="18">
        <v>3.4999999999999996E-3</v>
      </c>
      <c r="H15" s="18">
        <v>3.04E-2</v>
      </c>
      <c r="I15" s="18">
        <v>5.4299999999999994E-2</v>
      </c>
      <c r="J15" s="18">
        <v>1.1200000000000002E-2</v>
      </c>
      <c r="K15">
        <v>2.76E-2</v>
      </c>
      <c r="L15">
        <v>2.5466771348641615E-2</v>
      </c>
      <c r="M15">
        <v>6.3627497365499122E-2</v>
      </c>
      <c r="N15">
        <v>4.4247787610620492E-3</v>
      </c>
      <c r="O15">
        <v>-1.7083006609163325E-2</v>
      </c>
      <c r="P15">
        <v>-0.2374</v>
      </c>
      <c r="Q15">
        <v>-8.0500000000000002E-2</v>
      </c>
      <c r="R15">
        <v>4.9599999999999998E-2</v>
      </c>
      <c r="S15">
        <v>-0.29210000000000003</v>
      </c>
      <c r="T15">
        <v>7.5999999999999998E-2</v>
      </c>
      <c r="U15" s="18">
        <f t="shared" si="1"/>
        <v>8.3119748227448529E-3</v>
      </c>
      <c r="V15" s="18">
        <f t="shared" si="2"/>
        <v>4.8895353471133862E-3</v>
      </c>
      <c r="W15" s="18">
        <f t="shared" si="3"/>
        <v>7.3097325575333357E-3</v>
      </c>
      <c r="X15" s="4">
        <f t="shared" si="10"/>
        <v>101.47923179547345</v>
      </c>
      <c r="Y15" s="4">
        <f t="shared" si="11"/>
        <v>100.68141055855477</v>
      </c>
      <c r="Z15">
        <f t="shared" si="4"/>
        <v>105.62412997557594</v>
      </c>
      <c r="AA15" s="85">
        <f>Z15/MAXA($Z$3:Z14)-1</f>
        <v>2.4490169102189041E-2</v>
      </c>
      <c r="AB15">
        <f t="shared" si="5"/>
        <v>103.94066613900171</v>
      </c>
      <c r="AC15">
        <f t="shared" si="6"/>
        <v>113.28945184392116</v>
      </c>
      <c r="AD15" s="4">
        <f t="shared" si="7"/>
        <v>103.50299230689812</v>
      </c>
      <c r="AE15">
        <f t="shared" si="8"/>
        <v>103.99220318214839</v>
      </c>
    </row>
    <row r="16" spans="1:39" x14ac:dyDescent="0.25">
      <c r="A16" s="77">
        <v>38749</v>
      </c>
      <c r="B16">
        <v>7.3000000000000001E-3</v>
      </c>
      <c r="C16">
        <v>4.5315763072539816E-4</v>
      </c>
      <c r="D16" s="83">
        <v>3.6187656874400176E-3</v>
      </c>
      <c r="E16" s="18">
        <f t="shared" si="0"/>
        <v>3.0306681050063494E-3</v>
      </c>
      <c r="F16" s="18">
        <f t="shared" si="9"/>
        <v>4.2693318949936507E-3</v>
      </c>
      <c r="G16" s="18">
        <v>3.4000000000000002E-3</v>
      </c>
      <c r="H16" s="18">
        <v>-3.0000000000000001E-3</v>
      </c>
      <c r="I16" s="18">
        <v>-3.8E-3</v>
      </c>
      <c r="J16" s="18">
        <v>-2.5000000000000001E-3</v>
      </c>
      <c r="K16">
        <v>-1.8200000000000001E-2</v>
      </c>
      <c r="L16">
        <v>4.5315763072539816E-4</v>
      </c>
      <c r="M16">
        <v>-3.9446973990036162E-3</v>
      </c>
      <c r="N16">
        <v>6.607929515418557E-3</v>
      </c>
      <c r="O16">
        <v>-1.8002372077263523E-3</v>
      </c>
      <c r="P16">
        <v>-0.1832</v>
      </c>
      <c r="Q16">
        <v>-0.1338</v>
      </c>
      <c r="R16">
        <v>-0.1007</v>
      </c>
      <c r="S16">
        <v>-0.1585</v>
      </c>
      <c r="T16">
        <v>-0.18429999999999999</v>
      </c>
      <c r="U16" s="18">
        <f t="shared" si="1"/>
        <v>3.0028858305596756E-3</v>
      </c>
      <c r="V16" s="18">
        <f t="shared" si="2"/>
        <v>-4.3757518035380443E-4</v>
      </c>
      <c r="W16" s="18">
        <f t="shared" si="3"/>
        <v>3.0095284079130258E-4</v>
      </c>
      <c r="X16" s="4">
        <f t="shared" si="10"/>
        <v>101.50977225856363</v>
      </c>
      <c r="Y16" s="4">
        <f t="shared" si="11"/>
        <v>100.63735487217134</v>
      </c>
      <c r="Z16">
        <f t="shared" si="4"/>
        <v>105.67199435606311</v>
      </c>
      <c r="AA16" s="85">
        <f>Z16/MAXA($Z$3:Z15)-1</f>
        <v>4.5315763072539816E-4</v>
      </c>
      <c r="AB16">
        <f t="shared" si="5"/>
        <v>104.25567580068228</v>
      </c>
      <c r="AC16">
        <f t="shared" si="6"/>
        <v>114.11646484238179</v>
      </c>
      <c r="AD16" s="4">
        <f t="shared" si="7"/>
        <v>103.8775453840057</v>
      </c>
      <c r="AE16">
        <f t="shared" si="8"/>
        <v>104.30447989557275</v>
      </c>
      <c r="AF16" s="88"/>
      <c r="AG16" s="88" t="s">
        <v>151</v>
      </c>
      <c r="AH16" s="88" t="s">
        <v>140</v>
      </c>
      <c r="AI16" s="88" t="s">
        <v>152</v>
      </c>
      <c r="AJ16" s="88" t="s">
        <v>153</v>
      </c>
      <c r="AK16" s="88" t="s">
        <v>154</v>
      </c>
      <c r="AL16" s="88" t="s">
        <v>155</v>
      </c>
      <c r="AM16" s="88" t="s">
        <v>156</v>
      </c>
    </row>
    <row r="17" spans="1:39" x14ac:dyDescent="0.25">
      <c r="A17" s="77">
        <v>38777</v>
      </c>
      <c r="B17">
        <v>2.1700000000000001E-2</v>
      </c>
      <c r="C17">
        <v>1.1095810459249567E-2</v>
      </c>
      <c r="D17" s="83">
        <v>3.6828128357737633E-3</v>
      </c>
      <c r="E17" s="18">
        <f t="shared" si="0"/>
        <v>5.0599782658735208E-3</v>
      </c>
      <c r="F17" s="18">
        <f t="shared" si="9"/>
        <v>1.664002173412648E-2</v>
      </c>
      <c r="G17" s="18">
        <v>3.7000000000000002E-3</v>
      </c>
      <c r="H17" s="18">
        <v>1.46E-2</v>
      </c>
      <c r="I17" s="18">
        <v>3.5099999999999999E-2</v>
      </c>
      <c r="J17" s="18">
        <v>5.1000000000000004E-3</v>
      </c>
      <c r="K17">
        <v>1.24E-2</v>
      </c>
      <c r="L17">
        <v>1.1095810459249567E-2</v>
      </c>
      <c r="M17">
        <v>3.6123065172685272E-2</v>
      </c>
      <c r="N17">
        <v>4.3763676148795561E-3</v>
      </c>
      <c r="O17">
        <v>1.7952181029458655E-2</v>
      </c>
      <c r="P17">
        <v>-6.6199999999999995E-2</v>
      </c>
      <c r="Q17">
        <v>-0.1037</v>
      </c>
      <c r="R17">
        <v>-5.8900000000000001E-2</v>
      </c>
      <c r="S17">
        <v>3.9800000000000002E-2</v>
      </c>
      <c r="T17">
        <v>-8.3999999999999995E-3</v>
      </c>
      <c r="U17" s="18">
        <f t="shared" si="1"/>
        <v>5.963135961029032E-3</v>
      </c>
      <c r="V17" s="18">
        <f t="shared" si="2"/>
        <v>2.2968272815385915E-3</v>
      </c>
      <c r="W17" s="18">
        <f t="shared" si="3"/>
        <v>1.7505185433768956E-4</v>
      </c>
      <c r="X17" s="4">
        <f t="shared" si="10"/>
        <v>101.52754173243089</v>
      </c>
      <c r="Y17" s="4">
        <f t="shared" si="11"/>
        <v>100.86850149438364</v>
      </c>
      <c r="Z17">
        <f t="shared" si="4"/>
        <v>106.84451077628887</v>
      </c>
      <c r="AA17" s="85">
        <f>Z17/MAXA($Z$3:Z16)-1</f>
        <v>1.1095810459249567E-2</v>
      </c>
      <c r="AB17">
        <f t="shared" si="5"/>
        <v>104.78320725432769</v>
      </c>
      <c r="AC17">
        <f t="shared" si="6"/>
        <v>116.59279212946147</v>
      </c>
      <c r="AD17" s="4">
        <f t="shared" si="7"/>
        <v>104.26010694149458</v>
      </c>
      <c r="AE17">
        <f t="shared" si="8"/>
        <v>104.92646169053448</v>
      </c>
      <c r="AF17" s="86" t="s">
        <v>157</v>
      </c>
      <c r="AG17" s="86">
        <v>2.452934269915219E-3</v>
      </c>
      <c r="AH17" s="86">
        <v>7.0329630821339736E-4</v>
      </c>
      <c r="AI17" s="86">
        <v>3.487767874320959</v>
      </c>
      <c r="AJ17" s="86">
        <v>6.4871842712289289E-4</v>
      </c>
      <c r="AK17" s="86">
        <v>1.0626503960575722E-3</v>
      </c>
      <c r="AL17" s="86">
        <v>3.8432181437728658E-3</v>
      </c>
      <c r="AM17" s="86">
        <v>1.0626503960575722E-3</v>
      </c>
    </row>
    <row r="18" spans="1:39" ht="15.75" thickBot="1" x14ac:dyDescent="0.3">
      <c r="A18" s="77">
        <v>38808</v>
      </c>
      <c r="B18">
        <v>9.7999999999999997E-3</v>
      </c>
      <c r="C18">
        <v>1.2155652737941391E-2</v>
      </c>
      <c r="D18" s="83">
        <v>3.7548121811461499E-3</v>
      </c>
      <c r="E18" s="18">
        <f t="shared" si="0"/>
        <v>5.3154962372100687E-3</v>
      </c>
      <c r="F18" s="18">
        <f t="shared" si="9"/>
        <v>4.484503762789931E-3</v>
      </c>
      <c r="G18" s="18">
        <v>3.5999999999999999E-3</v>
      </c>
      <c r="H18" s="18">
        <v>7.3000000000000001E-3</v>
      </c>
      <c r="I18" s="18">
        <v>-1.34E-2</v>
      </c>
      <c r="J18" s="18">
        <v>2.6099999999999998E-2</v>
      </c>
      <c r="K18">
        <v>6.6E-3</v>
      </c>
      <c r="L18">
        <v>1.2155652737941391E-2</v>
      </c>
      <c r="M18">
        <v>-1.2939871296945824E-2</v>
      </c>
      <c r="N18">
        <v>6.3180827886710256E-2</v>
      </c>
      <c r="O18">
        <v>-2.1059143019315628E-2</v>
      </c>
      <c r="P18">
        <v>0.19800000000000001</v>
      </c>
      <c r="Q18">
        <v>0.31769999999999998</v>
      </c>
      <c r="R18">
        <v>0.22750000000000001</v>
      </c>
      <c r="S18">
        <v>9.4399999999999998E-2</v>
      </c>
      <c r="T18">
        <v>-6.9999999999999999E-4</v>
      </c>
      <c r="U18" s="18">
        <f t="shared" si="1"/>
        <v>3.4524826894828716E-3</v>
      </c>
      <c r="V18" s="18">
        <f t="shared" si="2"/>
        <v>-9.5420770009888267E-5</v>
      </c>
      <c r="W18" s="18">
        <f t="shared" si="3"/>
        <v>2.6001271371102123E-3</v>
      </c>
      <c r="X18" s="4">
        <f t="shared" si="10"/>
        <v>101.79152624885346</v>
      </c>
      <c r="Y18" s="4">
        <f t="shared" si="11"/>
        <v>100.8588765443013</v>
      </c>
      <c r="Z18">
        <f t="shared" si="4"/>
        <v>108.14327554624067</v>
      </c>
      <c r="AA18" s="85">
        <f>Z18/MAXA($Z$3:Z17)-1</f>
        <v>1.2155652737941391E-2</v>
      </c>
      <c r="AB18">
        <f t="shared" si="5"/>
        <v>105.34018199821088</v>
      </c>
      <c r="AC18">
        <f t="shared" si="6"/>
        <v>117.7354014923302</v>
      </c>
      <c r="AD18" s="4">
        <f t="shared" si="7"/>
        <v>104.65158406104611</v>
      </c>
      <c r="AE18">
        <f t="shared" si="8"/>
        <v>105.28871848318974</v>
      </c>
      <c r="AF18" s="87" t="s">
        <v>158</v>
      </c>
      <c r="AG18" s="89">
        <f>SLOPE(B3:B146,C3:C146)</f>
        <v>0.18577713093263251</v>
      </c>
      <c r="AH18" s="87">
        <v>8.9662100550922941E-2</v>
      </c>
      <c r="AI18" s="87">
        <v>11.232494891068983</v>
      </c>
      <c r="AJ18" s="87">
        <v>2.4038003308728552E-21</v>
      </c>
      <c r="AK18" s="87">
        <v>0.82988406027947614</v>
      </c>
      <c r="AL18" s="87">
        <v>1.1843741124420346</v>
      </c>
      <c r="AM18" s="87">
        <v>0.82988406027947614</v>
      </c>
    </row>
    <row r="19" spans="1:39" x14ac:dyDescent="0.25">
      <c r="A19" s="77">
        <v>38838</v>
      </c>
      <c r="B19">
        <v>-1.2500000000000001E-2</v>
      </c>
      <c r="C19">
        <v>-3.0916916141150885E-2</v>
      </c>
      <c r="D19" s="83">
        <v>3.8507230235700352E-3</v>
      </c>
      <c r="E19" s="18">
        <f t="shared" si="0"/>
        <v>-2.6083092297528457E-3</v>
      </c>
      <c r="F19" s="18">
        <f t="shared" si="9"/>
        <v>-9.8916907702471558E-3</v>
      </c>
      <c r="G19" s="18">
        <v>4.3E-3</v>
      </c>
      <c r="H19" s="18">
        <v>-3.5699999999999996E-2</v>
      </c>
      <c r="I19" s="18">
        <v>-3.0299999999999997E-2</v>
      </c>
      <c r="J19" s="18">
        <v>2.5699999999999997E-2</v>
      </c>
      <c r="K19">
        <v>-3.7000000000000005E-2</v>
      </c>
      <c r="L19">
        <v>-3.0916916141150885E-2</v>
      </c>
      <c r="M19">
        <v>-2.6019240570853065E-2</v>
      </c>
      <c r="N19">
        <v>5.3278688524590119E-2</v>
      </c>
      <c r="O19">
        <v>-4.2799646608422413E-2</v>
      </c>
      <c r="P19">
        <v>-6.9599999999999995E-2</v>
      </c>
      <c r="Q19">
        <v>0.15690000000000001</v>
      </c>
      <c r="R19">
        <v>-4.5699999999999998E-2</v>
      </c>
      <c r="S19">
        <v>0.15160000000000001</v>
      </c>
      <c r="T19">
        <v>7.6300000000000007E-2</v>
      </c>
      <c r="U19" s="18">
        <f t="shared" si="1"/>
        <v>-4.0766862178380995E-3</v>
      </c>
      <c r="V19" s="18">
        <f t="shared" si="2"/>
        <v>-8.434194986522944E-3</v>
      </c>
      <c r="W19" s="18">
        <f t="shared" si="3"/>
        <v>-4.4860044558365716E-3</v>
      </c>
      <c r="X19" s="4">
        <f t="shared" si="10"/>
        <v>101.3348890085347</v>
      </c>
      <c r="Y19" s="4">
        <f t="shared" si="11"/>
        <v>100.00821311340501</v>
      </c>
      <c r="Z19">
        <f t="shared" si="4"/>
        <v>104.79981896494817</v>
      </c>
      <c r="AA19" s="85">
        <f>Z19/MAXA($Z$3:Z18)-1</f>
        <v>-3.0916916141150885E-2</v>
      </c>
      <c r="AB19">
        <f t="shared" si="5"/>
        <v>105.06542222924111</v>
      </c>
      <c r="AC19">
        <f t="shared" si="6"/>
        <v>116.26370897367607</v>
      </c>
      <c r="AD19" s="4">
        <f t="shared" si="7"/>
        <v>105.05456832524305</v>
      </c>
      <c r="AE19">
        <f t="shared" si="8"/>
        <v>104.85948941565549</v>
      </c>
    </row>
    <row r="20" spans="1:39" x14ac:dyDescent="0.25">
      <c r="A20" s="77">
        <v>38869</v>
      </c>
      <c r="B20">
        <v>-5.0000000000000001E-4</v>
      </c>
      <c r="C20">
        <v>8.6596227782509416E-5</v>
      </c>
      <c r="D20" s="83">
        <v>3.9066244998400279E-3</v>
      </c>
      <c r="E20" s="18">
        <f t="shared" si="0"/>
        <v>3.1969506073756403E-3</v>
      </c>
      <c r="F20" s="18">
        <f t="shared" si="9"/>
        <v>-3.6969506073756403E-3</v>
      </c>
      <c r="G20" s="18">
        <v>4.0000000000000001E-3</v>
      </c>
      <c r="H20" s="18">
        <v>-3.4999999999999996E-3</v>
      </c>
      <c r="I20" s="18">
        <v>-3.8E-3</v>
      </c>
      <c r="J20" s="18">
        <v>8.6E-3</v>
      </c>
      <c r="K20">
        <v>1.49E-2</v>
      </c>
      <c r="L20">
        <v>8.6596227782509416E-5</v>
      </c>
      <c r="M20">
        <v>4.9895787895380362E-3</v>
      </c>
      <c r="N20">
        <v>-5.8365758754862574E-3</v>
      </c>
      <c r="O20">
        <v>1.0281020319930738E-2</v>
      </c>
      <c r="P20">
        <v>-0.14949999999999999</v>
      </c>
      <c r="Q20">
        <v>-0.12620000000000001</v>
      </c>
      <c r="R20">
        <v>-1.9599999999999999E-2</v>
      </c>
      <c r="S20">
        <v>-0.12609999999999999</v>
      </c>
      <c r="T20">
        <v>-8.3699999999999997E-2</v>
      </c>
      <c r="U20" s="18">
        <f t="shared" si="1"/>
        <v>2.7963555799151536E-3</v>
      </c>
      <c r="V20" s="18">
        <f t="shared" si="2"/>
        <v>-1.1646972531553074E-3</v>
      </c>
      <c r="W20" s="18">
        <f t="shared" si="3"/>
        <v>-1.4726103796487732E-4</v>
      </c>
      <c r="X20" s="4">
        <f t="shared" si="10"/>
        <v>101.31996632759724</v>
      </c>
      <c r="Y20" s="4">
        <f t="shared" si="11"/>
        <v>99.89173382229886</v>
      </c>
      <c r="Z20">
        <f t="shared" si="4"/>
        <v>104.80889423394282</v>
      </c>
      <c r="AA20" s="85">
        <f>Z20/MAXA($Z$3:Z19)-1</f>
        <v>-3.0832997201680978E-2</v>
      </c>
      <c r="AB20">
        <f t="shared" si="5"/>
        <v>105.40131119465106</v>
      </c>
      <c r="AC20">
        <f t="shared" si="6"/>
        <v>116.20557711918924</v>
      </c>
      <c r="AD20" s="4">
        <f t="shared" si="7"/>
        <v>105.46497707568257</v>
      </c>
      <c r="AE20">
        <f t="shared" si="8"/>
        <v>105.15271383399001</v>
      </c>
      <c r="AH20" s="90"/>
    </row>
    <row r="21" spans="1:39" x14ac:dyDescent="0.25">
      <c r="A21" s="77">
        <v>38899</v>
      </c>
      <c r="B21">
        <v>-2.2000000000000001E-3</v>
      </c>
      <c r="C21">
        <v>5.0858787979908282E-3</v>
      </c>
      <c r="D21" s="83">
        <v>4.0342708735832122E-3</v>
      </c>
      <c r="E21" s="18">
        <f t="shared" si="0"/>
        <v>4.2296355766456798E-3</v>
      </c>
      <c r="F21" s="18">
        <f t="shared" si="9"/>
        <v>-6.4296355766456804E-3</v>
      </c>
      <c r="G21" s="18">
        <v>4.0000000000000001E-3</v>
      </c>
      <c r="H21" s="18">
        <v>-7.8000000000000005E-3</v>
      </c>
      <c r="I21" s="18">
        <v>-4.07E-2</v>
      </c>
      <c r="J21" s="18">
        <v>2.92E-2</v>
      </c>
      <c r="K21">
        <v>-2.1899999999999999E-2</v>
      </c>
      <c r="L21">
        <v>5.0858787979908282E-3</v>
      </c>
      <c r="M21">
        <v>-3.8356175023300403E-2</v>
      </c>
      <c r="N21">
        <v>7.8277886497064644E-3</v>
      </c>
      <c r="O21">
        <v>-1.0777641157081163E-2</v>
      </c>
      <c r="P21">
        <v>-0.17330000000000001</v>
      </c>
      <c r="Q21">
        <v>-0.1157</v>
      </c>
      <c r="R21">
        <v>-0.23039999999999999</v>
      </c>
      <c r="S21">
        <v>-6.8999999999999999E-3</v>
      </c>
      <c r="T21">
        <v>-0.10680000000000001</v>
      </c>
      <c r="U21" s="18">
        <f t="shared" si="1"/>
        <v>9.1127876353617977E-4</v>
      </c>
      <c r="V21" s="18">
        <f t="shared" si="2"/>
        <v>-3.093771664262163E-3</v>
      </c>
      <c r="W21" s="18">
        <f t="shared" si="3"/>
        <v>5.0289421380516014E-4</v>
      </c>
      <c r="X21" s="4">
        <f t="shared" si="10"/>
        <v>101.37091955240633</v>
      </c>
      <c r="Y21" s="4">
        <f t="shared" si="11"/>
        <v>99.58269160670541</v>
      </c>
      <c r="Z21">
        <f t="shared" si="4"/>
        <v>105.34193956696809</v>
      </c>
      <c r="AA21" s="85">
        <f>Z21/MAXA($Z$3:Z20)-1</f>
        <v>-2.5903931290436666E-2</v>
      </c>
      <c r="AB21">
        <f t="shared" si="5"/>
        <v>105.84712033030505</v>
      </c>
      <c r="AC21">
        <f t="shared" si="6"/>
        <v>115.94992484952702</v>
      </c>
      <c r="AD21" s="4">
        <f t="shared" si="7"/>
        <v>105.89045136088211</v>
      </c>
      <c r="AE21">
        <f t="shared" si="8"/>
        <v>105.24853726903511</v>
      </c>
    </row>
    <row r="22" spans="1:39" x14ac:dyDescent="0.25">
      <c r="A22" s="77">
        <v>38930</v>
      </c>
      <c r="B22">
        <v>9.4999999999999998E-3</v>
      </c>
      <c r="C22">
        <v>2.1274193032348121E-2</v>
      </c>
      <c r="D22" s="83">
        <v>4.0422428477437933E-3</v>
      </c>
      <c r="E22" s="18">
        <f t="shared" si="0"/>
        <v>7.2435451134136323E-3</v>
      </c>
      <c r="F22" s="18">
        <f t="shared" si="9"/>
        <v>2.2564548865863674E-3</v>
      </c>
      <c r="G22" s="18">
        <v>4.1999999999999997E-3</v>
      </c>
      <c r="H22" s="18">
        <v>2.0299999999999999E-2</v>
      </c>
      <c r="I22" s="18">
        <v>9.1999999999999998E-3</v>
      </c>
      <c r="J22" s="18">
        <v>-1.72E-2</v>
      </c>
      <c r="K22">
        <v>-3.4700000000000002E-2</v>
      </c>
      <c r="L22">
        <v>2.1274193032348121E-2</v>
      </c>
      <c r="M22">
        <v>7.2316181144654081E-3</v>
      </c>
      <c r="N22">
        <v>-3.106796116504857E-2</v>
      </c>
      <c r="O22">
        <v>5.9200321709657402E-3</v>
      </c>
      <c r="P22">
        <v>-9.5600000000000004E-2</v>
      </c>
      <c r="Q22">
        <v>-8.1100000000000005E-2</v>
      </c>
      <c r="R22">
        <v>-6.3899999999999998E-2</v>
      </c>
      <c r="S22">
        <v>-4.1500000000000002E-2</v>
      </c>
      <c r="T22">
        <v>-0.2145</v>
      </c>
      <c r="U22" s="18">
        <f t="shared" si="1"/>
        <v>9.186908063259086E-3</v>
      </c>
      <c r="V22" s="18">
        <f t="shared" si="2"/>
        <v>4.9067630941852201E-3</v>
      </c>
      <c r="W22" s="18">
        <f t="shared" si="3"/>
        <v>4.100137248211678E-3</v>
      </c>
      <c r="X22" s="4">
        <f t="shared" si="10"/>
        <v>101.78655423554862</v>
      </c>
      <c r="Y22" s="4">
        <f t="shared" si="11"/>
        <v>100.07132028270082</v>
      </c>
      <c r="Z22">
        <f t="shared" si="4"/>
        <v>107.58300432371772</v>
      </c>
      <c r="AA22" s="85">
        <f>Z22/MAXA($Z$3:Z21)-1</f>
        <v>-5.1808234926580266E-3</v>
      </c>
      <c r="AB22">
        <f t="shared" si="5"/>
        <v>106.61382872154253</v>
      </c>
      <c r="AC22">
        <f t="shared" si="6"/>
        <v>117.05144913559754</v>
      </c>
      <c r="AD22" s="4">
        <f t="shared" si="7"/>
        <v>106.31848628054</v>
      </c>
      <c r="AE22">
        <f t="shared" si="8"/>
        <v>106.21544590471824</v>
      </c>
    </row>
    <row r="23" spans="1:39" ht="15.75" thickBot="1" x14ac:dyDescent="0.3">
      <c r="A23" s="77">
        <v>38961</v>
      </c>
      <c r="B23">
        <v>6.8000000000000005E-3</v>
      </c>
      <c r="C23">
        <v>2.4566298512509466E-2</v>
      </c>
      <c r="D23" s="83">
        <v>3.9225900629809018E-3</v>
      </c>
      <c r="E23" s="18">
        <f t="shared" si="0"/>
        <v>7.757718990544062E-3</v>
      </c>
      <c r="F23" s="18">
        <f t="shared" si="9"/>
        <v>-9.5771899054406147E-4</v>
      </c>
      <c r="G23" s="18">
        <v>4.0999999999999995E-3</v>
      </c>
      <c r="H23" s="18">
        <v>1.84E-2</v>
      </c>
      <c r="I23" s="18">
        <v>-1.3600000000000001E-2</v>
      </c>
      <c r="J23" s="18">
        <v>2.9999999999999997E-4</v>
      </c>
      <c r="K23">
        <v>-9.300000000000001E-3</v>
      </c>
      <c r="L23">
        <v>2.4566298512509466E-2</v>
      </c>
      <c r="M23">
        <v>-1.7543693213154275E-2</v>
      </c>
      <c r="N23">
        <v>-5.2104208416833622E-2</v>
      </c>
      <c r="O23">
        <v>2.7824997491188684E-2</v>
      </c>
      <c r="P23">
        <v>-3.8600000000000002E-2</v>
      </c>
      <c r="Q23">
        <v>-0.2034</v>
      </c>
      <c r="R23">
        <v>3.61E-2</v>
      </c>
      <c r="S23">
        <v>-0.17380000000000001</v>
      </c>
      <c r="T23">
        <v>-4.9099999999999998E-2</v>
      </c>
      <c r="U23" s="18">
        <f t="shared" si="1"/>
        <v>7.7647897787852648E-3</v>
      </c>
      <c r="V23" s="18">
        <f t="shared" si="2"/>
        <v>3.6596740953938789E-3</v>
      </c>
      <c r="W23" s="18">
        <f t="shared" si="3"/>
        <v>3.790879877383968E-3</v>
      </c>
      <c r="X23" s="4">
        <f>X22*(1+W23)</f>
        <v>102.17241483578842</v>
      </c>
      <c r="Y23" s="4">
        <f t="shared" si="11"/>
        <v>100.43754870123128</v>
      </c>
      <c r="Z23">
        <f t="shared" si="4"/>
        <v>110.22592052280676</v>
      </c>
      <c r="AA23" s="85">
        <f>Z23/MAXA($Z$3:Z22)-1</f>
        <v>1.9258201363390182E-2</v>
      </c>
      <c r="AB23">
        <f t="shared" si="5"/>
        <v>107.44090884527024</v>
      </c>
      <c r="AC23">
        <f t="shared" si="6"/>
        <v>117.84739898971959</v>
      </c>
      <c r="AD23" s="4">
        <f t="shared" si="7"/>
        <v>106.73553011833522</v>
      </c>
      <c r="AE23">
        <f t="shared" si="8"/>
        <v>107.04018651342832</v>
      </c>
    </row>
    <row r="24" spans="1:39" x14ac:dyDescent="0.25">
      <c r="A24" s="77">
        <v>38991</v>
      </c>
      <c r="B24">
        <v>1.0200000000000001E-2</v>
      </c>
      <c r="C24">
        <v>3.1508002961554205E-2</v>
      </c>
      <c r="D24" s="83">
        <v>4.0103507726252374E-3</v>
      </c>
      <c r="E24" s="18">
        <f t="shared" si="0"/>
        <v>9.1187857036678834E-3</v>
      </c>
      <c r="F24" s="18">
        <f t="shared" si="9"/>
        <v>1.0812142963321173E-3</v>
      </c>
      <c r="G24" s="18">
        <v>4.0999999999999995E-3</v>
      </c>
      <c r="H24" s="18">
        <v>3.2300000000000002E-2</v>
      </c>
      <c r="I24" s="18">
        <v>1.7500000000000002E-2</v>
      </c>
      <c r="J24" s="18">
        <v>-5.0000000000000001E-4</v>
      </c>
      <c r="K24">
        <v>-2.5999999999999999E-3</v>
      </c>
      <c r="L24">
        <v>3.1508002961554205E-2</v>
      </c>
      <c r="M24">
        <v>2.5342282275345837E-2</v>
      </c>
      <c r="N24">
        <v>-2.3255813953488438E-2</v>
      </c>
      <c r="O24">
        <v>2.1700604000144768E-2</v>
      </c>
      <c r="P24">
        <v>-0.2079</v>
      </c>
      <c r="Q24">
        <v>-9.3299999999999994E-2</v>
      </c>
      <c r="R24">
        <v>0.39589999999999997</v>
      </c>
      <c r="S24">
        <v>-9.6799999999999997E-2</v>
      </c>
      <c r="T24">
        <v>1.6500000000000001E-2</v>
      </c>
      <c r="U24" s="18">
        <f t="shared" si="1"/>
        <v>1.0297588641853874E-2</v>
      </c>
      <c r="V24" s="18">
        <f t="shared" si="2"/>
        <v>6.207740375328924E-3</v>
      </c>
      <c r="W24" s="18">
        <f t="shared" si="3"/>
        <v>5.2395363347166463E-3</v>
      </c>
      <c r="X24" s="4">
        <f t="shared" si="10"/>
        <v>102.70775091572627</v>
      </c>
      <c r="Y24" s="4">
        <f t="shared" si="11"/>
        <v>101.06103892750298</v>
      </c>
      <c r="Z24">
        <f t="shared" si="4"/>
        <v>113.69891915307939</v>
      </c>
      <c r="AA24" s="85">
        <f>Z24/MAXA($Z$3:Z23)-1</f>
        <v>3.1508002961554205E-2</v>
      </c>
      <c r="AB24">
        <f t="shared" si="5"/>
        <v>108.42063946883758</v>
      </c>
      <c r="AC24">
        <f t="shared" si="6"/>
        <v>119.04944245941473</v>
      </c>
      <c r="AD24" s="4">
        <f t="shared" si="7"/>
        <v>107.16357703401185</v>
      </c>
      <c r="AE24">
        <f t="shared" si="8"/>
        <v>108.14244232229093</v>
      </c>
      <c r="AF24" s="84" t="s">
        <v>159</v>
      </c>
      <c r="AG24" s="91"/>
    </row>
    <row r="25" spans="1:39" x14ac:dyDescent="0.25">
      <c r="A25" s="77">
        <v>39022</v>
      </c>
      <c r="B25">
        <v>1.4499999999999999E-2</v>
      </c>
      <c r="C25">
        <v>1.6466656727820217E-2</v>
      </c>
      <c r="D25" s="83">
        <v>4.026298203094747E-3</v>
      </c>
      <c r="E25" s="18">
        <f t="shared" si="0"/>
        <v>6.3374323175915612E-3</v>
      </c>
      <c r="F25" s="18">
        <f t="shared" si="9"/>
        <v>8.1625676824084378E-3</v>
      </c>
      <c r="G25" s="18">
        <v>4.1999999999999997E-3</v>
      </c>
      <c r="H25" s="18">
        <v>1.7100000000000001E-2</v>
      </c>
      <c r="I25" s="18">
        <v>8.6E-3</v>
      </c>
      <c r="J25" s="18">
        <v>4.0000000000000002E-4</v>
      </c>
      <c r="K25">
        <v>-1.03E-2</v>
      </c>
      <c r="L25">
        <v>1.6466656727820217E-2</v>
      </c>
      <c r="M25">
        <v>8.6754424338867583E-3</v>
      </c>
      <c r="N25">
        <v>-1.0822510822510784E-2</v>
      </c>
      <c r="O25">
        <v>-2.344540195007485E-2</v>
      </c>
      <c r="P25">
        <v>-0.1081</v>
      </c>
      <c r="Q25">
        <v>0.4743</v>
      </c>
      <c r="R25">
        <v>2.9999999999999997E-4</v>
      </c>
      <c r="S25">
        <v>-0.26119999999999999</v>
      </c>
      <c r="T25">
        <v>-3.9800000000000002E-2</v>
      </c>
      <c r="U25" s="18">
        <f t="shared" si="1"/>
        <v>7.4434527413643047E-3</v>
      </c>
      <c r="V25" s="18">
        <f t="shared" si="2"/>
        <v>3.2319985769668049E-3</v>
      </c>
      <c r="W25" s="18">
        <f t="shared" si="3"/>
        <v>1.0933342609301774E-2</v>
      </c>
      <c r="X25" s="4">
        <f t="shared" si="10"/>
        <v>103.83068994511872</v>
      </c>
      <c r="Y25" s="4">
        <f t="shared" si="11"/>
        <v>101.38766806150346</v>
      </c>
      <c r="Z25">
        <f t="shared" si="4"/>
        <v>115.57116022509733</v>
      </c>
      <c r="AA25" s="85">
        <f>Z25/MAXA($Z$3:Z24)-1</f>
        <v>1.6466656727820217E-2</v>
      </c>
      <c r="AB25">
        <f t="shared" si="5"/>
        <v>109.10774793330133</v>
      </c>
      <c r="AC25">
        <f t="shared" si="6"/>
        <v>120.77565937507624</v>
      </c>
      <c r="AD25" s="4">
        <f t="shared" si="7"/>
        <v>107.59504955166111</v>
      </c>
      <c r="AE25">
        <f t="shared" si="8"/>
        <v>108.94739548105261</v>
      </c>
      <c r="AF25" s="86" t="s">
        <v>137</v>
      </c>
      <c r="AG25" s="86">
        <v>0.69682152967787081</v>
      </c>
    </row>
    <row r="26" spans="1:39" x14ac:dyDescent="0.25">
      <c r="A26" s="77">
        <v>39052</v>
      </c>
      <c r="B26">
        <v>2.0199999999999999E-2</v>
      </c>
      <c r="C26">
        <v>1.2615782852659851E-2</v>
      </c>
      <c r="D26" s="83">
        <v>3.9545128129423457E-3</v>
      </c>
      <c r="E26" s="18">
        <f t="shared" si="0"/>
        <v>5.5635787111538316E-3</v>
      </c>
      <c r="F26" s="18">
        <f t="shared" si="9"/>
        <v>1.4636421288846168E-2</v>
      </c>
      <c r="G26" s="18">
        <v>4.0000000000000001E-3</v>
      </c>
      <c r="H26" s="18">
        <v>8.6999999999999994E-3</v>
      </c>
      <c r="I26" s="18">
        <v>-1.1000000000000001E-2</v>
      </c>
      <c r="J26" s="18">
        <v>3.1600000000000003E-2</v>
      </c>
      <c r="K26">
        <v>8.3999999999999995E-3</v>
      </c>
      <c r="L26">
        <v>1.2615782852659851E-2</v>
      </c>
      <c r="M26">
        <v>-1.0656822376148858E-2</v>
      </c>
      <c r="N26">
        <v>-3.0634573304157673E-2</v>
      </c>
      <c r="O26">
        <v>3.3860379755770505E-2</v>
      </c>
      <c r="P26">
        <v>5.5199999999999999E-2</v>
      </c>
      <c r="Q26">
        <v>-7.7399999999999997E-2</v>
      </c>
      <c r="R26">
        <v>-0.2177</v>
      </c>
      <c r="S26">
        <v>0.13789999999999999</v>
      </c>
      <c r="T26">
        <v>1.6799999999999999E-2</v>
      </c>
      <c r="U26" s="18">
        <f t="shared" si="1"/>
        <v>3.7564077642405535E-3</v>
      </c>
      <c r="V26" s="18">
        <f t="shared" si="2"/>
        <v>-1.8065713186029195E-4</v>
      </c>
      <c r="W26" s="18">
        <f t="shared" si="3"/>
        <v>-6.5286901454325531E-5</v>
      </c>
      <c r="X26" s="4">
        <f t="shared" si="10"/>
        <v>103.82391116109633</v>
      </c>
      <c r="Y26" s="4">
        <f t="shared" si="11"/>
        <v>101.36935165618546</v>
      </c>
      <c r="Z26">
        <f t="shared" si="4"/>
        <v>117.02918088652712</v>
      </c>
      <c r="AA26" s="85">
        <f>Z26/MAXA($Z$3:Z25)-1</f>
        <v>1.2615782852659851E-2</v>
      </c>
      <c r="AB26">
        <f t="shared" si="5"/>
        <v>109.71477747692498</v>
      </c>
      <c r="AC26">
        <f t="shared" si="6"/>
        <v>123.21532769445278</v>
      </c>
      <c r="AD26" s="4">
        <f t="shared" si="7"/>
        <v>108.02053555372231</v>
      </c>
      <c r="AE26">
        <f t="shared" si="8"/>
        <v>109.35664632333142</v>
      </c>
      <c r="AF26" s="86" t="s">
        <v>138</v>
      </c>
      <c r="AG26" s="86">
        <v>0.48556024422260785</v>
      </c>
    </row>
    <row r="27" spans="1:39" x14ac:dyDescent="0.25">
      <c r="A27" s="77">
        <v>39083</v>
      </c>
      <c r="B27">
        <v>1.1299999999999999E-2</v>
      </c>
      <c r="C27">
        <v>1.4059042735039773E-2</v>
      </c>
      <c r="D27" s="83">
        <v>4.0581847075893407E-3</v>
      </c>
      <c r="E27" s="18">
        <f t="shared" si="0"/>
        <v>5.9161154187936686E-3</v>
      </c>
      <c r="F27" s="18">
        <f t="shared" si="9"/>
        <v>5.3838845812063307E-3</v>
      </c>
      <c r="G27" s="18">
        <v>4.4000000000000003E-3</v>
      </c>
      <c r="H27" s="18">
        <v>1.3999999999999999E-2</v>
      </c>
      <c r="I27" s="18">
        <v>1E-3</v>
      </c>
      <c r="J27" s="18">
        <v>-1.2999999999999999E-3</v>
      </c>
      <c r="K27">
        <v>2.3999999999999998E-3</v>
      </c>
      <c r="L27">
        <v>1.4059042735039773E-2</v>
      </c>
      <c r="M27">
        <v>2.0393429068061228E-3</v>
      </c>
      <c r="N27">
        <v>1.5801354401805936E-2</v>
      </c>
      <c r="O27">
        <v>3.4912500998018001E-3</v>
      </c>
      <c r="P27">
        <v>1.26E-2</v>
      </c>
      <c r="Q27">
        <v>2.6100000000000002E-2</v>
      </c>
      <c r="R27">
        <v>6.2199999999999998E-2</v>
      </c>
      <c r="S27">
        <v>0.16569999999999999</v>
      </c>
      <c r="T27">
        <v>-0.17649999999999999</v>
      </c>
      <c r="U27" s="18">
        <f t="shared" si="1"/>
        <v>7.2034206587571073E-3</v>
      </c>
      <c r="V27" s="18">
        <f t="shared" si="2"/>
        <v>2.8145969995481733E-3</v>
      </c>
      <c r="W27" s="18">
        <f t="shared" si="3"/>
        <v>6.5978457627798904E-4</v>
      </c>
      <c r="X27" s="4">
        <f t="shared" si="10"/>
        <v>103.89241257632928</v>
      </c>
      <c r="Y27" s="4">
        <f t="shared" si="11"/>
        <v>101.6546655292031</v>
      </c>
      <c r="Z27">
        <f t="shared" si="4"/>
        <v>118.6744991418575</v>
      </c>
      <c r="AA27" s="85">
        <f>Z27/MAXA($Z$3:Z26)-1</f>
        <v>1.4059042735039773E-2</v>
      </c>
      <c r="AB27">
        <f t="shared" si="5"/>
        <v>110.36386276362573</v>
      </c>
      <c r="AC27">
        <f t="shared" si="6"/>
        <v>124.60766089740011</v>
      </c>
      <c r="AD27" s="4">
        <f t="shared" si="7"/>
        <v>108.45890283921204</v>
      </c>
      <c r="AE27">
        <f t="shared" si="8"/>
        <v>110.14438824862928</v>
      </c>
      <c r="AF27" s="86" t="s">
        <v>139</v>
      </c>
      <c r="AG27" s="86">
        <v>0.4745365351702352</v>
      </c>
    </row>
    <row r="28" spans="1:39" x14ac:dyDescent="0.25">
      <c r="A28" s="77">
        <v>39114</v>
      </c>
      <c r="B28">
        <v>1.8E-3</v>
      </c>
      <c r="C28">
        <v>-2.1846176033528231E-2</v>
      </c>
      <c r="D28" s="83">
        <v>4.0980271803598978E-3</v>
      </c>
      <c r="E28" s="18">
        <f t="shared" si="0"/>
        <v>-7.2181245704942224E-4</v>
      </c>
      <c r="F28" s="18">
        <f t="shared" si="9"/>
        <v>2.5218124570494222E-3</v>
      </c>
      <c r="G28" s="18">
        <v>3.8E-3</v>
      </c>
      <c r="H28" s="18">
        <v>-1.9599999999999999E-2</v>
      </c>
      <c r="I28" s="18">
        <v>1.32E-2</v>
      </c>
      <c r="J28" s="18">
        <v>-1E-3</v>
      </c>
      <c r="K28">
        <v>-1.3300000000000001E-2</v>
      </c>
      <c r="L28">
        <v>-2.1846176033528231E-2</v>
      </c>
      <c r="M28">
        <v>1.3049866012162801E-2</v>
      </c>
      <c r="N28">
        <v>7.5555555555555529E-2</v>
      </c>
      <c r="O28">
        <v>-8.501927795303181E-2</v>
      </c>
      <c r="P28">
        <v>-2.9899999999999999E-2</v>
      </c>
      <c r="Q28">
        <v>-0.19470000000000001</v>
      </c>
      <c r="R28">
        <v>1.2999999999999999E-2</v>
      </c>
      <c r="S28">
        <v>-6.0999999999999999E-2</v>
      </c>
      <c r="T28">
        <v>9.7299999999999998E-2</v>
      </c>
      <c r="U28" s="18">
        <f t="shared" si="1"/>
        <v>-5.0956839385999663E-5</v>
      </c>
      <c r="V28" s="18">
        <f t="shared" si="2"/>
        <v>-3.8923409940965987E-3</v>
      </c>
      <c r="W28" s="18">
        <f t="shared" si="3"/>
        <v>-3.5853960579184546E-3</v>
      </c>
      <c r="X28" s="4">
        <f t="shared" si="10"/>
        <v>103.51991712983047</v>
      </c>
      <c r="Y28" s="4">
        <f t="shared" si="11"/>
        <v>101.2589909073226</v>
      </c>
      <c r="Z28">
        <f t="shared" si="4"/>
        <v>116.08191514291369</v>
      </c>
      <c r="AA28" s="85">
        <f>Z28/MAXA($Z$3:Z27)-1</f>
        <v>-2.1846176033528231E-2</v>
      </c>
      <c r="AB28">
        <f t="shared" si="5"/>
        <v>110.28420075267486</v>
      </c>
      <c r="AC28">
        <f t="shared" si="6"/>
        <v>124.83195468701543</v>
      </c>
      <c r="AD28" s="4">
        <f t="shared" si="7"/>
        <v>108.90337037099914</v>
      </c>
      <c r="AE28">
        <f t="shared" si="8"/>
        <v>110.13877563872802</v>
      </c>
      <c r="AF28" s="86" t="s">
        <v>140</v>
      </c>
      <c r="AG28" s="86">
        <v>8.1649544803520969E-3</v>
      </c>
    </row>
    <row r="29" spans="1:39" ht="15.75" thickBot="1" x14ac:dyDescent="0.3">
      <c r="A29" s="77">
        <v>39142</v>
      </c>
      <c r="B29">
        <v>9.5999999999999992E-3</v>
      </c>
      <c r="C29">
        <v>9.9799828968305526E-3</v>
      </c>
      <c r="D29" s="83">
        <v>4.026298203094747E-3</v>
      </c>
      <c r="E29" s="18">
        <f t="shared" si="0"/>
        <v>5.1323566639745136E-3</v>
      </c>
      <c r="F29" s="18">
        <f t="shared" si="9"/>
        <v>4.4676433360254855E-3</v>
      </c>
      <c r="G29" s="18">
        <v>4.3E-3</v>
      </c>
      <c r="H29" s="18">
        <v>6.8000000000000005E-3</v>
      </c>
      <c r="I29" s="18">
        <v>-5.9999999999999995E-4</v>
      </c>
      <c r="J29" s="18">
        <v>-2.3E-3</v>
      </c>
      <c r="K29">
        <v>2.4700000000000003E-2</v>
      </c>
      <c r="L29">
        <v>9.9799828968305526E-3</v>
      </c>
      <c r="M29">
        <v>-6.3921129454988339E-4</v>
      </c>
      <c r="N29">
        <v>-5.7851239669421538E-2</v>
      </c>
      <c r="O29">
        <v>5.6258882981523338E-2</v>
      </c>
      <c r="P29">
        <v>-0.1235</v>
      </c>
      <c r="Q29">
        <v>-1.7999999999999999E-2</v>
      </c>
      <c r="R29">
        <v>-8.2000000000000003E-2</v>
      </c>
      <c r="S29">
        <v>0.13669999999999999</v>
      </c>
      <c r="T29">
        <v>4.07E-2</v>
      </c>
      <c r="U29" s="18">
        <f t="shared" si="1"/>
        <v>5.7761631985661184E-3</v>
      </c>
      <c r="V29" s="18">
        <f t="shared" si="2"/>
        <v>1.5265540073011428E-3</v>
      </c>
      <c r="W29" s="18">
        <f t="shared" si="3"/>
        <v>3.2699099199940264E-4</v>
      </c>
      <c r="X29" s="4">
        <f t="shared" si="10"/>
        <v>103.55376721022445</v>
      </c>
      <c r="Y29" s="4">
        <f t="shared" si="11"/>
        <v>101.41356822566743</v>
      </c>
      <c r="Z29">
        <f t="shared" si="4"/>
        <v>117.2404106706713</v>
      </c>
      <c r="AA29" s="85">
        <f>Z29/MAXA($Z$3:Z28)-1</f>
        <v>-1.2084217599873437E-2</v>
      </c>
      <c r="AB29">
        <f t="shared" si="5"/>
        <v>110.85021860533895</v>
      </c>
      <c r="AC29">
        <f t="shared" si="6"/>
        <v>126.03034145201077</v>
      </c>
      <c r="AD29" s="4">
        <f t="shared" si="7"/>
        <v>109.34184781543486</v>
      </c>
      <c r="AE29">
        <f t="shared" si="8"/>
        <v>110.77495518130759</v>
      </c>
      <c r="AF29" s="87" t="s">
        <v>141</v>
      </c>
      <c r="AG29" s="87">
        <v>144</v>
      </c>
    </row>
    <row r="30" spans="1:39" x14ac:dyDescent="0.25">
      <c r="A30" s="77">
        <v>39173</v>
      </c>
      <c r="B30">
        <v>1.46E-2</v>
      </c>
      <c r="C30">
        <v>4.3290690602424187E-2</v>
      </c>
      <c r="D30" s="83">
        <v>3.9704700018041716E-3</v>
      </c>
      <c r="E30" s="18">
        <f t="shared" si="0"/>
        <v>1.1275267772625551E-2</v>
      </c>
      <c r="F30" s="18">
        <f t="shared" si="9"/>
        <v>3.3247322273744495E-3</v>
      </c>
      <c r="G30" s="18">
        <v>4.4000000000000003E-3</v>
      </c>
      <c r="H30" s="18">
        <v>3.49E-2</v>
      </c>
      <c r="I30" s="18">
        <v>-2.07E-2</v>
      </c>
      <c r="J30" s="18">
        <v>-1.15E-2</v>
      </c>
      <c r="K30">
        <v>-1.6000000000000001E-3</v>
      </c>
      <c r="L30">
        <v>4.3290690602424187E-2</v>
      </c>
      <c r="M30">
        <v>-2.5981072114846356E-2</v>
      </c>
      <c r="N30">
        <v>1.9736842105263323E-2</v>
      </c>
      <c r="O30">
        <v>-5.9808612440206271E-4</v>
      </c>
      <c r="P30">
        <v>-0.13600000000000001</v>
      </c>
      <c r="Q30">
        <v>2.0199999999999999E-2</v>
      </c>
      <c r="R30">
        <v>-7.2300000000000003E-2</v>
      </c>
      <c r="S30">
        <v>5.5500000000000001E-2</v>
      </c>
      <c r="T30">
        <v>9.0200000000000002E-2</v>
      </c>
      <c r="U30" s="18">
        <f t="shared" si="1"/>
        <v>1.2085061418943893E-2</v>
      </c>
      <c r="V30" s="18">
        <f t="shared" si="2"/>
        <v>7.6914350347357689E-3</v>
      </c>
      <c r="W30" s="18">
        <f t="shared" si="3"/>
        <v>7.0274573418738044E-3</v>
      </c>
      <c r="X30" s="4">
        <f t="shared" si="10"/>
        <v>104.28148689188464</v>
      </c>
      <c r="Y30" s="4">
        <f t="shared" si="11"/>
        <v>102.19358409731589</v>
      </c>
      <c r="Z30">
        <f t="shared" si="4"/>
        <v>122.31582901511648</v>
      </c>
      <c r="AA30" s="85">
        <f>Z30/MAXA($Z$3:Z29)-1</f>
        <v>3.0683338877262267E-2</v>
      </c>
      <c r="AB30">
        <f t="shared" si="5"/>
        <v>112.10008450276823</v>
      </c>
      <c r="AC30">
        <f t="shared" si="6"/>
        <v>127.87038443721012</v>
      </c>
      <c r="AD30" s="4">
        <f t="shared" si="7"/>
        <v>109.77598634212788</v>
      </c>
      <c r="AE30">
        <f t="shared" si="8"/>
        <v>112.11367731835445</v>
      </c>
    </row>
    <row r="31" spans="1:39" ht="15.75" thickBot="1" x14ac:dyDescent="0.3">
      <c r="A31" s="77">
        <v>39203</v>
      </c>
      <c r="B31">
        <v>1.0800000000000001E-2</v>
      </c>
      <c r="C31">
        <v>3.254922870993493E-2</v>
      </c>
      <c r="D31" s="83">
        <v>3.8587110455146068E-3</v>
      </c>
      <c r="E31" s="18">
        <f t="shared" si="0"/>
        <v>9.1887531021826278E-3</v>
      </c>
      <c r="F31" s="18">
        <f t="shared" si="9"/>
        <v>1.6112468978173727E-3</v>
      </c>
      <c r="G31" s="18">
        <v>4.0999999999999995E-3</v>
      </c>
      <c r="H31" s="18">
        <v>3.2400000000000005E-2</v>
      </c>
      <c r="I31" s="18">
        <v>-1E-4</v>
      </c>
      <c r="J31" s="18">
        <v>-7.000000000000001E-4</v>
      </c>
      <c r="K31">
        <v>-2.7000000000000001E-3</v>
      </c>
      <c r="L31">
        <v>3.254922870993493E-2</v>
      </c>
      <c r="M31">
        <v>7.4841456099716611E-3</v>
      </c>
      <c r="N31">
        <v>-2.150537634408747E-3</v>
      </c>
      <c r="O31">
        <v>2.150537634408747E-3</v>
      </c>
      <c r="P31">
        <v>-2.0999999999999999E-3</v>
      </c>
      <c r="Q31">
        <v>-0.13880000000000001</v>
      </c>
      <c r="R31">
        <v>-0.14119999999999999</v>
      </c>
      <c r="S31">
        <v>5.3199999999999997E-2</v>
      </c>
      <c r="T31">
        <v>4.8599999999999997E-2</v>
      </c>
      <c r="U31" s="18">
        <f t="shared" si="1"/>
        <v>1.0458016753642951E-2</v>
      </c>
      <c r="V31" s="18">
        <f t="shared" si="2"/>
        <v>6.3707221477404498E-3</v>
      </c>
      <c r="W31" s="18">
        <f t="shared" si="3"/>
        <v>4.0801210679423253E-3</v>
      </c>
      <c r="X31" s="4">
        <f t="shared" si="10"/>
        <v>104.70696798354858</v>
      </c>
      <c r="Y31" s="4">
        <f t="shared" si="11"/>
        <v>102.84463102688164</v>
      </c>
      <c r="Z31">
        <f t="shared" si="4"/>
        <v>126.2971149085748</v>
      </c>
      <c r="AA31" s="85">
        <f>Z31/MAXA($Z$3:Z30)-1</f>
        <v>3.254922870993493E-2</v>
      </c>
      <c r="AB31">
        <f t="shared" si="5"/>
        <v>113.13014450199796</v>
      </c>
      <c r="AC31">
        <f t="shared" si="6"/>
        <v>129.25138458913199</v>
      </c>
      <c r="AD31" s="4">
        <f t="shared" si="7"/>
        <v>110.19958015315851</v>
      </c>
      <c r="AE31">
        <f t="shared" si="8"/>
        <v>113.28616403406232</v>
      </c>
      <c r="AF31" t="s">
        <v>142</v>
      </c>
    </row>
    <row r="32" spans="1:39" x14ac:dyDescent="0.25">
      <c r="A32" s="77">
        <v>39234</v>
      </c>
      <c r="B32">
        <v>2.8000000000000004E-3</v>
      </c>
      <c r="C32">
        <v>-1.7816322202167556E-2</v>
      </c>
      <c r="D32" s="83">
        <v>3.7628086026935126E-3</v>
      </c>
      <c r="E32" s="18">
        <f t="shared" si="0"/>
        <v>-2.4610040625356547E-4</v>
      </c>
      <c r="F32" s="18">
        <f t="shared" si="9"/>
        <v>3.0461004062535659E-3</v>
      </c>
      <c r="G32" s="18">
        <v>4.0000000000000001E-3</v>
      </c>
      <c r="H32" s="18">
        <v>-1.9599999999999999E-2</v>
      </c>
      <c r="I32" s="18">
        <v>7.9000000000000008E-3</v>
      </c>
      <c r="J32" s="18">
        <v>-1.11E-2</v>
      </c>
      <c r="K32">
        <v>3.0000000000000001E-3</v>
      </c>
      <c r="L32">
        <v>-1.7816322202167556E-2</v>
      </c>
      <c r="M32">
        <v>1.9047318537397315E-3</v>
      </c>
      <c r="N32">
        <v>6.6810344827586313E-2</v>
      </c>
      <c r="O32">
        <v>-1.8297042793157435E-2</v>
      </c>
      <c r="P32">
        <v>0.17380000000000001</v>
      </c>
      <c r="Q32">
        <v>-2.8E-3</v>
      </c>
      <c r="R32">
        <v>0.12709999999999999</v>
      </c>
      <c r="S32">
        <v>-4.5100000000000001E-2</v>
      </c>
      <c r="T32">
        <v>-6.8000000000000005E-2</v>
      </c>
      <c r="U32" s="18">
        <f t="shared" si="1"/>
        <v>8.3286912272442207E-4</v>
      </c>
      <c r="V32" s="18">
        <f t="shared" si="2"/>
        <v>-3.187733662093452E-3</v>
      </c>
      <c r="W32" s="18">
        <f t="shared" si="3"/>
        <v>-4.6329209409230266E-3</v>
      </c>
      <c r="X32" s="4">
        <f t="shared" si="10"/>
        <v>104.22186887891704</v>
      </c>
      <c r="Y32" s="4">
        <f t="shared" si="11"/>
        <v>102.51678973459167</v>
      </c>
      <c r="Z32">
        <f t="shared" si="4"/>
        <v>124.04696481615944</v>
      </c>
      <c r="AA32" s="85">
        <f>Z32/MAXA($Z$3:Z31)-1</f>
        <v>-1.7816322202167556E-2</v>
      </c>
      <c r="AB32">
        <f t="shared" si="5"/>
        <v>113.10230312747649</v>
      </c>
      <c r="AC32">
        <f t="shared" si="6"/>
        <v>129.61328846598155</v>
      </c>
      <c r="AD32" s="4">
        <f t="shared" si="7"/>
        <v>110.61424008137203</v>
      </c>
      <c r="AE32">
        <f t="shared" si="8"/>
        <v>113.38051658211819</v>
      </c>
      <c r="AF32" s="88"/>
      <c r="AG32" s="88" t="s">
        <v>143</v>
      </c>
      <c r="AH32" s="88" t="s">
        <v>144</v>
      </c>
      <c r="AI32" s="88" t="s">
        <v>145</v>
      </c>
      <c r="AJ32" s="88" t="s">
        <v>146</v>
      </c>
      <c r="AK32" s="88" t="s">
        <v>147</v>
      </c>
    </row>
    <row r="33" spans="1:39" x14ac:dyDescent="0.25">
      <c r="A33" s="77">
        <v>39264</v>
      </c>
      <c r="B33">
        <v>-4.1999999999999997E-3</v>
      </c>
      <c r="C33">
        <v>-3.1981878316802548E-2</v>
      </c>
      <c r="D33" s="83">
        <v>3.9305717973199261E-3</v>
      </c>
      <c r="E33" s="18">
        <f t="shared" si="0"/>
        <v>-2.741140149643038E-3</v>
      </c>
      <c r="F33" s="18">
        <f t="shared" si="9"/>
        <v>-1.4588598503569618E-3</v>
      </c>
      <c r="G33" s="18">
        <v>4.0000000000000001E-3</v>
      </c>
      <c r="H33" s="18">
        <v>-3.73E-2</v>
      </c>
      <c r="I33" s="18">
        <v>-2.5000000000000001E-2</v>
      </c>
      <c r="J33" s="18">
        <v>-3.3399999999999999E-2</v>
      </c>
      <c r="K33">
        <v>2.7900000000000001E-2</v>
      </c>
      <c r="L33">
        <v>-3.1981878316802548E-2</v>
      </c>
      <c r="M33">
        <v>-3.7083752211220039E-2</v>
      </c>
      <c r="N33">
        <v>1.0101010101010065E-2</v>
      </c>
      <c r="O33">
        <v>-1.7563696668174218E-2</v>
      </c>
      <c r="P33">
        <v>-0.13059999999999999</v>
      </c>
      <c r="Q33">
        <v>0.2082</v>
      </c>
      <c r="R33">
        <v>-3.2099999999999997E-2</v>
      </c>
      <c r="S33">
        <v>-1.72E-2</v>
      </c>
      <c r="T33">
        <v>6.8099999999999994E-2</v>
      </c>
      <c r="U33" s="18">
        <f t="shared" si="1"/>
        <v>-9.5146090933795335E-4</v>
      </c>
      <c r="V33" s="18">
        <f t="shared" si="2"/>
        <v>-4.9550570143754805E-3</v>
      </c>
      <c r="W33" s="18">
        <f t="shared" si="3"/>
        <v>-2.678024613764604E-3</v>
      </c>
      <c r="X33" s="4">
        <f t="shared" si="10"/>
        <v>103.94276014876674</v>
      </c>
      <c r="Y33" s="4">
        <f t="shared" si="11"/>
        <v>102.00881319652602</v>
      </c>
      <c r="Z33">
        <f t="shared" si="4"/>
        <v>120.07970988184034</v>
      </c>
      <c r="AA33" s="85">
        <f>Z33/MAXA($Z$3:Z32)-1</f>
        <v>-4.9228401070247507E-2</v>
      </c>
      <c r="AB33">
        <f t="shared" si="5"/>
        <v>112.79227386335667</v>
      </c>
      <c r="AC33">
        <f t="shared" si="6"/>
        <v>129.06891265442442</v>
      </c>
      <c r="AD33" s="4">
        <f t="shared" si="7"/>
        <v>111.04901729381785</v>
      </c>
      <c r="AE33">
        <f t="shared" si="8"/>
        <v>113.27263945270977</v>
      </c>
      <c r="AF33" s="86" t="s">
        <v>148</v>
      </c>
      <c r="AG33" s="86">
        <v>3</v>
      </c>
      <c r="AH33" s="86">
        <v>8.8093561701028493E-3</v>
      </c>
      <c r="AI33" s="86">
        <v>2.9364520567009499E-3</v>
      </c>
      <c r="AJ33" s="86">
        <v>44.046903080964228</v>
      </c>
      <c r="AK33" s="86">
        <v>4.1405969234797669E-20</v>
      </c>
    </row>
    <row r="34" spans="1:39" x14ac:dyDescent="0.25">
      <c r="A34" s="77">
        <v>39295</v>
      </c>
      <c r="B34">
        <v>-1.4499999999999999E-2</v>
      </c>
      <c r="C34">
        <v>1.2863571531556817E-2</v>
      </c>
      <c r="D34" s="83">
        <v>3.4343792900468628E-3</v>
      </c>
      <c r="E34" s="18">
        <f t="shared" si="0"/>
        <v>5.18610757168682E-3</v>
      </c>
      <c r="F34" s="18">
        <f t="shared" si="9"/>
        <v>-1.9686107571686817E-2</v>
      </c>
      <c r="G34" s="18">
        <v>4.1999999999999997E-3</v>
      </c>
      <c r="H34" s="18">
        <v>9.1999999999999998E-3</v>
      </c>
      <c r="I34" s="18">
        <v>-1E-3</v>
      </c>
      <c r="J34" s="18">
        <v>-2.2499999999999999E-2</v>
      </c>
      <c r="K34">
        <v>8.9999999999999998E-4</v>
      </c>
      <c r="L34">
        <v>1.2863571531556817E-2</v>
      </c>
      <c r="M34">
        <v>8.7052452852293995E-3</v>
      </c>
      <c r="N34">
        <v>-4.8000000000000043E-2</v>
      </c>
      <c r="O34">
        <v>4.8000000000000043E-2</v>
      </c>
      <c r="P34">
        <v>-7.7999999999999996E-3</v>
      </c>
      <c r="Q34">
        <v>-3.7000000000000002E-3</v>
      </c>
      <c r="R34">
        <v>8.0699999999999994E-2</v>
      </c>
      <c r="S34">
        <v>2.2191999999999998</v>
      </c>
      <c r="T34">
        <v>4.8599999999999997E-2</v>
      </c>
      <c r="U34" s="18">
        <f t="shared" si="1"/>
        <v>7.4371336661458098E-3</v>
      </c>
      <c r="V34" s="18">
        <f t="shared" si="2"/>
        <v>3.2164954015595653E-3</v>
      </c>
      <c r="W34" s="18">
        <f t="shared" si="3"/>
        <v>-1.4325061967692381E-2</v>
      </c>
      <c r="X34" s="4">
        <f t="shared" si="10"/>
        <v>102.45377366854267</v>
      </c>
      <c r="Y34" s="4">
        <f t="shared" si="11"/>
        <v>102.3369240750912</v>
      </c>
      <c r="Z34">
        <f t="shared" si="4"/>
        <v>121.62436381939399</v>
      </c>
      <c r="AA34" s="85">
        <f>Z34/MAXA($Z$3:Z33)-1</f>
        <v>-3.699808259724191E-2</v>
      </c>
      <c r="AB34">
        <f t="shared" si="5"/>
        <v>113.3772267288672</v>
      </c>
      <c r="AC34">
        <f t="shared" si="6"/>
        <v>127.19741342093528</v>
      </c>
      <c r="AD34" s="4">
        <f t="shared" si="7"/>
        <v>111.4304017389918</v>
      </c>
      <c r="AE34">
        <f t="shared" si="8"/>
        <v>114.11506321303672</v>
      </c>
      <c r="AF34" s="86" t="s">
        <v>149</v>
      </c>
      <c r="AG34" s="86">
        <v>140</v>
      </c>
      <c r="AH34" s="86">
        <v>9.33330743327105E-3</v>
      </c>
      <c r="AI34" s="86">
        <v>6.6666481666221788E-5</v>
      </c>
      <c r="AJ34" s="86"/>
      <c r="AK34" s="86"/>
    </row>
    <row r="35" spans="1:39" ht="15.75" thickBot="1" x14ac:dyDescent="0.3">
      <c r="A35" s="77">
        <v>39326</v>
      </c>
      <c r="B35">
        <v>8.6999999999999994E-3</v>
      </c>
      <c r="C35">
        <v>3.5794008343299488E-2</v>
      </c>
      <c r="D35" s="83">
        <v>3.1852673082803928E-3</v>
      </c>
      <c r="E35" s="18">
        <f t="shared" si="0"/>
        <v>9.2432256610914428E-3</v>
      </c>
      <c r="F35" s="18">
        <f t="shared" si="9"/>
        <v>-5.4322566109144335E-4</v>
      </c>
      <c r="G35" s="18">
        <v>3.2000000000000002E-3</v>
      </c>
      <c r="H35" s="18">
        <v>3.2199999999999999E-2</v>
      </c>
      <c r="I35" s="18">
        <v>-2.2799999999999997E-2</v>
      </c>
      <c r="J35" s="18">
        <v>-1.9099999999999999E-2</v>
      </c>
      <c r="K35">
        <v>4.6399999999999997E-2</v>
      </c>
      <c r="L35">
        <v>3.5794008343299488E-2</v>
      </c>
      <c r="M35">
        <v>-1.9914751932093463E-2</v>
      </c>
      <c r="N35">
        <v>-2.9411764705882287E-2</v>
      </c>
      <c r="O35">
        <v>2.0389208314904768E-2</v>
      </c>
      <c r="P35">
        <v>6.0900000000000003E-2</v>
      </c>
      <c r="Q35">
        <v>8.6099999999999996E-2</v>
      </c>
      <c r="R35">
        <v>0.33090000000000003</v>
      </c>
      <c r="S35">
        <v>4.3900000000000002E-2</v>
      </c>
      <c r="T35">
        <v>-9.6799999999999997E-2</v>
      </c>
      <c r="U35" s="18">
        <f t="shared" si="1"/>
        <v>1.0859826259873038E-2</v>
      </c>
      <c r="V35" s="18">
        <f t="shared" si="2"/>
        <v>7.7510891507290942E-3</v>
      </c>
      <c r="W35" s="18">
        <f t="shared" si="3"/>
        <v>5.9336248961206475E-3</v>
      </c>
      <c r="X35" s="4">
        <f t="shared" si="10"/>
        <v>103.06169593068384</v>
      </c>
      <c r="Y35" s="4">
        <f t="shared" si="11"/>
        <v>103.13014669700863</v>
      </c>
      <c r="Z35">
        <f t="shared" si="4"/>
        <v>125.97778731269388</v>
      </c>
      <c r="AA35" s="85">
        <f>Z35/MAXA($Z$3:Z34)-1</f>
        <v>-2.5283839311142087E-3</v>
      </c>
      <c r="AB35">
        <f t="shared" si="5"/>
        <v>114.42519802035085</v>
      </c>
      <c r="AC35">
        <f t="shared" si="6"/>
        <v>128.30403091769742</v>
      </c>
      <c r="AD35" s="4">
        <f t="shared" si="7"/>
        <v>111.78533735479957</v>
      </c>
      <c r="AE35">
        <f t="shared" si="8"/>
        <v>115.35433297316474</v>
      </c>
      <c r="AF35" s="87" t="s">
        <v>150</v>
      </c>
      <c r="AG35" s="87">
        <v>143</v>
      </c>
      <c r="AH35" s="87">
        <v>1.8142663603373899E-2</v>
      </c>
      <c r="AI35" s="87"/>
      <c r="AJ35" s="87"/>
      <c r="AK35" s="87"/>
    </row>
    <row r="36" spans="1:39" ht="15.75" thickBot="1" x14ac:dyDescent="0.3">
      <c r="A36" s="77">
        <v>39356</v>
      </c>
      <c r="B36">
        <v>1.0900000000000002E-2</v>
      </c>
      <c r="C36">
        <v>1.4822338300311211E-2</v>
      </c>
      <c r="D36" s="83">
        <v>3.1933138078821255E-3</v>
      </c>
      <c r="E36" s="18">
        <f t="shared" si="0"/>
        <v>5.3537206136309145E-3</v>
      </c>
      <c r="F36" s="18">
        <f t="shared" si="9"/>
        <v>5.5462793863690872E-3</v>
      </c>
      <c r="G36" s="18">
        <v>3.2000000000000002E-3</v>
      </c>
      <c r="H36" s="18">
        <v>1.8000000000000002E-2</v>
      </c>
      <c r="I36" s="18">
        <v>2.2000000000000001E-3</v>
      </c>
      <c r="J36" s="18">
        <v>-2.6200000000000001E-2</v>
      </c>
      <c r="K36">
        <v>4.87E-2</v>
      </c>
      <c r="L36">
        <v>1.4822338300311211E-2</v>
      </c>
      <c r="M36">
        <v>1.3199274045260435E-2</v>
      </c>
      <c r="N36">
        <v>-1.2987012987013094E-2</v>
      </c>
      <c r="O36">
        <v>-3.704944524367702E-3</v>
      </c>
      <c r="P36">
        <v>-0.15840000000000001</v>
      </c>
      <c r="Q36">
        <v>4.9700000000000001E-2</v>
      </c>
      <c r="R36">
        <v>0.1178</v>
      </c>
      <c r="S36">
        <v>-0.30599999999999999</v>
      </c>
      <c r="T36">
        <v>4.4999999999999997E-3</v>
      </c>
      <c r="U36" s="18">
        <f t="shared" si="1"/>
        <v>8.3647268191195754E-3</v>
      </c>
      <c r="V36" s="18">
        <f t="shared" si="2"/>
        <v>5.2392627729779401E-3</v>
      </c>
      <c r="W36" s="18">
        <f t="shared" si="3"/>
        <v>6.1457760217739727E-3</v>
      </c>
      <c r="X36" s="4">
        <f t="shared" si="10"/>
        <v>103.695090030298</v>
      </c>
      <c r="Y36" s="4">
        <f t="shared" si="11"/>
        <v>103.67047263537003</v>
      </c>
      <c r="Z36">
        <f t="shared" si="4"/>
        <v>127.84507269456728</v>
      </c>
      <c r="AA36" s="85">
        <f>Z36/MAXA($Z$3:Z35)-1</f>
        <v>1.2256477807216948E-2</v>
      </c>
      <c r="AB36">
        <f t="shared" si="5"/>
        <v>115.0377985617112</v>
      </c>
      <c r="AC36">
        <f t="shared" si="6"/>
        <v>129.70254485470031</v>
      </c>
      <c r="AD36" s="4">
        <f t="shared" si="7"/>
        <v>112.14230301609341</v>
      </c>
      <c r="AE36">
        <f t="shared" si="8"/>
        <v>116.31924045588703</v>
      </c>
    </row>
    <row r="37" spans="1:39" x14ac:dyDescent="0.25">
      <c r="A37" s="77">
        <v>39387</v>
      </c>
      <c r="B37">
        <v>-1.54E-2</v>
      </c>
      <c r="C37">
        <v>-4.4043417224814418E-2</v>
      </c>
      <c r="D37" s="83">
        <v>2.6849924609559928E-3</v>
      </c>
      <c r="E37" s="18">
        <f t="shared" si="0"/>
        <v>-5.9960774235110707E-3</v>
      </c>
      <c r="F37" s="18">
        <f t="shared" si="9"/>
        <v>-9.4039225764889298E-3</v>
      </c>
      <c r="G37" s="18">
        <v>3.4000000000000002E-3</v>
      </c>
      <c r="H37" s="18">
        <v>-4.8300000000000003E-2</v>
      </c>
      <c r="I37" s="18">
        <v>-2.6099999999999998E-2</v>
      </c>
      <c r="J37" s="18">
        <v>-1.18E-2</v>
      </c>
      <c r="K37">
        <v>9.0000000000000011E-3</v>
      </c>
      <c r="L37">
        <v>-4.4043417224814418E-2</v>
      </c>
      <c r="M37">
        <v>-2.8720523917574861E-2</v>
      </c>
      <c r="N37">
        <v>-4.3859649122806862E-2</v>
      </c>
      <c r="O37">
        <v>3.151397011046117E-2</v>
      </c>
      <c r="P37">
        <v>3.3500000000000002E-2</v>
      </c>
      <c r="Q37">
        <v>0.24199999999999999</v>
      </c>
      <c r="R37">
        <v>1.15E-2</v>
      </c>
      <c r="S37">
        <v>0.19670000000000001</v>
      </c>
      <c r="T37">
        <v>-0.19700000000000001</v>
      </c>
      <c r="U37" s="18">
        <f t="shared" si="1"/>
        <v>-5.0665043760120959E-3</v>
      </c>
      <c r="V37" s="18">
        <f t="shared" si="2"/>
        <v>-8.4871187800173147E-3</v>
      </c>
      <c r="W37" s="18">
        <f t="shared" si="3"/>
        <v>-7.0664531627825759E-3</v>
      </c>
      <c r="X37" s="4">
        <f t="shared" si="10"/>
        <v>102.96233353338839</v>
      </c>
      <c r="Y37" s="4">
        <f t="shared" si="11"/>
        <v>102.79060902013312</v>
      </c>
      <c r="Z37">
        <f t="shared" si="4"/>
        <v>122.21433881774372</v>
      </c>
      <c r="AA37" s="85">
        <f>Z37/MAXA($Z$3:Z36)-1</f>
        <v>-4.4043417224814418E-2</v>
      </c>
      <c r="AB37">
        <f t="shared" si="5"/>
        <v>114.34802301490491</v>
      </c>
      <c r="AC37">
        <f t="shared" si="6"/>
        <v>127.70512566393792</v>
      </c>
      <c r="AD37" s="4">
        <f t="shared" si="7"/>
        <v>112.44340425424586</v>
      </c>
      <c r="AE37">
        <f t="shared" si="8"/>
        <v>115.72990851510288</v>
      </c>
      <c r="AF37" s="88"/>
      <c r="AG37" s="88" t="s">
        <v>151</v>
      </c>
      <c r="AH37" s="88" t="s">
        <v>140</v>
      </c>
      <c r="AI37" s="88" t="s">
        <v>152</v>
      </c>
      <c r="AJ37" s="88" t="s">
        <v>153</v>
      </c>
      <c r="AK37" s="88" t="s">
        <v>154</v>
      </c>
      <c r="AL37" s="88" t="s">
        <v>155</v>
      </c>
      <c r="AM37" s="88" t="s">
        <v>156</v>
      </c>
    </row>
    <row r="38" spans="1:39" x14ac:dyDescent="0.25">
      <c r="A38" s="77">
        <v>39417</v>
      </c>
      <c r="B38">
        <v>3.2000000000000002E-3</v>
      </c>
      <c r="C38">
        <v>-8.6285090339686121E-3</v>
      </c>
      <c r="D38" s="83">
        <v>2.4662697723036864E-3</v>
      </c>
      <c r="E38" s="18">
        <f t="shared" si="0"/>
        <v>4.0511359734224156E-4</v>
      </c>
      <c r="F38" s="18">
        <f t="shared" si="9"/>
        <v>2.7948864026577586E-3</v>
      </c>
      <c r="G38" s="18">
        <v>2.7000000000000001E-3</v>
      </c>
      <c r="H38" s="18">
        <v>-8.6999999999999994E-3</v>
      </c>
      <c r="I38" s="18">
        <v>1.9E-3</v>
      </c>
      <c r="J38" s="18">
        <v>-4.4000000000000003E-3</v>
      </c>
      <c r="K38">
        <v>6.54E-2</v>
      </c>
      <c r="L38">
        <v>-8.6285090339686121E-3</v>
      </c>
      <c r="M38">
        <v>6.3622171045181345E-3</v>
      </c>
      <c r="N38">
        <v>-0.10779816513761471</v>
      </c>
      <c r="O38">
        <v>0.1468606651376147</v>
      </c>
      <c r="P38">
        <v>-2.7699999999999999E-2</v>
      </c>
      <c r="Q38">
        <v>2.64E-2</v>
      </c>
      <c r="R38">
        <v>-2.24E-2</v>
      </c>
      <c r="S38">
        <v>-9.1899999999999996E-2</v>
      </c>
      <c r="T38">
        <v>-0.14269999999999999</v>
      </c>
      <c r="U38" s="18">
        <f t="shared" si="1"/>
        <v>1.2722120894738021E-3</v>
      </c>
      <c r="V38" s="18">
        <f t="shared" si="2"/>
        <v>-1.3084531025739333E-3</v>
      </c>
      <c r="W38" s="18">
        <f t="shared" si="3"/>
        <v>-3.6164594729317721E-3</v>
      </c>
      <c r="X38" s="4">
        <f t="shared" si="10"/>
        <v>102.5899744269264</v>
      </c>
      <c r="Y38" s="4">
        <f t="shared" si="11"/>
        <v>102.65611232884527</v>
      </c>
      <c r="Z38">
        <f t="shared" si="4"/>
        <v>121.15981129117432</v>
      </c>
      <c r="AA38" s="85">
        <f>Z38/MAXA($Z$3:Z37)-1</f>
        <v>-5.2291897235371865E-2</v>
      </c>
      <c r="AB38">
        <f t="shared" si="5"/>
        <v>114.39434695385745</v>
      </c>
      <c r="AC38">
        <f t="shared" si="6"/>
        <v>128.11378206606253</v>
      </c>
      <c r="AD38" s="4">
        <f t="shared" si="7"/>
        <v>112.72072002325304</v>
      </c>
      <c r="AE38">
        <f t="shared" si="8"/>
        <v>115.87714150382948</v>
      </c>
      <c r="AF38" s="86" t="s">
        <v>157</v>
      </c>
      <c r="AG38" s="86">
        <v>3.0681368843177956E-3</v>
      </c>
      <c r="AH38" s="86">
        <v>6.8787382274076471E-4</v>
      </c>
      <c r="AI38" s="86">
        <v>4.4603192953223747</v>
      </c>
      <c r="AJ38" s="86">
        <v>1.6668809714152472E-5</v>
      </c>
      <c r="AK38" s="86">
        <v>1.7081733844134155E-3</v>
      </c>
      <c r="AL38" s="86">
        <v>4.4281003842221757E-3</v>
      </c>
      <c r="AM38" s="86">
        <v>1.7081733844134155E-3</v>
      </c>
    </row>
    <row r="39" spans="1:39" x14ac:dyDescent="0.25">
      <c r="A39" s="77">
        <v>39448</v>
      </c>
      <c r="B39">
        <v>-1.1000000000000001E-2</v>
      </c>
      <c r="C39">
        <v>-6.116343193593643E-2</v>
      </c>
      <c r="D39" s="83">
        <v>2.2632796417700884E-3</v>
      </c>
      <c r="E39" s="18">
        <f t="shared" si="0"/>
        <v>-9.5199528596278133E-3</v>
      </c>
      <c r="F39" s="18">
        <f t="shared" si="9"/>
        <v>-1.4800471403721878E-3</v>
      </c>
      <c r="G39" s="18">
        <v>2.0999999999999999E-3</v>
      </c>
      <c r="H39" s="18">
        <v>-6.3600000000000004E-2</v>
      </c>
      <c r="I39" s="18">
        <v>-8.6999999999999994E-3</v>
      </c>
      <c r="J39" s="18">
        <v>3.6900000000000002E-2</v>
      </c>
      <c r="K39">
        <v>-7.8100000000000003E-2</v>
      </c>
      <c r="L39">
        <v>-6.116343193593643E-2</v>
      </c>
      <c r="M39">
        <v>-7.6720431809274708E-3</v>
      </c>
      <c r="N39">
        <v>5.1413881748072028E-3</v>
      </c>
      <c r="O39">
        <v>-2.1682741558265897E-2</v>
      </c>
      <c r="P39">
        <v>1.09E-2</v>
      </c>
      <c r="Q39">
        <v>5.0900000000000001E-2</v>
      </c>
      <c r="R39">
        <v>6.7599999999999993E-2</v>
      </c>
      <c r="S39">
        <v>0.71879999999999999</v>
      </c>
      <c r="T39">
        <v>0.28210000000000002</v>
      </c>
      <c r="U39" s="18">
        <f t="shared" si="1"/>
        <v>-1.2585309669573344E-2</v>
      </c>
      <c r="V39" s="18">
        <f t="shared" si="2"/>
        <v>-1.483063770645217E-2</v>
      </c>
      <c r="W39" s="18">
        <f t="shared" si="3"/>
        <v>-1.4357775334186211E-2</v>
      </c>
      <c r="X39" s="4">
        <f t="shared" si="10"/>
        <v>101.11701062256468</v>
      </c>
      <c r="Y39" s="4">
        <f t="shared" si="11"/>
        <v>101.13365671854331</v>
      </c>
      <c r="Z39">
        <f t="shared" si="4"/>
        <v>113.74926141989567</v>
      </c>
      <c r="AA39" s="85">
        <f>Z39/MAXA($Z$3:Z38)-1</f>
        <v>-0.11025697727395167</v>
      </c>
      <c r="AB39">
        <f t="shared" si="5"/>
        <v>113.30531816344882</v>
      </c>
      <c r="AC39">
        <f t="shared" si="6"/>
        <v>126.70453046333584</v>
      </c>
      <c r="AD39" s="4">
        <f t="shared" si="7"/>
        <v>112.97583853408733</v>
      </c>
      <c r="AE39">
        <f t="shared" si="8"/>
        <v>114.41879179437881</v>
      </c>
      <c r="AF39" s="86" t="s">
        <v>158</v>
      </c>
      <c r="AG39" s="86">
        <v>0.19483239573765479</v>
      </c>
      <c r="AH39" s="86">
        <v>1.8166407432170437E-2</v>
      </c>
      <c r="AI39" s="86">
        <v>10.724872073089749</v>
      </c>
      <c r="AJ39" s="86">
        <v>5.8314021864394379E-20</v>
      </c>
      <c r="AK39" s="86">
        <v>0.15891643235107578</v>
      </c>
      <c r="AL39" s="86">
        <v>0.2307483591242338</v>
      </c>
      <c r="AM39" s="86">
        <v>0.15891643235107578</v>
      </c>
    </row>
    <row r="40" spans="1:39" x14ac:dyDescent="0.25">
      <c r="A40" s="77">
        <v>39479</v>
      </c>
      <c r="B40">
        <v>1.8200000000000001E-2</v>
      </c>
      <c r="C40">
        <v>-3.4761192772624461E-2</v>
      </c>
      <c r="D40" s="83">
        <v>1.7497295255153311E-3</v>
      </c>
      <c r="E40" s="18">
        <f t="shared" si="0"/>
        <v>-5.0331648667373569E-3</v>
      </c>
      <c r="F40" s="18">
        <f t="shared" si="9"/>
        <v>2.3233164866737356E-2</v>
      </c>
      <c r="G40" s="18">
        <v>1.2999999999999999E-3</v>
      </c>
      <c r="H40" s="18">
        <v>-3.0899999999999997E-2</v>
      </c>
      <c r="I40" s="18">
        <v>-2.0999999999999999E-3</v>
      </c>
      <c r="J40" s="18">
        <v>-8.8000000000000005E-3</v>
      </c>
      <c r="K40">
        <v>6.1100000000000002E-2</v>
      </c>
      <c r="L40">
        <v>-3.4761192772624461E-2</v>
      </c>
      <c r="M40">
        <v>-3.2592691035083846E-3</v>
      </c>
      <c r="N40">
        <v>-7.4168797953964194E-2</v>
      </c>
      <c r="O40">
        <v>0.11698225361145659</v>
      </c>
      <c r="P40">
        <v>-2.8000000000000001E-2</v>
      </c>
      <c r="Q40">
        <v>0.1457</v>
      </c>
      <c r="R40">
        <v>0.31459999999999999</v>
      </c>
      <c r="S40">
        <v>0.26679999999999998</v>
      </c>
      <c r="T40">
        <v>-7.1099999999999997E-2</v>
      </c>
      <c r="U40" s="18">
        <f t="shared" si="1"/>
        <v>-4.142847740194266E-3</v>
      </c>
      <c r="V40" s="18">
        <f t="shared" si="2"/>
        <v>-5.3498491636831047E-3</v>
      </c>
      <c r="W40" s="18">
        <f t="shared" si="3"/>
        <v>-9.639459888819998E-3</v>
      </c>
      <c r="X40" s="4">
        <f t="shared" si="10"/>
        <v>100.14229725459109</v>
      </c>
      <c r="Y40" s="4">
        <f t="shared" si="11"/>
        <v>100.59260690972739</v>
      </c>
      <c r="Z40">
        <f t="shared" si="4"/>
        <v>109.79520141593503</v>
      </c>
      <c r="AA40" s="85">
        <f>Z40/MAXA($Z$3:Z39)-1</f>
        <v>-0.14118550600502944</v>
      </c>
      <c r="AB40">
        <f t="shared" si="5"/>
        <v>112.73503381685406</v>
      </c>
      <c r="AC40">
        <f t="shared" si="6"/>
        <v>129.01055291776856</v>
      </c>
      <c r="AD40" s="4">
        <f t="shared" si="7"/>
        <v>113.17351569444027</v>
      </c>
      <c r="AE40">
        <f t="shared" si="8"/>
        <v>113.9447721613577</v>
      </c>
      <c r="AF40" s="86" t="s">
        <v>160</v>
      </c>
      <c r="AG40" s="86">
        <v>-7.2822751383846236E-3</v>
      </c>
      <c r="AH40" s="86">
        <v>3.2526301009145393E-2</v>
      </c>
      <c r="AI40" s="86">
        <v>-0.22388881958440562</v>
      </c>
      <c r="AJ40" s="86">
        <v>0.82317020454288703</v>
      </c>
      <c r="AK40" s="86">
        <v>-7.1588519535202136E-2</v>
      </c>
      <c r="AL40" s="86">
        <v>5.7023969258432887E-2</v>
      </c>
      <c r="AM40" s="86">
        <v>-7.1588519535202136E-2</v>
      </c>
    </row>
    <row r="41" spans="1:39" ht="15.75" thickBot="1" x14ac:dyDescent="0.3">
      <c r="A41" s="77">
        <v>39508</v>
      </c>
      <c r="B41">
        <v>-7.9000000000000008E-3</v>
      </c>
      <c r="C41">
        <v>-5.9596236145298409E-3</v>
      </c>
      <c r="D41" s="83">
        <v>1.0439846190974933E-3</v>
      </c>
      <c r="E41" s="18">
        <f t="shared" si="0"/>
        <v>-2.5712562472195513E-4</v>
      </c>
      <c r="F41" s="18">
        <f t="shared" si="9"/>
        <v>-7.6428743752780456E-3</v>
      </c>
      <c r="G41" s="18">
        <v>1.7000000000000001E-3</v>
      </c>
      <c r="H41" s="18">
        <v>-9.300000000000001E-3</v>
      </c>
      <c r="I41" s="18">
        <v>9.1000000000000004E-3</v>
      </c>
      <c r="J41" s="18">
        <v>-1.8E-3</v>
      </c>
      <c r="K41">
        <v>4.0800000000000003E-2</v>
      </c>
      <c r="L41">
        <v>-5.9596236145298409E-3</v>
      </c>
      <c r="M41">
        <v>8.5682365415465263E-3</v>
      </c>
      <c r="N41">
        <v>-2.2099447513812175E-2</v>
      </c>
      <c r="O41">
        <v>3.2363377132580418E-2</v>
      </c>
      <c r="P41">
        <v>0.14779999999999999</v>
      </c>
      <c r="Q41">
        <v>0.19889999999999999</v>
      </c>
      <c r="R41">
        <v>-7.8600000000000003E-2</v>
      </c>
      <c r="S41">
        <v>6.3899999999999998E-2</v>
      </c>
      <c r="T41">
        <v>-0.15010000000000001</v>
      </c>
      <c r="U41" s="18">
        <f t="shared" si="1"/>
        <v>-6.3218516101809567E-5</v>
      </c>
      <c r="V41" s="18">
        <f t="shared" si="2"/>
        <v>-1.6911827858143683E-3</v>
      </c>
      <c r="W41" s="18">
        <f t="shared" si="3"/>
        <v>-6.5334818597625392E-4</v>
      </c>
      <c r="X41" s="4">
        <f t="shared" si="10"/>
        <v>100.0768694663403</v>
      </c>
      <c r="Y41" s="4">
        <f t="shared" si="11"/>
        <v>100.42248642454148</v>
      </c>
      <c r="Z41">
        <f t="shared" si="4"/>
        <v>109.14086334081456</v>
      </c>
      <c r="AA41" s="85">
        <f>Z41/MAXA($Z$3:Z40)-1</f>
        <v>-0.1463037171439423</v>
      </c>
      <c r="AB41">
        <f t="shared" si="5"/>
        <v>112.70604675085585</v>
      </c>
      <c r="AC41">
        <f t="shared" si="6"/>
        <v>127.99136954971819</v>
      </c>
      <c r="AD41" s="4">
        <f t="shared" si="7"/>
        <v>113.29166710411445</v>
      </c>
      <c r="AE41">
        <f t="shared" si="8"/>
        <v>113.9375687419441</v>
      </c>
      <c r="AF41" s="87" t="s">
        <v>161</v>
      </c>
      <c r="AG41" s="87">
        <v>-6.3884148898711204E-2</v>
      </c>
      <c r="AH41" s="87">
        <v>2.7444969319287627E-2</v>
      </c>
      <c r="AI41" s="87">
        <v>-2.3277179928860421</v>
      </c>
      <c r="AJ41" s="87">
        <v>2.1360229901523611E-2</v>
      </c>
      <c r="AK41" s="87">
        <v>-0.11814432757728391</v>
      </c>
      <c r="AL41" s="87">
        <v>-9.6239702201385072E-3</v>
      </c>
      <c r="AM41" s="87">
        <v>-0.11814432757728391</v>
      </c>
    </row>
    <row r="42" spans="1:39" x14ac:dyDescent="0.25">
      <c r="A42" s="77">
        <v>39539</v>
      </c>
      <c r="B42">
        <v>5.0000000000000001E-3</v>
      </c>
      <c r="C42">
        <v>4.7546697913198877E-2</v>
      </c>
      <c r="D42" s="83">
        <v>1.0686959582126843E-3</v>
      </c>
      <c r="E42" s="18">
        <f t="shared" si="0"/>
        <v>9.7032458128913038E-3</v>
      </c>
      <c r="F42" s="18">
        <f t="shared" si="9"/>
        <v>-4.7032458128913037E-3</v>
      </c>
      <c r="G42" s="18">
        <v>1.8E-3</v>
      </c>
      <c r="H42" s="18">
        <v>4.5999999999999999E-2</v>
      </c>
      <c r="I42" s="18">
        <v>-1.6500000000000001E-2</v>
      </c>
      <c r="J42" s="18">
        <v>-9.8999999999999991E-3</v>
      </c>
      <c r="K42">
        <v>-2E-3</v>
      </c>
      <c r="L42">
        <v>4.7546697913198877E-2</v>
      </c>
      <c r="M42">
        <v>-6.5419692344234753E-3</v>
      </c>
      <c r="N42">
        <v>8.4745762711863851E-3</v>
      </c>
      <c r="O42">
        <v>3.1364542077686325E-3</v>
      </c>
      <c r="P42">
        <v>-0.14599999999999999</v>
      </c>
      <c r="Q42">
        <v>-0.21820000000000001</v>
      </c>
      <c r="R42">
        <v>-2.5499999999999998E-2</v>
      </c>
      <c r="S42">
        <v>7.9399999999999998E-2</v>
      </c>
      <c r="T42">
        <v>-0.1236</v>
      </c>
      <c r="U42" s="18">
        <f t="shared" si="1"/>
        <v>1.1514900817812706E-2</v>
      </c>
      <c r="V42" s="18">
        <f t="shared" si="2"/>
        <v>9.7282518240292288E-3</v>
      </c>
      <c r="W42" s="18">
        <f t="shared" si="3"/>
        <v>5.4276454461336179E-3</v>
      </c>
      <c r="X42" s="4">
        <f t="shared" si="10"/>
        <v>100.62005123116261</v>
      </c>
      <c r="Y42" s="4">
        <f t="shared" si="11"/>
        <v>101.39942166127456</v>
      </c>
      <c r="Z42">
        <f t="shared" si="4"/>
        <v>114.330151000066</v>
      </c>
      <c r="AA42" s="85">
        <f>Z42/MAXA($Z$3:Z41)-1</f>
        <v>-0.1057132778733646</v>
      </c>
      <c r="AB42">
        <f t="shared" si="5"/>
        <v>113.79966122707863</v>
      </c>
      <c r="AC42">
        <f t="shared" si="6"/>
        <v>128.63132639746675</v>
      </c>
      <c r="AD42" s="4">
        <f t="shared" si="7"/>
        <v>113.41274145084779</v>
      </c>
      <c r="AE42">
        <f t="shared" si="8"/>
        <v>115.24954854543032</v>
      </c>
    </row>
    <row r="43" spans="1:39" x14ac:dyDescent="0.25">
      <c r="A43" s="77">
        <v>39569</v>
      </c>
      <c r="B43">
        <v>1.2E-2</v>
      </c>
      <c r="C43">
        <v>1.0674181657577053E-2</v>
      </c>
      <c r="D43" s="83">
        <v>1.4303602255574255E-3</v>
      </c>
      <c r="E43" s="18">
        <f t="shared" si="0"/>
        <v>3.1476508500516104E-3</v>
      </c>
      <c r="F43" s="18">
        <f t="shared" si="9"/>
        <v>8.8523491499483895E-3</v>
      </c>
      <c r="G43" s="18">
        <v>1.8E-3</v>
      </c>
      <c r="H43" s="18">
        <v>1.8600000000000002E-2</v>
      </c>
      <c r="I43" s="18">
        <v>3.15E-2</v>
      </c>
      <c r="J43" s="18">
        <v>-1.49E-2</v>
      </c>
      <c r="K43">
        <v>3.2199999999999999E-2</v>
      </c>
      <c r="L43">
        <v>1.0674181657577053E-2</v>
      </c>
      <c r="M43">
        <v>3.4147003398900845E-2</v>
      </c>
      <c r="N43">
        <v>5.8823529411764698E-2</v>
      </c>
      <c r="O43">
        <v>-6.4562410329985651E-2</v>
      </c>
      <c r="P43">
        <v>2.5999999999999999E-3</v>
      </c>
      <c r="Q43">
        <v>-0.18870000000000001</v>
      </c>
      <c r="R43">
        <v>-0.1507</v>
      </c>
      <c r="S43">
        <v>-0.1215</v>
      </c>
      <c r="T43">
        <v>-0.1061</v>
      </c>
      <c r="U43" s="18">
        <f t="shared" si="1"/>
        <v>6.1463647124520605E-3</v>
      </c>
      <c r="V43" s="18">
        <f t="shared" si="2"/>
        <v>4.3975505418547053E-3</v>
      </c>
      <c r="W43" s="18">
        <f t="shared" si="3"/>
        <v>2.2109747215453535E-3</v>
      </c>
      <c r="X43" s="4">
        <f t="shared" si="10"/>
        <v>100.8425196209153</v>
      </c>
      <c r="Y43" s="4">
        <f t="shared" si="11"/>
        <v>101.84533074294485</v>
      </c>
      <c r="Z43">
        <f t="shared" si="4"/>
        <v>115.55053180077891</v>
      </c>
      <c r="AA43" s="85">
        <f>Z43/MAXA($Z$3:Z42)-1</f>
        <v>-9.6167498947425711E-2</v>
      </c>
      <c r="AB43">
        <f t="shared" si="5"/>
        <v>114.15786282747564</v>
      </c>
      <c r="AC43">
        <f t="shared" si="6"/>
        <v>130.17490231423636</v>
      </c>
      <c r="AD43" s="4">
        <f t="shared" si="7"/>
        <v>113.57496252529052</v>
      </c>
      <c r="AE43">
        <f t="shared" si="8"/>
        <v>115.95791430373598</v>
      </c>
    </row>
    <row r="44" spans="1:39" x14ac:dyDescent="0.25">
      <c r="A44" s="77">
        <v>39600</v>
      </c>
      <c r="B44">
        <v>-1.54E-2</v>
      </c>
      <c r="C44">
        <v>-8.5962384902803612E-2</v>
      </c>
      <c r="D44" s="83">
        <v>1.5369411743291206E-3</v>
      </c>
      <c r="E44" s="18">
        <f t="shared" si="0"/>
        <v>-1.4718432582819473E-2</v>
      </c>
      <c r="F44" s="18">
        <f t="shared" si="9"/>
        <v>-6.8156741718052721E-4</v>
      </c>
      <c r="G44" s="18">
        <v>1.7000000000000001E-3</v>
      </c>
      <c r="H44" s="18">
        <v>-8.4399999999999989E-2</v>
      </c>
      <c r="I44" s="18">
        <v>1.32E-2</v>
      </c>
      <c r="J44" s="18">
        <v>-2.4700000000000003E-2</v>
      </c>
      <c r="K44">
        <v>0.1245</v>
      </c>
      <c r="L44">
        <v>-8.5962384902803612E-2</v>
      </c>
      <c r="M44">
        <v>7.622654149412128E-3</v>
      </c>
      <c r="N44">
        <v>5.2910052910052963E-2</v>
      </c>
      <c r="O44">
        <v>-3.2708032708032679E-2</v>
      </c>
      <c r="P44">
        <v>-4.8300000000000003E-2</v>
      </c>
      <c r="Q44">
        <v>-9.7000000000000003E-3</v>
      </c>
      <c r="R44">
        <v>3.1099999999999999E-2</v>
      </c>
      <c r="S44">
        <v>4.3799999999999999E-2</v>
      </c>
      <c r="T44">
        <v>-7.5300000000000006E-2</v>
      </c>
      <c r="U44" s="18">
        <f t="shared" si="1"/>
        <v>-1.3262041754286571E-2</v>
      </c>
      <c r="V44" s="18">
        <f t="shared" si="2"/>
        <v>-1.4796409653343239E-2</v>
      </c>
      <c r="W44" s="18">
        <f t="shared" si="3"/>
        <v>-1.5232196725376219E-2</v>
      </c>
      <c r="X44" s="4">
        <f t="shared" si="10"/>
        <v>99.3064665237669</v>
      </c>
      <c r="Y44" s="4">
        <f t="shared" si="11"/>
        <v>100.338385507992</v>
      </c>
      <c r="Z44">
        <f t="shared" si="4"/>
        <v>105.61753251039671</v>
      </c>
      <c r="AA44" s="85">
        <f>Z44/MAXA($Z$3:Z43)-1</f>
        <v>-0.17386309629057073</v>
      </c>
      <c r="AB44">
        <f t="shared" si="5"/>
        <v>112.47763801965068</v>
      </c>
      <c r="AC44">
        <f t="shared" si="6"/>
        <v>128.17020881859713</v>
      </c>
      <c r="AD44" s="4">
        <f t="shared" si="7"/>
        <v>113.74952056156852</v>
      </c>
      <c r="AE44">
        <f t="shared" si="8"/>
        <v>114.42007560249985</v>
      </c>
    </row>
    <row r="45" spans="1:39" x14ac:dyDescent="0.25">
      <c r="A45" s="77">
        <v>39630</v>
      </c>
      <c r="B45">
        <v>-1.3700000000000002E-2</v>
      </c>
      <c r="C45">
        <v>-9.8593710937500134E-3</v>
      </c>
      <c r="D45" s="83">
        <v>1.3482898900922802E-3</v>
      </c>
      <c r="E45" s="18">
        <f t="shared" si="0"/>
        <v>-7.3383721195154636E-4</v>
      </c>
      <c r="F45" s="18">
        <f t="shared" si="9"/>
        <v>-1.2966162788048456E-2</v>
      </c>
      <c r="G45" s="18">
        <v>1.5E-3</v>
      </c>
      <c r="H45" s="18">
        <v>-7.7000000000000002E-3</v>
      </c>
      <c r="I45" s="18">
        <v>2.4399999999999998E-2</v>
      </c>
      <c r="J45" s="18">
        <v>5.8899999999999994E-2</v>
      </c>
      <c r="K45">
        <v>-5.2000000000000005E-2</v>
      </c>
      <c r="L45">
        <v>-9.8593710937500134E-3</v>
      </c>
      <c r="M45">
        <v>4.5906188327262287E-2</v>
      </c>
      <c r="N45">
        <v>7.5376884422110064E-3</v>
      </c>
      <c r="O45">
        <v>5.1921559708017033E-3</v>
      </c>
      <c r="P45">
        <v>-0.12720000000000001</v>
      </c>
      <c r="Q45">
        <v>-0.25750000000000001</v>
      </c>
      <c r="R45">
        <v>-0.14280000000000001</v>
      </c>
      <c r="S45">
        <v>-3.4799999999999998E-2</v>
      </c>
      <c r="T45">
        <v>2.5000000000000001E-3</v>
      </c>
      <c r="U45" s="18">
        <f t="shared" si="1"/>
        <v>-3.940673330690616E-3</v>
      </c>
      <c r="V45" s="18">
        <f t="shared" si="2"/>
        <v>-5.4795527410651541E-3</v>
      </c>
      <c r="W45" s="18">
        <f t="shared" si="3"/>
        <v>-3.5845181075572566E-3</v>
      </c>
      <c r="X45" s="4">
        <f t="shared" si="10"/>
        <v>98.950500696314933</v>
      </c>
      <c r="Y45" s="4">
        <f t="shared" si="11"/>
        <v>99.788576032647626</v>
      </c>
      <c r="Z45">
        <f t="shared" si="4"/>
        <v>104.57621006337051</v>
      </c>
      <c r="AA45" s="85">
        <f>Z45/MAXA($Z$3:Z44)-1</f>
        <v>-0.18200828659848356</v>
      </c>
      <c r="AB45">
        <f t="shared" si="5"/>
        <v>112.39509774335944</v>
      </c>
      <c r="AC45">
        <f t="shared" si="6"/>
        <v>126.41427695778235</v>
      </c>
      <c r="AD45" s="4">
        <f t="shared" si="7"/>
        <v>113.90288789014453</v>
      </c>
      <c r="AE45">
        <f t="shared" si="8"/>
        <v>113.96918346207748</v>
      </c>
    </row>
    <row r="46" spans="1:39" x14ac:dyDescent="0.25">
      <c r="A46" s="77">
        <v>39661</v>
      </c>
      <c r="B46">
        <v>8.9999999999999998E-4</v>
      </c>
      <c r="C46">
        <v>1.2190464532380041E-2</v>
      </c>
      <c r="D46" s="83">
        <v>1.422156520640705E-3</v>
      </c>
      <c r="E46" s="18">
        <f t="shared" si="0"/>
        <v>3.4226618880605192E-3</v>
      </c>
      <c r="F46" s="18">
        <f t="shared" si="9"/>
        <v>-2.522661888060519E-3</v>
      </c>
      <c r="G46" s="18">
        <v>1.2999999999999999E-3</v>
      </c>
      <c r="H46" s="18">
        <v>1.5300000000000001E-2</v>
      </c>
      <c r="I46" s="18">
        <v>3.61E-2</v>
      </c>
      <c r="J46" s="18">
        <v>1.5700000000000002E-2</v>
      </c>
      <c r="K46">
        <v>-4.0500000000000001E-2</v>
      </c>
      <c r="L46">
        <v>1.2190464532380041E-2</v>
      </c>
      <c r="M46">
        <v>2.2770039443421722E-2</v>
      </c>
      <c r="N46">
        <v>-9.97506234413955E-3</v>
      </c>
      <c r="O46">
        <v>8.5784142994468418E-3</v>
      </c>
      <c r="P46">
        <v>0.1033</v>
      </c>
      <c r="Q46">
        <v>0.66010000000000002</v>
      </c>
      <c r="R46">
        <v>0.23730000000000001</v>
      </c>
      <c r="S46">
        <v>0.17019999999999999</v>
      </c>
      <c r="T46">
        <v>-0.15509999999999999</v>
      </c>
      <c r="U46" s="18">
        <f t="shared" si="1"/>
        <v>3.0150643845806681E-3</v>
      </c>
      <c r="V46" s="18">
        <f t="shared" si="2"/>
        <v>1.6568558215847712E-3</v>
      </c>
      <c r="W46" s="18">
        <f t="shared" si="3"/>
        <v>6.6508561332109155E-3</v>
      </c>
      <c r="X46" s="4">
        <f t="shared" si="10"/>
        <v>99.608606240755293</v>
      </c>
      <c r="Y46" s="4">
        <f t="shared" si="11"/>
        <v>99.953911315774974</v>
      </c>
      <c r="Z46">
        <f t="shared" si="4"/>
        <v>105.85104264307876</v>
      </c>
      <c r="AA46" s="85">
        <f>Z46/MAXA($Z$3:Z45)-1</f>
        <v>-0.17203658762848162</v>
      </c>
      <c r="AB46">
        <f t="shared" si="5"/>
        <v>112.77978816081048</v>
      </c>
      <c r="AC46">
        <f t="shared" si="6"/>
        <v>126.52804980704434</v>
      </c>
      <c r="AD46" s="4">
        <f t="shared" si="7"/>
        <v>114.0648756248773</v>
      </c>
      <c r="AE46">
        <f t="shared" si="8"/>
        <v>114.31280788807375</v>
      </c>
    </row>
    <row r="47" spans="1:39" x14ac:dyDescent="0.25">
      <c r="A47" s="77">
        <v>39692</v>
      </c>
      <c r="B47">
        <v>-4.3499999999999997E-2</v>
      </c>
      <c r="C47">
        <v>-9.0791433779084607E-2</v>
      </c>
      <c r="D47" s="83">
        <v>9.3682454006915883E-4</v>
      </c>
      <c r="E47" s="18">
        <f t="shared" si="0"/>
        <v>-1.6104188115910609E-2</v>
      </c>
      <c r="F47" s="18">
        <f t="shared" si="9"/>
        <v>-2.7395811884089388E-2</v>
      </c>
      <c r="G47" s="18">
        <v>1.5E-3</v>
      </c>
      <c r="H47" s="18">
        <v>-9.2399999999999996E-2</v>
      </c>
      <c r="I47" s="18">
        <v>-1.11E-2</v>
      </c>
      <c r="J47" s="18">
        <v>6.2600000000000003E-2</v>
      </c>
      <c r="K47">
        <v>3.3E-3</v>
      </c>
      <c r="L47">
        <v>-9.0791433779084607E-2</v>
      </c>
      <c r="M47">
        <v>9.7637353341894079E-3</v>
      </c>
      <c r="N47">
        <v>-2.5188916876574329E-2</v>
      </c>
      <c r="O47">
        <v>4.7566539254196599E-2</v>
      </c>
      <c r="P47">
        <v>9.8599999999999993E-2</v>
      </c>
      <c r="Q47">
        <v>0.30690000000000001</v>
      </c>
      <c r="R47">
        <v>0.31390000000000001</v>
      </c>
      <c r="S47">
        <v>1.2558</v>
      </c>
      <c r="T47">
        <v>0.24490000000000001</v>
      </c>
      <c r="U47" s="18">
        <f t="shared" si="1"/>
        <v>-2.0420827833182553E-2</v>
      </c>
      <c r="V47" s="18">
        <f t="shared" si="2"/>
        <v>-2.1888570761898912E-2</v>
      </c>
      <c r="W47" s="18">
        <f t="shared" si="3"/>
        <v>-2.3341801911162693E-2</v>
      </c>
      <c r="X47" s="4">
        <f t="shared" si="10"/>
        <v>97.28356188523658</v>
      </c>
      <c r="Y47" s="4">
        <f t="shared" si="11"/>
        <v>97.766063055011074</v>
      </c>
      <c r="Z47">
        <f t="shared" si="4"/>
        <v>96.240674714502617</v>
      </c>
      <c r="AA47" s="85">
        <f>Z47/MAXA($Z$3:Z46)-1</f>
        <v>-0.2472085729543152</v>
      </c>
      <c r="AB47">
        <f t="shared" si="5"/>
        <v>110.96356123659623</v>
      </c>
      <c r="AC47">
        <f t="shared" si="6"/>
        <v>121.02407964043792</v>
      </c>
      <c r="AD47" s="4">
        <f t="shared" si="7"/>
        <v>114.17173439952262</v>
      </c>
      <c r="AE47">
        <f t="shared" si="8"/>
        <v>111.97844571906373</v>
      </c>
    </row>
    <row r="48" spans="1:39" ht="15.75" thickBot="1" x14ac:dyDescent="0.3">
      <c r="A48" s="77">
        <v>39722</v>
      </c>
      <c r="B48">
        <v>-3.61E-2</v>
      </c>
      <c r="C48">
        <v>-0.1694245237674199</v>
      </c>
      <c r="D48" s="83">
        <v>5.5662608827478088E-4</v>
      </c>
      <c r="E48" s="18">
        <f t="shared" si="0"/>
        <v>-3.1021984244546039E-2</v>
      </c>
      <c r="F48" s="18">
        <f t="shared" si="9"/>
        <v>-5.0780157554539615E-3</v>
      </c>
      <c r="G48" s="18">
        <v>8.0000000000000004E-4</v>
      </c>
      <c r="H48" s="18">
        <v>-0.17230000000000001</v>
      </c>
      <c r="I48" s="18">
        <v>-2.2499999999999999E-2</v>
      </c>
      <c r="J48" s="18">
        <v>-2.75E-2</v>
      </c>
      <c r="K48">
        <v>7.8299999999999995E-2</v>
      </c>
      <c r="L48">
        <v>-0.1694245237674199</v>
      </c>
      <c r="M48">
        <v>-3.9616344778307139E-2</v>
      </c>
      <c r="N48">
        <v>-2.583979328165377E-2</v>
      </c>
      <c r="O48">
        <v>0.24061407508739951</v>
      </c>
      <c r="P48">
        <v>4.4699999999999997E-2</v>
      </c>
      <c r="Q48">
        <v>0.69220000000000004</v>
      </c>
      <c r="R48">
        <v>0.32</v>
      </c>
      <c r="S48">
        <v>1.5279</v>
      </c>
      <c r="T48">
        <v>0.6048</v>
      </c>
      <c r="U48" s="18">
        <f t="shared" si="1"/>
        <v>-3.0848956500269704E-2</v>
      </c>
      <c r="V48" s="18">
        <f t="shared" si="2"/>
        <v>-3.1624185854531243E-2</v>
      </c>
      <c r="W48" s="18">
        <f t="shared" si="3"/>
        <v>-4.3305539299722209E-2</v>
      </c>
      <c r="X48" s="4">
        <f t="shared" si="10"/>
        <v>93.070644772798502</v>
      </c>
      <c r="Y48" s="4">
        <f t="shared" si="11"/>
        <v>94.674290906693585</v>
      </c>
      <c r="Z48">
        <f t="shared" si="4"/>
        <v>79.935144233942836</v>
      </c>
      <c r="AA48" s="85">
        <f>Z48/MAXA($Z$3:Z47)-1</f>
        <v>-0.37474990197772673</v>
      </c>
      <c r="AB48">
        <f t="shared" si="5"/>
        <v>107.52125138819582</v>
      </c>
      <c r="AC48">
        <f t="shared" si="6"/>
        <v>116.65511036541811</v>
      </c>
      <c r="AD48" s="4">
        <f t="shared" si="7"/>
        <v>114.23528536543297</v>
      </c>
      <c r="AE48">
        <f t="shared" si="8"/>
        <v>108.52402751810851</v>
      </c>
    </row>
    <row r="49" spans="1:39" x14ac:dyDescent="0.25">
      <c r="A49" s="77">
        <v>39753</v>
      </c>
      <c r="B49">
        <v>-5.4000000000000003E-3</v>
      </c>
      <c r="C49">
        <v>-7.4849042580645175E-2</v>
      </c>
      <c r="D49" s="83">
        <v>1.5819561853080977E-4</v>
      </c>
      <c r="E49" s="18">
        <f t="shared" si="0"/>
        <v>-1.3776433893292661E-2</v>
      </c>
      <c r="F49" s="18">
        <f t="shared" si="9"/>
        <v>8.3764338932926612E-3</v>
      </c>
      <c r="G49" s="18">
        <v>2.9999999999999997E-4</v>
      </c>
      <c r="H49" s="18">
        <v>-7.8600000000000003E-2</v>
      </c>
      <c r="I49" s="18">
        <v>-3.0099999999999998E-2</v>
      </c>
      <c r="J49" s="18">
        <v>-5.8499999999999996E-2</v>
      </c>
      <c r="K49">
        <v>7.22E-2</v>
      </c>
      <c r="L49">
        <v>-7.4849042580645175E-2</v>
      </c>
      <c r="M49">
        <v>-4.4923249807645838E-2</v>
      </c>
      <c r="N49">
        <v>5.0397877984084863E-2</v>
      </c>
      <c r="O49">
        <v>-1.3235715821922699E-2</v>
      </c>
      <c r="P49">
        <v>0.38479999999999998</v>
      </c>
      <c r="Q49">
        <v>-6.8000000000000005E-2</v>
      </c>
      <c r="R49">
        <v>-7.9699999999999993E-2</v>
      </c>
      <c r="S49">
        <v>0.13900000000000001</v>
      </c>
      <c r="T49">
        <v>2.4299999999999999E-2</v>
      </c>
      <c r="U49" s="18">
        <f t="shared" si="1"/>
        <v>-1.1057407112739684E-2</v>
      </c>
      <c r="V49" s="18">
        <f t="shared" si="2"/>
        <v>-1.1327293911832941E-2</v>
      </c>
      <c r="W49" s="18">
        <f t="shared" si="3"/>
        <v>-1.6665300349441359E-2</v>
      </c>
      <c r="X49" s="4">
        <f t="shared" si="10"/>
        <v>91.519594523943653</v>
      </c>
      <c r="Y49" s="4">
        <f t="shared" si="11"/>
        <v>93.601887387699094</v>
      </c>
      <c r="Z49">
        <f t="shared" si="4"/>
        <v>73.952075219486431</v>
      </c>
      <c r="AA49" s="85">
        <f>Z49/MAXA($Z$3:Z48)-1</f>
        <v>-0.4215492731881485</v>
      </c>
      <c r="AB49">
        <f t="shared" si="5"/>
        <v>106.03999197632224</v>
      </c>
      <c r="AC49">
        <f t="shared" si="6"/>
        <v>116.02517276944485</v>
      </c>
      <c r="AD49" s="4">
        <f t="shared" si="7"/>
        <v>114.2533568870594</v>
      </c>
      <c r="AE49">
        <f t="shared" si="8"/>
        <v>107.32403316432662</v>
      </c>
      <c r="AF49" s="84" t="s">
        <v>162</v>
      </c>
      <c r="AG49" s="91"/>
    </row>
    <row r="50" spans="1:39" x14ac:dyDescent="0.25">
      <c r="A50" s="77">
        <v>39783</v>
      </c>
      <c r="B50">
        <v>-4.5999999999999999E-3</v>
      </c>
      <c r="C50">
        <v>7.8215768970539834E-3</v>
      </c>
      <c r="D50" s="83">
        <v>2.4996563158685703E-5</v>
      </c>
      <c r="E50" s="18">
        <f t="shared" si="0"/>
        <v>1.4734228886755401E-3</v>
      </c>
      <c r="F50" s="18">
        <f t="shared" si="9"/>
        <v>-6.0734228886755396E-3</v>
      </c>
      <c r="G50" s="18">
        <v>0</v>
      </c>
      <c r="H50" s="18">
        <v>1.7399999999999999E-2</v>
      </c>
      <c r="I50" s="18">
        <v>3.6200000000000003E-2</v>
      </c>
      <c r="J50" s="18">
        <v>-2.0999999999999999E-3</v>
      </c>
      <c r="K50">
        <v>-5.0499999999999996E-2</v>
      </c>
      <c r="L50">
        <v>7.8215768970539834E-3</v>
      </c>
      <c r="M50">
        <v>4.7785634849769013E-2</v>
      </c>
      <c r="N50">
        <v>-0.31313131313131309</v>
      </c>
      <c r="O50">
        <v>0.22844075938538463</v>
      </c>
      <c r="P50">
        <v>0.30199999999999999</v>
      </c>
      <c r="Q50">
        <v>0.184</v>
      </c>
      <c r="R50">
        <v>0.16159999999999999</v>
      </c>
      <c r="S50">
        <v>9.4999999999999998E-3</v>
      </c>
      <c r="T50">
        <v>-0.22570000000000001</v>
      </c>
      <c r="U50" s="18">
        <f t="shared" si="1"/>
        <v>3.2606220385129636E-3</v>
      </c>
      <c r="V50" s="18">
        <f t="shared" si="2"/>
        <v>3.161584260887809E-3</v>
      </c>
      <c r="W50" s="18">
        <f t="shared" si="3"/>
        <v>1.6844439807711159E-3</v>
      </c>
      <c r="X50" s="4">
        <f t="shared" si="10"/>
        <v>91.673754154062124</v>
      </c>
      <c r="Y50" s="4">
        <f t="shared" si="11"/>
        <v>93.897817641653447</v>
      </c>
      <c r="Z50">
        <f t="shared" si="4"/>
        <v>74.530497062512367</v>
      </c>
      <c r="AA50" s="85">
        <f>Z50/MAXA($Z$3:Z49)-1</f>
        <v>-0.41702487634723284</v>
      </c>
      <c r="AB50">
        <f t="shared" si="5"/>
        <v>106.19623372761512</v>
      </c>
      <c r="AC50">
        <f t="shared" si="6"/>
        <v>115.4914569747054</v>
      </c>
      <c r="AD50" s="4">
        <f t="shared" si="7"/>
        <v>114.25621282831092</v>
      </c>
      <c r="AE50">
        <f t="shared" si="8"/>
        <v>107.67397627212432</v>
      </c>
      <c r="AF50" s="86" t="s">
        <v>137</v>
      </c>
      <c r="AG50" s="86">
        <v>0.69685927699138872</v>
      </c>
    </row>
    <row r="51" spans="1:39" x14ac:dyDescent="0.25">
      <c r="A51" s="77">
        <v>39814</v>
      </c>
      <c r="B51">
        <v>4.7000000000000002E-3</v>
      </c>
      <c r="C51">
        <v>-8.5657342928314395E-2</v>
      </c>
      <c r="D51" s="83">
        <v>1.0826883828274347E-4</v>
      </c>
      <c r="E51" s="18">
        <f t="shared" si="0"/>
        <v>-1.58250204483977E-2</v>
      </c>
      <c r="F51" s="18">
        <f t="shared" si="9"/>
        <v>2.0525020448397699E-2</v>
      </c>
      <c r="G51" s="18">
        <v>0</v>
      </c>
      <c r="H51" s="18">
        <v>-8.1199999999999994E-2</v>
      </c>
      <c r="I51" s="18">
        <v>1E-3</v>
      </c>
      <c r="J51" s="18">
        <v>-0.1125</v>
      </c>
      <c r="K51">
        <v>-1.9199999999999998E-2</v>
      </c>
      <c r="L51">
        <v>-8.5657342928314395E-2</v>
      </c>
      <c r="M51">
        <v>-2.6305839885664664E-2</v>
      </c>
      <c r="N51">
        <v>-9.5588235294117724E-2</v>
      </c>
      <c r="O51">
        <v>6.1187286302421498E-2</v>
      </c>
      <c r="P51">
        <v>-0.18340000000000001</v>
      </c>
      <c r="Q51">
        <v>-0.16830000000000001</v>
      </c>
      <c r="R51">
        <v>-0.12759999999999999</v>
      </c>
      <c r="S51">
        <v>0.15060000000000001</v>
      </c>
      <c r="T51">
        <v>-0.21510000000000001</v>
      </c>
      <c r="U51" s="18">
        <f t="shared" si="1"/>
        <v>-8.6407060579309428E-3</v>
      </c>
      <c r="V51" s="18">
        <f t="shared" si="2"/>
        <v>-8.866421271163525E-3</v>
      </c>
      <c r="W51" s="18">
        <f t="shared" si="3"/>
        <v>-1.6796957129652321E-2</v>
      </c>
      <c r="X51" s="4">
        <f t="shared" si="10"/>
        <v>90.133914035622055</v>
      </c>
      <c r="Y51" s="4">
        <f t="shared" si="11"/>
        <v>93.065280033999656</v>
      </c>
      <c r="Z51">
        <f t="shared" si="4"/>
        <v>68.146412717011017</v>
      </c>
      <c r="AA51" s="85">
        <f>Z51/MAXA($Z$3:Z50)-1</f>
        <v>-0.46696097643263434</v>
      </c>
      <c r="AB51">
        <f t="shared" si="5"/>
        <v>104.51567615733279</v>
      </c>
      <c r="AC51">
        <f t="shared" si="6"/>
        <v>116.0342668224865</v>
      </c>
      <c r="AD51" s="4">
        <f t="shared" si="7"/>
        <v>114.26858321574043</v>
      </c>
      <c r="AE51">
        <f t="shared" si="8"/>
        <v>106.74359709306826</v>
      </c>
      <c r="AF51" s="86" t="s">
        <v>138</v>
      </c>
      <c r="AG51" s="86">
        <v>0.48561285192896103</v>
      </c>
    </row>
    <row r="52" spans="1:39" x14ac:dyDescent="0.25">
      <c r="A52" s="77">
        <v>39845</v>
      </c>
      <c r="B52">
        <v>-3.7000000000000002E-3</v>
      </c>
      <c r="C52">
        <v>-0.10993119757149228</v>
      </c>
      <c r="D52" s="83">
        <v>2.4965690741618474E-4</v>
      </c>
      <c r="E52" s="18">
        <f t="shared" si="0"/>
        <v>-2.0219426121381324E-2</v>
      </c>
      <c r="F52" s="18">
        <f t="shared" si="9"/>
        <v>1.6519426121381325E-2</v>
      </c>
      <c r="G52" s="18">
        <v>1E-4</v>
      </c>
      <c r="H52" s="18">
        <v>-0.10099999999999999</v>
      </c>
      <c r="I52" s="18">
        <v>1.5E-3</v>
      </c>
      <c r="J52" s="18">
        <v>-7.2700000000000001E-2</v>
      </c>
      <c r="K52">
        <v>4.1700000000000001E-2</v>
      </c>
      <c r="L52">
        <v>-0.10993119757149228</v>
      </c>
      <c r="M52">
        <v>-1.2969192758136738E-2</v>
      </c>
      <c r="N52">
        <v>0.12195121951219505</v>
      </c>
      <c r="O52">
        <v>-0.1293222268832025</v>
      </c>
      <c r="P52">
        <v>-5.04E-2</v>
      </c>
      <c r="Q52">
        <v>-9.8799999999999999E-2</v>
      </c>
      <c r="R52">
        <v>-8.4900000000000003E-2</v>
      </c>
      <c r="S52">
        <v>-8.3199999999999996E-2</v>
      </c>
      <c r="T52">
        <v>-1.55E-2</v>
      </c>
      <c r="U52" s="18">
        <f t="shared" si="1"/>
        <v>-1.4944617757274403E-2</v>
      </c>
      <c r="V52" s="18">
        <f t="shared" si="2"/>
        <v>-1.5111257149924411E-2</v>
      </c>
      <c r="W52" s="18">
        <f t="shared" si="3"/>
        <v>-1.7143209617161603E-2</v>
      </c>
      <c r="X52" s="4">
        <f t="shared" si="10"/>
        <v>88.588729453694157</v>
      </c>
      <c r="Y52" s="4">
        <f t="shared" si="11"/>
        <v>91.658946655676161</v>
      </c>
      <c r="Z52">
        <f t="shared" si="4"/>
        <v>60.654995956828827</v>
      </c>
      <c r="AA52" s="85">
        <f>Z52/MAXA($Z$3:Z51)-1</f>
        <v>-0.52555859464573373</v>
      </c>
      <c r="AB52">
        <f t="shared" si="5"/>
        <v>102.4024291647434</v>
      </c>
      <c r="AC52">
        <f t="shared" si="6"/>
        <v>115.6049400352433</v>
      </c>
      <c r="AD52" s="4">
        <f t="shared" si="7"/>
        <v>114.2971111568409</v>
      </c>
      <c r="AE52">
        <f t="shared" si="8"/>
        <v>105.14835483647585</v>
      </c>
      <c r="AF52" s="86" t="s">
        <v>139</v>
      </c>
      <c r="AG52" s="86">
        <v>0.47081034407080163</v>
      </c>
    </row>
    <row r="53" spans="1:39" x14ac:dyDescent="0.25">
      <c r="A53" s="77">
        <v>39873</v>
      </c>
      <c r="B53">
        <v>1.1399999999999999E-2</v>
      </c>
      <c r="C53">
        <v>8.540446162249471E-2</v>
      </c>
      <c r="D53" s="83">
        <v>1.7483178814159395E-4</v>
      </c>
      <c r="E53" s="18">
        <f t="shared" si="0"/>
        <v>1.6008547889218013E-2</v>
      </c>
      <c r="F53" s="18">
        <f t="shared" si="9"/>
        <v>-4.6085478892180145E-3</v>
      </c>
      <c r="G53" s="18">
        <v>2.0000000000000001E-4</v>
      </c>
      <c r="H53" s="18">
        <v>8.9499999999999996E-2</v>
      </c>
      <c r="I53" s="18">
        <v>-1E-3</v>
      </c>
      <c r="J53" s="18">
        <v>3.6200000000000003E-2</v>
      </c>
      <c r="K53">
        <v>-0.1153</v>
      </c>
      <c r="L53">
        <v>8.540446162249471E-2</v>
      </c>
      <c r="M53">
        <v>1.3006228301193495E-3</v>
      </c>
      <c r="N53">
        <v>5.4347826086956652E-2</v>
      </c>
      <c r="O53">
        <v>-1.2268618166164591E-2</v>
      </c>
      <c r="P53">
        <v>-9.4799999999999995E-2</v>
      </c>
      <c r="Q53">
        <v>-4.1799999999999997E-2</v>
      </c>
      <c r="R53">
        <v>-0.19850000000000001</v>
      </c>
      <c r="S53">
        <v>-9.8400000000000001E-2</v>
      </c>
      <c r="T53">
        <v>1.8700000000000001E-2</v>
      </c>
      <c r="U53" s="18">
        <f t="shared" si="1"/>
        <v>1.5332175503525142E-2</v>
      </c>
      <c r="V53" s="18">
        <f t="shared" si="2"/>
        <v>1.5000098140034465E-2</v>
      </c>
      <c r="W53" s="18">
        <f t="shared" si="3"/>
        <v>1.437588789799321E-2</v>
      </c>
      <c r="X53" s="4">
        <f t="shared" si="10"/>
        <v>89.86227109734611</v>
      </c>
      <c r="Y53" s="4">
        <f t="shared" si="11"/>
        <v>93.033839850923485</v>
      </c>
      <c r="Z53">
        <f t="shared" si="4"/>
        <v>65.835203231236392</v>
      </c>
      <c r="AA53" s="85">
        <f>Z53/MAXA($Z$3:Z52)-1</f>
        <v>-0.48503918185003281</v>
      </c>
      <c r="AB53">
        <f t="shared" si="5"/>
        <v>104.04174335599944</v>
      </c>
      <c r="AC53">
        <f t="shared" si="6"/>
        <v>116.92283635164509</v>
      </c>
      <c r="AD53" s="4">
        <f t="shared" si="7"/>
        <v>114.31709392516387</v>
      </c>
      <c r="AE53">
        <f t="shared" si="8"/>
        <v>106.76050786673564</v>
      </c>
      <c r="AF53" s="86" t="s">
        <v>140</v>
      </c>
      <c r="AG53" s="86">
        <v>8.1938531924376796E-3</v>
      </c>
    </row>
    <row r="54" spans="1:39" ht="15.75" thickBot="1" x14ac:dyDescent="0.3">
      <c r="A54" s="77">
        <v>39904</v>
      </c>
      <c r="B54">
        <v>2.4100000000000003E-2</v>
      </c>
      <c r="C54">
        <v>9.3925079862164695E-2</v>
      </c>
      <c r="D54" s="83">
        <v>1.3323565538980731E-4</v>
      </c>
      <c r="E54" s="18">
        <f t="shared" si="0"/>
        <v>1.7557615377004895E-2</v>
      </c>
      <c r="F54" s="18">
        <f t="shared" si="9"/>
        <v>6.5423846229951087E-3</v>
      </c>
      <c r="G54" s="18">
        <v>1E-4</v>
      </c>
      <c r="H54" s="18">
        <v>0.10189999999999999</v>
      </c>
      <c r="I54" s="18">
        <v>4.7400000000000005E-2</v>
      </c>
      <c r="J54" s="18">
        <v>5.4400000000000004E-2</v>
      </c>
      <c r="K54">
        <v>-0.3458</v>
      </c>
      <c r="L54">
        <v>9.3925079862164695E-2</v>
      </c>
      <c r="M54">
        <v>5.9380651657646083E-2</v>
      </c>
      <c r="N54">
        <v>-7.903780068728522E-2</v>
      </c>
      <c r="O54">
        <v>7.547485531911427E-2</v>
      </c>
      <c r="P54">
        <v>-0.15989999999999999</v>
      </c>
      <c r="Q54">
        <v>-0.24859999999999999</v>
      </c>
      <c r="R54">
        <v>-0.18340000000000001</v>
      </c>
      <c r="S54">
        <v>-0.1409</v>
      </c>
      <c r="T54">
        <v>1.44E-2</v>
      </c>
      <c r="U54" s="18">
        <f t="shared" si="1"/>
        <v>1.6132943584017699E-2</v>
      </c>
      <c r="V54" s="18">
        <f t="shared" si="2"/>
        <v>1.5463736550589535E-2</v>
      </c>
      <c r="W54" s="18">
        <f t="shared" si="3"/>
        <v>1.4856119127300386E-2</v>
      </c>
      <c r="X54" s="4">
        <f t="shared" si="10"/>
        <v>91.197275701818057</v>
      </c>
      <c r="Y54" s="4">
        <f t="shared" si="11"/>
        <v>94.472490640667914</v>
      </c>
      <c r="Z54">
        <f t="shared" si="4"/>
        <v>72.018779952472116</v>
      </c>
      <c r="AA54" s="85">
        <f>Z54/MAXA($Z$3:Z53)-1</f>
        <v>-0.43667144587941153</v>
      </c>
      <c r="AB54">
        <f t="shared" si="5"/>
        <v>105.86846826899715</v>
      </c>
      <c r="AC54">
        <f t="shared" si="6"/>
        <v>119.74067670771974</v>
      </c>
      <c r="AD54" s="4">
        <f t="shared" si="7"/>
        <v>114.33232503809525</v>
      </c>
      <c r="AE54">
        <f t="shared" si="8"/>
        <v>108.48286911715076</v>
      </c>
      <c r="AF54" s="87" t="s">
        <v>141</v>
      </c>
      <c r="AG54" s="87">
        <v>144</v>
      </c>
    </row>
    <row r="55" spans="1:39" x14ac:dyDescent="0.25">
      <c r="A55" s="77">
        <v>39934</v>
      </c>
      <c r="B55">
        <v>2.9500000000000002E-2</v>
      </c>
      <c r="C55">
        <v>5.3081446255385467E-2</v>
      </c>
      <c r="D55" s="83">
        <v>1.4987639212593606E-4</v>
      </c>
      <c r="E55" s="18">
        <f t="shared" si="0"/>
        <v>9.9833515770824874E-3</v>
      </c>
      <c r="F55" s="18">
        <f t="shared" si="9"/>
        <v>1.9516648422917515E-2</v>
      </c>
      <c r="G55" s="18">
        <v>0</v>
      </c>
      <c r="H55" s="18">
        <v>5.21E-2</v>
      </c>
      <c r="I55" s="18">
        <v>-2.35E-2</v>
      </c>
      <c r="J55" s="18">
        <v>-1.4000000000000002E-3</v>
      </c>
      <c r="K55">
        <v>-0.12330000000000001</v>
      </c>
      <c r="L55">
        <v>5.3081446255385467E-2</v>
      </c>
      <c r="M55">
        <v>-2.4326033470270129E-2</v>
      </c>
      <c r="N55">
        <v>0.19776119402985065</v>
      </c>
      <c r="O55">
        <v>-0.23709373276644183</v>
      </c>
      <c r="P55">
        <v>0.1469</v>
      </c>
      <c r="Q55">
        <v>0.36249999999999999</v>
      </c>
      <c r="R55">
        <v>9.6299999999999997E-2</v>
      </c>
      <c r="S55">
        <v>8.8700000000000001E-2</v>
      </c>
      <c r="T55">
        <v>-1.4E-2</v>
      </c>
      <c r="U55" s="18">
        <f t="shared" si="1"/>
        <v>1.0411339092142048E-2</v>
      </c>
      <c r="V55" s="18">
        <f t="shared" si="2"/>
        <v>1.019849277765557E-2</v>
      </c>
      <c r="W55" s="18">
        <f t="shared" si="3"/>
        <v>1.5604626416298936E-2</v>
      </c>
      <c r="X55" s="4">
        <f t="shared" si="10"/>
        <v>92.620375119329154</v>
      </c>
      <c r="Y55" s="4">
        <f t="shared" si="11"/>
        <v>95.435967654153899</v>
      </c>
      <c r="Z55">
        <f t="shared" si="4"/>
        <v>75.841640949897695</v>
      </c>
      <c r="AA55" s="85">
        <f>Z55/MAXA($Z$3:Z54)-1</f>
        <v>-0.40676915150973547</v>
      </c>
      <c r="AB55">
        <f t="shared" si="5"/>
        <v>106.92539040865374</v>
      </c>
      <c r="AC55">
        <f t="shared" si="6"/>
        <v>123.27302667059749</v>
      </c>
      <c r="AD55" s="4">
        <f t="shared" si="7"/>
        <v>114.34946075447533</v>
      </c>
      <c r="AE55">
        <f t="shared" si="8"/>
        <v>109.61232105321788</v>
      </c>
    </row>
    <row r="56" spans="1:39" ht="15.75" thickBot="1" x14ac:dyDescent="0.3">
      <c r="A56" s="77">
        <v>39965</v>
      </c>
      <c r="B56">
        <v>4.0000000000000002E-4</v>
      </c>
      <c r="C56">
        <v>1.9582653030303376E-4</v>
      </c>
      <c r="D56" s="83">
        <v>1.4987639212593606E-4</v>
      </c>
      <c r="E56" s="18">
        <f t="shared" si="0"/>
        <v>1.5841287696243529E-4</v>
      </c>
      <c r="F56" s="18">
        <f t="shared" si="9"/>
        <v>2.4158712303756473E-4</v>
      </c>
      <c r="G56" s="18">
        <v>1E-4</v>
      </c>
      <c r="H56" s="18">
        <v>4.3E-3</v>
      </c>
      <c r="I56" s="18">
        <v>2.6000000000000002E-2</v>
      </c>
      <c r="J56" s="18">
        <v>-2.6600000000000002E-2</v>
      </c>
      <c r="K56">
        <v>5.3099999999999994E-2</v>
      </c>
      <c r="L56">
        <v>1.9582653030303376E-4</v>
      </c>
      <c r="M56">
        <v>1.3161987125846604E-2</v>
      </c>
      <c r="N56">
        <v>0.1557632398753894</v>
      </c>
      <c r="O56">
        <v>-0.22524214806397508</v>
      </c>
      <c r="P56">
        <v>-0.157</v>
      </c>
      <c r="Q56">
        <v>-0.19389999999999999</v>
      </c>
      <c r="R56">
        <v>-4.9700000000000001E-2</v>
      </c>
      <c r="S56">
        <v>1.6899999999999998E-2</v>
      </c>
      <c r="T56">
        <v>-0.17130000000000001</v>
      </c>
      <c r="U56" s="18">
        <f t="shared" si="1"/>
        <v>2.4477585087796334E-3</v>
      </c>
      <c r="V56" s="18">
        <f t="shared" si="2"/>
        <v>2.4185713178624477E-3</v>
      </c>
      <c r="W56" s="18">
        <f t="shared" si="3"/>
        <v>3.5679135896875673E-3</v>
      </c>
      <c r="X56" s="4">
        <f t="shared" si="10"/>
        <v>92.950836614399364</v>
      </c>
      <c r="Y56" s="4">
        <f t="shared" si="11"/>
        <v>95.666786348214671</v>
      </c>
      <c r="Z56">
        <f t="shared" si="4"/>
        <v>75.856492755297396</v>
      </c>
      <c r="AA56" s="85">
        <f>Z56/MAXA($Z$3:Z55)-1</f>
        <v>-0.4066529811710069</v>
      </c>
      <c r="AB56">
        <f t="shared" si="5"/>
        <v>106.94232876736871</v>
      </c>
      <c r="AC56">
        <f t="shared" si="6"/>
        <v>123.32233588126572</v>
      </c>
      <c r="AD56" s="4">
        <f t="shared" si="7"/>
        <v>114.36659903909475</v>
      </c>
      <c r="AE56">
        <f t="shared" si="8"/>
        <v>109.88062554474298</v>
      </c>
      <c r="AF56" t="s">
        <v>142</v>
      </c>
    </row>
    <row r="57" spans="1:39" x14ac:dyDescent="0.25">
      <c r="A57" s="77">
        <v>39995</v>
      </c>
      <c r="B57">
        <v>1.9400000000000001E-2</v>
      </c>
      <c r="C57">
        <v>7.4141727016716619E-2</v>
      </c>
      <c r="D57" s="83">
        <v>1.4987639212593606E-4</v>
      </c>
      <c r="E57" s="18">
        <f t="shared" si="0"/>
        <v>1.3895870113558306E-2</v>
      </c>
      <c r="F57" s="18">
        <f t="shared" si="9"/>
        <v>5.5041298864416943E-3</v>
      </c>
      <c r="G57" s="18">
        <v>1E-4</v>
      </c>
      <c r="H57" s="18">
        <v>7.7199999999999991E-2</v>
      </c>
      <c r="I57" s="18">
        <v>2.0499999999999997E-2</v>
      </c>
      <c r="J57" s="18">
        <v>5.2199999999999996E-2</v>
      </c>
      <c r="K57">
        <v>-5.4100000000000002E-2</v>
      </c>
      <c r="L57">
        <v>7.4141727016716619E-2</v>
      </c>
      <c r="M57">
        <v>2.1140446382359054E-2</v>
      </c>
      <c r="N57">
        <v>-4.3126684636118635E-2</v>
      </c>
      <c r="O57">
        <v>-1.1539982030548047E-2</v>
      </c>
      <c r="P57">
        <v>-0.16819999999999999</v>
      </c>
      <c r="Q57">
        <v>-0.23250000000000001</v>
      </c>
      <c r="R57">
        <v>-9.5100000000000004E-2</v>
      </c>
      <c r="S57">
        <v>0.23419999999999999</v>
      </c>
      <c r="T57">
        <v>6.7000000000000004E-2</v>
      </c>
      <c r="U57" s="18">
        <f t="shared" si="1"/>
        <v>1.1657021738097339E-2</v>
      </c>
      <c r="V57" s="18">
        <f t="shared" si="2"/>
        <v>1.1555898916673222E-2</v>
      </c>
      <c r="W57" s="18">
        <f t="shared" si="3"/>
        <v>1.1336970245441664E-2</v>
      </c>
      <c r="X57" s="4">
        <f t="shared" si="10"/>
        <v>94.004617483385715</v>
      </c>
      <c r="Y57" s="4">
        <f t="shared" si="11"/>
        <v>96.772302060937619</v>
      </c>
      <c r="Z57">
        <f t="shared" si="4"/>
        <v>81.480624133606199</v>
      </c>
      <c r="AA57" s="85">
        <f>Z57/MAXA($Z$3:Z56)-1</f>
        <v>-0.3626612084748051</v>
      </c>
      <c r="AB57">
        <f t="shared" si="5"/>
        <v>108.42838547756152</v>
      </c>
      <c r="AC57">
        <f t="shared" si="6"/>
        <v>125.71478919736228</v>
      </c>
      <c r="AD57" s="4">
        <f t="shared" si="7"/>
        <v>114.38373989233844</v>
      </c>
      <c r="AE57">
        <f t="shared" si="8"/>
        <v>111.16150638531379</v>
      </c>
      <c r="AF57" s="88"/>
      <c r="AG57" s="88" t="s">
        <v>143</v>
      </c>
      <c r="AH57" s="88" t="s">
        <v>144</v>
      </c>
      <c r="AI57" s="88" t="s">
        <v>145</v>
      </c>
      <c r="AJ57" s="88" t="s">
        <v>146</v>
      </c>
      <c r="AK57" s="88" t="s">
        <v>147</v>
      </c>
    </row>
    <row r="58" spans="1:39" x14ac:dyDescent="0.25">
      <c r="A58" s="77">
        <v>40026</v>
      </c>
      <c r="B58">
        <v>1.49E-2</v>
      </c>
      <c r="C58">
        <v>3.3560189240494864E-2</v>
      </c>
      <c r="D58" s="83">
        <v>1.4155640446089635E-4</v>
      </c>
      <c r="E58" s="18">
        <f t="shared" si="0"/>
        <v>6.349974132430351E-3</v>
      </c>
      <c r="F58" s="18">
        <f t="shared" si="9"/>
        <v>8.5500258675696491E-3</v>
      </c>
      <c r="G58" s="18">
        <v>1E-4</v>
      </c>
      <c r="H58" s="18">
        <v>3.3300000000000003E-2</v>
      </c>
      <c r="I58" s="18">
        <v>-8.1000000000000013E-3</v>
      </c>
      <c r="J58" s="18">
        <v>7.85E-2</v>
      </c>
      <c r="K58">
        <v>-8.900000000000001E-2</v>
      </c>
      <c r="L58">
        <v>3.3560189240494864E-2</v>
      </c>
      <c r="M58">
        <v>-5.9695506800127411E-3</v>
      </c>
      <c r="N58">
        <v>3.0985915492957837E-2</v>
      </c>
      <c r="O58">
        <v>-0.10291821450565175</v>
      </c>
      <c r="P58">
        <v>-6.9599999999999995E-2</v>
      </c>
      <c r="Q58">
        <v>-0.2152</v>
      </c>
      <c r="R58">
        <v>-8.8300000000000003E-2</v>
      </c>
      <c r="S58">
        <v>0.1724</v>
      </c>
      <c r="T58">
        <v>0.19220000000000001</v>
      </c>
      <c r="U58" s="18">
        <f t="shared" si="1"/>
        <v>1.631999518135991E-3</v>
      </c>
      <c r="V58" s="18">
        <f t="shared" si="2"/>
        <v>1.4732185331777781E-3</v>
      </c>
      <c r="W58" s="18">
        <f t="shared" si="3"/>
        <v>6.3327440741685875E-3</v>
      </c>
      <c r="X58" s="4">
        <f t="shared" si="10"/>
        <v>94.599924667698104</v>
      </c>
      <c r="Y58" s="4">
        <f t="shared" si="11"/>
        <v>96.914868809832072</v>
      </c>
      <c r="Z58">
        <f t="shared" si="4"/>
        <v>84.21512929896366</v>
      </c>
      <c r="AA58" s="85">
        <f>Z58/MAXA($Z$3:Z57)-1</f>
        <v>-0.34127199802091124</v>
      </c>
      <c r="AB58">
        <f t="shared" si="5"/>
        <v>109.11690292056524</v>
      </c>
      <c r="AC58">
        <f t="shared" si="6"/>
        <v>127.58793955640297</v>
      </c>
      <c r="AD58" s="4">
        <f t="shared" si="7"/>
        <v>114.39993164328639</v>
      </c>
      <c r="AE58">
        <f t="shared" si="8"/>
        <v>111.34292191016989</v>
      </c>
      <c r="AF58" s="86" t="s">
        <v>148</v>
      </c>
      <c r="AG58" s="86">
        <v>4</v>
      </c>
      <c r="AH58" s="86">
        <v>8.8103106140221595E-3</v>
      </c>
      <c r="AI58" s="86">
        <v>2.2025776535055399E-3</v>
      </c>
      <c r="AJ58" s="86">
        <v>32.806120191402762</v>
      </c>
      <c r="AK58" s="86">
        <v>2.989637728020363E-19</v>
      </c>
    </row>
    <row r="59" spans="1:39" x14ac:dyDescent="0.25">
      <c r="A59" s="77">
        <v>40057</v>
      </c>
      <c r="B59">
        <v>1.72E-2</v>
      </c>
      <c r="C59">
        <v>3.5723345788458705E-2</v>
      </c>
      <c r="D59" s="83">
        <v>9.9945042129734318E-5</v>
      </c>
      <c r="E59" s="18">
        <f t="shared" si="0"/>
        <v>6.71795822684613E-3</v>
      </c>
      <c r="F59" s="18">
        <f t="shared" si="9"/>
        <v>1.048204177315387E-2</v>
      </c>
      <c r="G59" s="18">
        <v>1E-4</v>
      </c>
      <c r="H59" s="18">
        <v>4.0800000000000003E-2</v>
      </c>
      <c r="I59" s="18">
        <v>2.4900000000000002E-2</v>
      </c>
      <c r="J59" s="18">
        <v>9.7000000000000003E-3</v>
      </c>
      <c r="K59">
        <v>-0.05</v>
      </c>
      <c r="L59">
        <v>3.5723345788458705E-2</v>
      </c>
      <c r="M59">
        <v>2.0580990404436617E-2</v>
      </c>
      <c r="N59">
        <v>-7.650273224043723E-2</v>
      </c>
      <c r="O59">
        <v>3.5469297589981234E-2</v>
      </c>
      <c r="P59">
        <v>-0.1154</v>
      </c>
      <c r="Q59">
        <v>-8.2299999999999998E-2</v>
      </c>
      <c r="R59">
        <v>-6.7000000000000004E-2</v>
      </c>
      <c r="S59">
        <v>-9.1200000000000003E-2</v>
      </c>
      <c r="T59">
        <v>-4.4200000000000003E-2</v>
      </c>
      <c r="U59" s="18">
        <f t="shared" si="1"/>
        <v>7.248156850833039E-3</v>
      </c>
      <c r="V59" s="18">
        <f t="shared" si="2"/>
        <v>7.0803496697628265E-3</v>
      </c>
      <c r="W59" s="18">
        <f t="shared" si="3"/>
        <v>7.2438286930979513E-3</v>
      </c>
      <c r="X59" s="4">
        <f t="shared" si="10"/>
        <v>95.285190316370887</v>
      </c>
      <c r="Y59" s="4">
        <f t="shared" si="11"/>
        <v>97.601059969204883</v>
      </c>
      <c r="Z59">
        <f t="shared" si="4"/>
        <v>87.223575483530297</v>
      </c>
      <c r="AA59" s="85">
        <f>Z59/MAXA($Z$3:Z58)-1</f>
        <v>-0.31774002982567173</v>
      </c>
      <c r="AB59">
        <f t="shared" si="5"/>
        <v>109.84994571622842</v>
      </c>
      <c r="AC59">
        <f t="shared" si="6"/>
        <v>129.78245211677313</v>
      </c>
      <c r="AD59" s="4">
        <f t="shared" si="7"/>
        <v>114.41136534927412</v>
      </c>
      <c r="AE59">
        <f t="shared" si="8"/>
        <v>112.14995287240487</v>
      </c>
      <c r="AF59" s="86" t="s">
        <v>149</v>
      </c>
      <c r="AG59" s="86">
        <v>139</v>
      </c>
      <c r="AH59" s="86">
        <v>9.3323529893517398E-3</v>
      </c>
      <c r="AI59" s="86">
        <v>6.7139230139221152E-5</v>
      </c>
      <c r="AJ59" s="86"/>
      <c r="AK59" s="86"/>
    </row>
    <row r="60" spans="1:39" ht="15.75" thickBot="1" x14ac:dyDescent="0.3">
      <c r="A60" s="77">
        <v>40087</v>
      </c>
      <c r="B60">
        <v>1.5E-3</v>
      </c>
      <c r="C60">
        <v>-1.9762000860415463E-2</v>
      </c>
      <c r="D60" s="83">
        <v>5.8314626421251958E-5</v>
      </c>
      <c r="E60" s="18">
        <f t="shared" si="0"/>
        <v>-3.6238467189028964E-3</v>
      </c>
      <c r="F60" s="18">
        <f t="shared" si="9"/>
        <v>5.1238467189028969E-3</v>
      </c>
      <c r="G60" s="18">
        <v>0</v>
      </c>
      <c r="H60" s="18">
        <v>-2.5899999999999999E-2</v>
      </c>
      <c r="I60" s="18">
        <v>-4.2900000000000001E-2</v>
      </c>
      <c r="J60" s="18">
        <v>-4.2599999999999999E-2</v>
      </c>
      <c r="K60">
        <v>2.64E-2</v>
      </c>
      <c r="L60">
        <v>-1.9762000860415463E-2</v>
      </c>
      <c r="M60">
        <v>-4.8931331713711307E-2</v>
      </c>
      <c r="N60">
        <v>-5.029585798816566E-2</v>
      </c>
      <c r="O60">
        <v>4.7126285880400277E-2</v>
      </c>
      <c r="P60">
        <v>-0.1535</v>
      </c>
      <c r="Q60">
        <v>-0.12790000000000001</v>
      </c>
      <c r="R60">
        <v>-2.9000000000000001E-2</v>
      </c>
      <c r="S60">
        <v>-0.13389999999999999</v>
      </c>
      <c r="T60">
        <v>-0.1089</v>
      </c>
      <c r="U60" s="18">
        <f t="shared" si="1"/>
        <v>-2.0122847030834613E-3</v>
      </c>
      <c r="V60" s="18">
        <f t="shared" si="2"/>
        <v>-2.0206501091806469E-3</v>
      </c>
      <c r="W60" s="18">
        <f t="shared" si="3"/>
        <v>-4.0811231848639625E-3</v>
      </c>
      <c r="X60" s="4">
        <f t="shared" si="10"/>
        <v>94.896319716996572</v>
      </c>
      <c r="Y60" s="4">
        <f t="shared" si="11"/>
        <v>97.403842376721968</v>
      </c>
      <c r="Z60">
        <f t="shared" si="4"/>
        <v>85.499863109776257</v>
      </c>
      <c r="AA60" s="85">
        <f>Z60/MAXA($Z$3:Z59)-1</f>
        <v>-0.33122285194328382</v>
      </c>
      <c r="AB60">
        <f t="shared" si="5"/>
        <v>109.451866350873</v>
      </c>
      <c r="AC60">
        <f t="shared" si="6"/>
        <v>129.97712579494831</v>
      </c>
      <c r="AD60" s="4">
        <f t="shared" si="7"/>
        <v>114.41803720530281</v>
      </c>
      <c r="AE60">
        <f t="shared" si="8"/>
        <v>111.92427523778819</v>
      </c>
      <c r="AF60" s="87" t="s">
        <v>150</v>
      </c>
      <c r="AG60" s="87">
        <v>143</v>
      </c>
      <c r="AH60" s="87">
        <v>1.8142663603373899E-2</v>
      </c>
      <c r="AI60" s="87"/>
      <c r="AJ60" s="87"/>
      <c r="AK60" s="87"/>
    </row>
    <row r="61" spans="1:39" ht="15.75" thickBot="1" x14ac:dyDescent="0.3">
      <c r="A61" s="77">
        <v>40118</v>
      </c>
      <c r="B61">
        <v>7.4000000000000003E-3</v>
      </c>
      <c r="C61">
        <v>5.736406198137356E-2</v>
      </c>
      <c r="D61" s="83">
        <v>4.1657121104599071E-5</v>
      </c>
      <c r="E61" s="18">
        <f t="shared" si="0"/>
        <v>1.0690849034204156E-2</v>
      </c>
      <c r="F61" s="18">
        <f t="shared" si="9"/>
        <v>-3.2908490342041553E-3</v>
      </c>
      <c r="G61" s="18">
        <v>0</v>
      </c>
      <c r="H61" s="18">
        <v>5.5599999999999997E-2</v>
      </c>
      <c r="I61" s="18">
        <v>-2.4799999999999999E-2</v>
      </c>
      <c r="J61" s="18">
        <v>-1.1999999999999999E-3</v>
      </c>
      <c r="K61">
        <v>3.2000000000000002E-3</v>
      </c>
      <c r="L61">
        <v>5.736406198137356E-2</v>
      </c>
      <c r="M61">
        <v>-2.7227488608115497E-2</v>
      </c>
      <c r="N61">
        <v>7.476635514018698E-2</v>
      </c>
      <c r="O61">
        <v>-6.999687978247629E-2</v>
      </c>
      <c r="P61">
        <v>-5.0099999999999999E-2</v>
      </c>
      <c r="Q61">
        <v>-6.3100000000000003E-2</v>
      </c>
      <c r="R61">
        <v>0.1149</v>
      </c>
      <c r="S61">
        <v>-0.1789</v>
      </c>
      <c r="T61">
        <v>-0.15390000000000001</v>
      </c>
      <c r="U61" s="18">
        <f t="shared" si="1"/>
        <v>1.1089942605123998E-2</v>
      </c>
      <c r="V61" s="18">
        <f t="shared" si="2"/>
        <v>1.1131461105923772E-2</v>
      </c>
      <c r="W61" s="18">
        <f t="shared" si="3"/>
        <v>1.1055910752191882E-2</v>
      </c>
      <c r="X61" s="4">
        <f t="shared" si="10"/>
        <v>95.945484958499151</v>
      </c>
      <c r="Y61" s="4">
        <f t="shared" si="11"/>
        <v>98.488089459705975</v>
      </c>
      <c r="Z61">
        <f t="shared" si="4"/>
        <v>90.404482556604421</v>
      </c>
      <c r="AA61" s="85">
        <f>Z61/MAXA($Z$3:Z60)-1</f>
        <v>-0.29285907817043211</v>
      </c>
      <c r="AB61">
        <f t="shared" si="5"/>
        <v>110.62199973054207</v>
      </c>
      <c r="AC61">
        <f t="shared" si="6"/>
        <v>130.93895652583095</v>
      </c>
      <c r="AD61" s="4">
        <f t="shared" si="7"/>
        <v>114.42280353133522</v>
      </c>
      <c r="AE61">
        <f t="shared" si="8"/>
        <v>113.16550902629538</v>
      </c>
    </row>
    <row r="62" spans="1:39" x14ac:dyDescent="0.25">
      <c r="A62" s="77">
        <v>40148</v>
      </c>
      <c r="B62">
        <v>6.1000000000000004E-3</v>
      </c>
      <c r="C62">
        <v>1.7770571188400419E-2</v>
      </c>
      <c r="D62" s="83">
        <v>4.1657121104599071E-5</v>
      </c>
      <c r="E62" s="18">
        <f t="shared" si="0"/>
        <v>3.3352839110780052E-3</v>
      </c>
      <c r="F62" s="18">
        <f t="shared" si="9"/>
        <v>2.7647160889219952E-3</v>
      </c>
      <c r="G62" s="18">
        <v>1E-4</v>
      </c>
      <c r="H62" s="18">
        <v>2.75E-2</v>
      </c>
      <c r="I62" s="18">
        <v>6.1100000000000002E-2</v>
      </c>
      <c r="J62" s="18">
        <v>0</v>
      </c>
      <c r="K62">
        <v>2.9399999999999999E-2</v>
      </c>
      <c r="L62">
        <v>1.7770571188400419E-2</v>
      </c>
      <c r="M62">
        <v>6.0990294344204943E-2</v>
      </c>
      <c r="N62">
        <v>-4.9275362318840686E-2</v>
      </c>
      <c r="O62">
        <v>5.718675472390395E-2</v>
      </c>
      <c r="P62">
        <v>-0.1371</v>
      </c>
      <c r="Q62">
        <v>-7.0699999999999999E-2</v>
      </c>
      <c r="R62">
        <v>-0.20610000000000001</v>
      </c>
      <c r="S62">
        <v>-0.22509999999999999</v>
      </c>
      <c r="T62">
        <v>-0.14899999999999999</v>
      </c>
      <c r="U62" s="18">
        <f t="shared" si="1"/>
        <v>5.0129438718302067E-3</v>
      </c>
      <c r="V62" s="18">
        <f t="shared" si="2"/>
        <v>4.9773315425445013E-3</v>
      </c>
      <c r="W62" s="18">
        <f t="shared" si="3"/>
        <v>3.8806941522091108E-3</v>
      </c>
      <c r="X62" s="4">
        <f t="shared" si="10"/>
        <v>96.317820040908472</v>
      </c>
      <c r="Y62" s="4">
        <f t="shared" si="11"/>
        <v>98.978297333938713</v>
      </c>
      <c r="Z62">
        <f t="shared" si="4"/>
        <v>92.01102184962707</v>
      </c>
      <c r="AA62" s="85">
        <f>Z62/MAXA($Z$3:Z61)-1</f>
        <v>-0.28029278007882863</v>
      </c>
      <c r="AB62">
        <f t="shared" si="5"/>
        <v>110.99095550645463</v>
      </c>
      <c r="AC62">
        <f t="shared" si="6"/>
        <v>131.73768416063851</v>
      </c>
      <c r="AD62" s="4">
        <f t="shared" si="7"/>
        <v>114.42757005591905</v>
      </c>
      <c r="AE62">
        <f t="shared" si="8"/>
        <v>113.73280137127131</v>
      </c>
      <c r="AF62" s="88"/>
      <c r="AG62" s="88" t="s">
        <v>151</v>
      </c>
      <c r="AH62" s="88" t="s">
        <v>140</v>
      </c>
      <c r="AI62" s="88" t="s">
        <v>152</v>
      </c>
      <c r="AJ62" s="88" t="s">
        <v>153</v>
      </c>
      <c r="AK62" s="88" t="s">
        <v>154</v>
      </c>
      <c r="AL62" s="88" t="s">
        <v>155</v>
      </c>
      <c r="AM62" s="88" t="s">
        <v>156</v>
      </c>
    </row>
    <row r="63" spans="1:39" x14ac:dyDescent="0.25">
      <c r="A63" s="77">
        <v>40179</v>
      </c>
      <c r="B63">
        <v>3.2000000000000002E-3</v>
      </c>
      <c r="C63">
        <v>-3.6974246154947377E-2</v>
      </c>
      <c r="D63" s="83">
        <v>4.99862552685304E-5</v>
      </c>
      <c r="E63" s="18">
        <f t="shared" si="0"/>
        <v>-6.8282694168843661E-3</v>
      </c>
      <c r="F63" s="18">
        <f t="shared" si="9"/>
        <v>1.0028269416884367E-2</v>
      </c>
      <c r="G63" s="18">
        <v>0</v>
      </c>
      <c r="H63" s="18">
        <v>-3.3599999999999998E-2</v>
      </c>
      <c r="I63" s="18">
        <v>3.7000000000000002E-3</v>
      </c>
      <c r="J63" s="18">
        <v>3.0000000000000001E-3</v>
      </c>
      <c r="K63">
        <v>-5.3600000000000002E-2</v>
      </c>
      <c r="L63">
        <v>-3.6974246154947377E-2</v>
      </c>
      <c r="M63">
        <v>-3.6251401062695199E-4</v>
      </c>
      <c r="N63">
        <v>0.17378048780487815</v>
      </c>
      <c r="O63">
        <v>-0.19261879235746843</v>
      </c>
      <c r="P63">
        <v>-0.2097</v>
      </c>
      <c r="Q63">
        <v>-0.1159</v>
      </c>
      <c r="R63">
        <v>-6.2799999999999995E-2</v>
      </c>
      <c r="S63">
        <v>-0.19170000000000001</v>
      </c>
      <c r="T63">
        <v>-0.1181</v>
      </c>
      <c r="U63" s="18">
        <f t="shared" si="1"/>
        <v>-6.7649653614933573E-3</v>
      </c>
      <c r="V63" s="18">
        <f t="shared" si="2"/>
        <v>-6.8882041518165847E-3</v>
      </c>
      <c r="W63" s="18">
        <f t="shared" si="3"/>
        <v>-2.3979237548706752E-3</v>
      </c>
      <c r="X63" s="4">
        <f t="shared" si="10"/>
        <v>96.086857252215012</v>
      </c>
      <c r="Y63" s="4">
        <f t="shared" si="11"/>
        <v>98.296514615303337</v>
      </c>
      <c r="Z63">
        <f t="shared" si="4"/>
        <v>88.608983678790722</v>
      </c>
      <c r="AA63" s="85">
        <f>Z63/MAXA($Z$3:Z62)-1</f>
        <v>-0.30690341198768689</v>
      </c>
      <c r="AB63">
        <f t="shared" si="5"/>
        <v>110.23307935941912</v>
      </c>
      <c r="AC63">
        <f t="shared" si="6"/>
        <v>132.15924474995256</v>
      </c>
      <c r="AD63" s="4">
        <f t="shared" si="7"/>
        <v>114.43328986164562</v>
      </c>
      <c r="AE63">
        <f t="shared" si="8"/>
        <v>112.96340290952905</v>
      </c>
      <c r="AF63" s="86" t="s">
        <v>157</v>
      </c>
      <c r="AG63" s="86">
        <v>3.062889165641668E-3</v>
      </c>
      <c r="AH63" s="86">
        <v>6.9171014949872395E-4</v>
      </c>
      <c r="AI63" s="86">
        <v>4.427995118853346</v>
      </c>
      <c r="AJ63" s="86">
        <v>1.9101886175681355E-5</v>
      </c>
      <c r="AK63" s="86">
        <v>1.6952552662489139E-3</v>
      </c>
      <c r="AL63" s="86">
        <v>4.4305230650344219E-3</v>
      </c>
      <c r="AM63" s="86">
        <v>1.6952552662489139E-3</v>
      </c>
    </row>
    <row r="64" spans="1:39" x14ac:dyDescent="0.25">
      <c r="A64" s="77">
        <v>40210</v>
      </c>
      <c r="B64">
        <v>8.9999999999999998E-4</v>
      </c>
      <c r="C64">
        <v>2.8513688940531301E-2</v>
      </c>
      <c r="D64" s="83">
        <v>9.1620483841925449E-5</v>
      </c>
      <c r="E64" s="18">
        <f t="shared" si="0"/>
        <v>5.3717908168965517E-3</v>
      </c>
      <c r="F64" s="18">
        <f t="shared" si="9"/>
        <v>-4.4717908168965519E-3</v>
      </c>
      <c r="G64" s="18">
        <v>0</v>
      </c>
      <c r="H64" s="18">
        <v>3.4000000000000002E-2</v>
      </c>
      <c r="I64" s="18">
        <v>1.1899999999999999E-2</v>
      </c>
      <c r="J64" s="18">
        <v>3.1800000000000002E-2</v>
      </c>
      <c r="K64">
        <v>3.61E-2</v>
      </c>
      <c r="L64">
        <v>2.8513688940531301E-2</v>
      </c>
      <c r="M64">
        <v>1.5536575110205758E-2</v>
      </c>
      <c r="N64">
        <v>-4.4155844155844136E-2</v>
      </c>
      <c r="O64">
        <v>5.8555844155844111E-2</v>
      </c>
      <c r="P64">
        <v>-0.1419</v>
      </c>
      <c r="Q64">
        <v>8.2500000000000004E-2</v>
      </c>
      <c r="R64">
        <v>-9.4E-2</v>
      </c>
      <c r="S64">
        <v>-0.12720000000000001</v>
      </c>
      <c r="T64">
        <v>-0.23</v>
      </c>
      <c r="U64" s="18">
        <f t="shared" si="1"/>
        <v>4.5061264459544705E-3</v>
      </c>
      <c r="V64" s="18">
        <f t="shared" si="2"/>
        <v>4.6354151930122611E-3</v>
      </c>
      <c r="W64" s="18">
        <f t="shared" si="3"/>
        <v>5.8606743919885273E-3</v>
      </c>
      <c r="X64" s="4">
        <f t="shared" si="10"/>
        <v>96.649991035919712</v>
      </c>
      <c r="Y64" s="4">
        <f t="shared" si="11"/>
        <v>98.752159772571275</v>
      </c>
      <c r="Z64">
        <f t="shared" si="4"/>
        <v>91.135552676744382</v>
      </c>
      <c r="AA64" s="85">
        <f>Z64/MAXA($Z$3:Z63)-1</f>
        <v>-0.28714067147136013</v>
      </c>
      <c r="AB64">
        <f t="shared" si="5"/>
        <v>110.8252284028403</v>
      </c>
      <c r="AC64">
        <f t="shared" si="6"/>
        <v>132.27818807022751</v>
      </c>
      <c r="AD64" s="4">
        <f t="shared" si="7"/>
        <v>114.44377429503037</v>
      </c>
      <c r="AE64">
        <f t="shared" si="8"/>
        <v>113.47243028680469</v>
      </c>
      <c r="AF64" s="86" t="s">
        <v>158</v>
      </c>
      <c r="AG64" s="86">
        <v>0.19541679373127521</v>
      </c>
      <c r="AH64" s="86">
        <v>1.8878095587627725E-2</v>
      </c>
      <c r="AI64" s="86">
        <v>10.351509919218067</v>
      </c>
      <c r="AJ64" s="86">
        <v>5.7150648083604546E-19</v>
      </c>
      <c r="AK64" s="86">
        <v>0.15809144365461847</v>
      </c>
      <c r="AL64" s="86">
        <v>0.23274214380793196</v>
      </c>
      <c r="AM64" s="86">
        <v>0.15809144365461847</v>
      </c>
    </row>
    <row r="65" spans="1:39" x14ac:dyDescent="0.25">
      <c r="A65" s="77">
        <v>40238</v>
      </c>
      <c r="B65">
        <v>1.7899999999999999E-2</v>
      </c>
      <c r="C65">
        <v>5.8796426031891835E-2</v>
      </c>
      <c r="D65" s="83">
        <v>1.2491414476678564E-4</v>
      </c>
      <c r="E65" s="18">
        <f t="shared" si="0"/>
        <v>1.102473929063672E-2</v>
      </c>
      <c r="F65" s="18">
        <f t="shared" si="9"/>
        <v>6.8752607093632793E-3</v>
      </c>
      <c r="G65" s="18">
        <v>1E-4</v>
      </c>
      <c r="H65" s="18">
        <v>6.3099999999999989E-2</v>
      </c>
      <c r="I65" s="18">
        <v>1.49E-2</v>
      </c>
      <c r="J65" s="18">
        <v>2.1499999999999998E-2</v>
      </c>
      <c r="K65">
        <v>3.6799999999999999E-2</v>
      </c>
      <c r="L65">
        <v>5.8796426031891835E-2</v>
      </c>
      <c r="M65">
        <v>2.0877777161675062E-2</v>
      </c>
      <c r="N65">
        <v>-1.902173913043486E-2</v>
      </c>
      <c r="O65">
        <v>7.9807296667124168E-3</v>
      </c>
      <c r="P65">
        <v>-0.2382</v>
      </c>
      <c r="Q65">
        <v>-0.1174</v>
      </c>
      <c r="R65">
        <v>-0.16439999999999999</v>
      </c>
      <c r="S65">
        <v>-0.2802</v>
      </c>
      <c r="T65">
        <v>-2.07E-2</v>
      </c>
      <c r="U65" s="18">
        <f t="shared" si="1"/>
        <v>1.0911909070161794E-2</v>
      </c>
      <c r="V65" s="18">
        <f t="shared" si="2"/>
        <v>1.0946290035238384E-2</v>
      </c>
      <c r="W65" s="18">
        <f t="shared" si="3"/>
        <v>1.215464884635753E-2</v>
      </c>
      <c r="X65" s="4">
        <f t="shared" si="10"/>
        <v>97.824737737964924</v>
      </c>
      <c r="Y65" s="4">
        <f t="shared" si="11"/>
        <v>99.833129555048046</v>
      </c>
      <c r="Z65">
        <f t="shared" si="4"/>
        <v>96.493997458578164</v>
      </c>
      <c r="AA65" s="85">
        <f>Z65/MAXA($Z$3:Z64)-1</f>
        <v>-0.24522709069038184</v>
      </c>
      <c r="AB65">
        <f t="shared" si="5"/>
        <v>112.04704765280687</v>
      </c>
      <c r="AC65">
        <f t="shared" si="6"/>
        <v>134.64596763668459</v>
      </c>
      <c r="AD65" s="4">
        <f t="shared" si="7"/>
        <v>114.45806994122032</v>
      </c>
      <c r="AE65">
        <f t="shared" si="8"/>
        <v>114.71063112806458</v>
      </c>
      <c r="AF65" s="86" t="s">
        <v>160</v>
      </c>
      <c r="AG65" s="86">
        <v>-7.4494893574780455E-3</v>
      </c>
      <c r="AH65" s="86">
        <v>3.2671537607407722E-2</v>
      </c>
      <c r="AI65" s="86">
        <v>-0.2280115936688881</v>
      </c>
      <c r="AJ65" s="86">
        <v>0.81997229698244101</v>
      </c>
      <c r="AK65" s="86">
        <v>-7.2046925739692735E-2</v>
      </c>
      <c r="AL65" s="86">
        <v>5.7147947024736641E-2</v>
      </c>
      <c r="AM65" s="86">
        <v>-7.2046925739692735E-2</v>
      </c>
    </row>
    <row r="66" spans="1:39" x14ac:dyDescent="0.25">
      <c r="A66" s="77">
        <v>40269</v>
      </c>
      <c r="B66">
        <v>7.7000000000000002E-3</v>
      </c>
      <c r="C66">
        <v>1.4759229883791081E-2</v>
      </c>
      <c r="D66" s="83">
        <v>1.3323565538980731E-4</v>
      </c>
      <c r="E66" s="18">
        <f t="shared" si="0"/>
        <v>2.8504109001794382E-3</v>
      </c>
      <c r="F66" s="18">
        <f t="shared" si="9"/>
        <v>4.849589099820562E-3</v>
      </c>
      <c r="G66" s="18">
        <v>1E-4</v>
      </c>
      <c r="H66" s="18">
        <v>0.02</v>
      </c>
      <c r="I66" s="18">
        <v>4.99E-2</v>
      </c>
      <c r="J66" s="18">
        <v>2.8300000000000002E-2</v>
      </c>
      <c r="K66">
        <v>3.2099999999999997E-2</v>
      </c>
      <c r="L66">
        <v>1.4759229883791081E-2</v>
      </c>
      <c r="M66">
        <v>4.1176111624180597E-2</v>
      </c>
      <c r="N66">
        <v>7.7562326869806172E-2</v>
      </c>
      <c r="O66">
        <v>-8.0752119533282984E-2</v>
      </c>
      <c r="P66">
        <v>5.1799999999999999E-2</v>
      </c>
      <c r="Q66">
        <v>-0.15890000000000001</v>
      </c>
      <c r="R66">
        <v>-4.3299999999999998E-2</v>
      </c>
      <c r="S66">
        <v>0.17799999999999999</v>
      </c>
      <c r="T66">
        <v>-4.9000000000000002E-2</v>
      </c>
      <c r="U66" s="18">
        <f t="shared" si="1"/>
        <v>1.8253409715141761E-3</v>
      </c>
      <c r="V66" s="18">
        <f t="shared" si="2"/>
        <v>1.8277787855439382E-3</v>
      </c>
      <c r="W66" s="18">
        <f t="shared" si="3"/>
        <v>1.0067505765149313E-3</v>
      </c>
      <c r="X66" s="4">
        <f t="shared" si="10"/>
        <v>97.923222849080048</v>
      </c>
      <c r="Y66" s="4">
        <f t="shared" si="11"/>
        <v>100.01560243134321</v>
      </c>
      <c r="Z66">
        <f t="shared" si="4"/>
        <v>97.918174549475268</v>
      </c>
      <c r="AA66" s="85">
        <f>Z66/MAXA($Z$3:Z65)-1</f>
        <v>-0.23408722381182345</v>
      </c>
      <c r="AB66">
        <f t="shared" si="5"/>
        <v>112.36642777876935</v>
      </c>
      <c r="AC66">
        <f t="shared" si="6"/>
        <v>135.68274158748707</v>
      </c>
      <c r="AD66" s="4">
        <f t="shared" si="7"/>
        <v>114.47331983718358</v>
      </c>
      <c r="AE66">
        <f t="shared" si="8"/>
        <v>114.92001714293087</v>
      </c>
      <c r="AF66" s="86" t="s">
        <v>161</v>
      </c>
      <c r="AG66" s="86">
        <v>-6.2640869670593097E-2</v>
      </c>
      <c r="AH66" s="86">
        <v>2.9449976861733125E-2</v>
      </c>
      <c r="AI66" s="86">
        <v>-2.1270261081932373</v>
      </c>
      <c r="AJ66" s="86">
        <v>3.5183905136266798E-2</v>
      </c>
      <c r="AK66" s="86">
        <v>-0.12086870790836751</v>
      </c>
      <c r="AL66" s="86">
        <v>-4.4130314328186815E-3</v>
      </c>
      <c r="AM66" s="86">
        <v>-0.12086870790836751</v>
      </c>
    </row>
    <row r="67" spans="1:39" ht="15.75" thickBot="1" x14ac:dyDescent="0.3">
      <c r="A67" s="77">
        <v>40299</v>
      </c>
      <c r="B67">
        <v>-1.5500000000000002E-2</v>
      </c>
      <c r="C67">
        <v>-8.1975841910334468E-2</v>
      </c>
      <c r="D67" s="83">
        <v>1.3323565538980731E-4</v>
      </c>
      <c r="E67" s="18">
        <f t="shared" ref="E67:E130" si="12">D67+$AG$18*(C67-D67)</f>
        <v>-1.5120753198295429E-2</v>
      </c>
      <c r="F67" s="18">
        <f t="shared" si="9"/>
        <v>-3.7924680170457227E-4</v>
      </c>
      <c r="G67" s="18">
        <v>1E-4</v>
      </c>
      <c r="H67" s="18">
        <v>-7.8899999999999998E-2</v>
      </c>
      <c r="I67" s="18">
        <v>0</v>
      </c>
      <c r="J67" s="18">
        <v>-2.41E-2</v>
      </c>
      <c r="K67">
        <v>-1.9E-3</v>
      </c>
      <c r="L67">
        <v>-8.1975841910334468E-2</v>
      </c>
      <c r="M67">
        <v>5.2384809813691008E-3</v>
      </c>
      <c r="N67">
        <v>-4.3701799485861163E-2</v>
      </c>
      <c r="O67">
        <v>1.1701799485861135E-2</v>
      </c>
      <c r="P67">
        <v>0.2137</v>
      </c>
      <c r="Q67">
        <v>0.47720000000000001</v>
      </c>
      <c r="R67">
        <v>-4.3200000000000002E-2</v>
      </c>
      <c r="S67">
        <v>0.1804</v>
      </c>
      <c r="T67">
        <v>0.15240000000000001</v>
      </c>
      <c r="U67" s="18">
        <f t="shared" ref="U67:U130" si="13">G67+$AG$39*H67+$AG$40*I67+$AG$41*J67</f>
        <v>-1.3732668035242023E-2</v>
      </c>
      <c r="V67" s="18">
        <f t="shared" ref="V67:V130" si="14">$AG$64*H67+$AG$65*I67+$AG$66*J67+$AG$67*K67</f>
        <v>-1.3912522844495677E-2</v>
      </c>
      <c r="W67" s="18">
        <f t="shared" si="3"/>
        <v>-1.0382971643098855E-2</v>
      </c>
      <c r="X67" s="4">
        <f t="shared" si="10"/>
        <v>96.906488803037192</v>
      </c>
      <c r="Y67" s="4">
        <f t="shared" si="11"/>
        <v>98.62413307771115</v>
      </c>
      <c r="Z67">
        <f t="shared" si="4"/>
        <v>89.891249752458947</v>
      </c>
      <c r="AA67" s="85">
        <f>Z67/MAXA($Z$3:Z66)-1</f>
        <v>-0.29687356846973079</v>
      </c>
      <c r="AB67">
        <f t="shared" si="5"/>
        <v>110.66736275655249</v>
      </c>
      <c r="AC67">
        <f t="shared" si="6"/>
        <v>133.57965909288103</v>
      </c>
      <c r="AD67" s="4">
        <f t="shared" si="7"/>
        <v>114.48857176497674</v>
      </c>
      <c r="AE67">
        <f t="shared" si="8"/>
        <v>113.34185869690269</v>
      </c>
      <c r="AF67" s="87" t="s">
        <v>163</v>
      </c>
      <c r="AG67" s="87">
        <v>1.9909358733449511E-3</v>
      </c>
      <c r="AH67" s="87">
        <v>1.6698222465434568E-2</v>
      </c>
      <c r="AI67" s="87">
        <v>0.11923040775544833</v>
      </c>
      <c r="AJ67" s="87">
        <v>0.90526496288629521</v>
      </c>
      <c r="AK67" s="87">
        <v>-3.1024417623896301E-2</v>
      </c>
      <c r="AL67" s="87">
        <v>3.5006289370586204E-2</v>
      </c>
      <c r="AM67" s="87">
        <v>-3.1024417623896301E-2</v>
      </c>
    </row>
    <row r="68" spans="1:39" x14ac:dyDescent="0.25">
      <c r="A68" s="77">
        <v>40330</v>
      </c>
      <c r="B68">
        <v>-6.9999999999999993E-3</v>
      </c>
      <c r="C68">
        <v>-5.3882442026415123E-2</v>
      </c>
      <c r="D68" s="83">
        <v>9.9945042129734318E-5</v>
      </c>
      <c r="E68" s="18">
        <f t="shared" si="12"/>
        <v>-9.9287479483593719E-3</v>
      </c>
      <c r="F68" s="18">
        <f t="shared" si="9"/>
        <v>2.9287479483593726E-3</v>
      </c>
      <c r="G68" s="18">
        <v>1E-4</v>
      </c>
      <c r="H68" s="18">
        <v>-5.5599999999999997E-2</v>
      </c>
      <c r="I68" s="18">
        <v>-2.0099999999999996E-2</v>
      </c>
      <c r="J68" s="18">
        <v>-4.5199999999999997E-2</v>
      </c>
      <c r="K68">
        <v>-2.98E-2</v>
      </c>
      <c r="L68">
        <v>-5.3882442026415123E-2</v>
      </c>
      <c r="M68">
        <v>-2.489507974874372E-2</v>
      </c>
      <c r="N68">
        <v>-0.1155913978494624</v>
      </c>
      <c r="O68">
        <v>0.14534346396516498</v>
      </c>
      <c r="P68">
        <v>-1.5900000000000001E-2</v>
      </c>
      <c r="Q68">
        <v>-4.2500000000000003E-2</v>
      </c>
      <c r="R68">
        <v>-0.14599999999999999</v>
      </c>
      <c r="S68">
        <v>-0.2273</v>
      </c>
      <c r="T68">
        <v>-8.5199999999999998E-2</v>
      </c>
      <c r="U68" s="18">
        <f t="shared" si="13"/>
        <v>-7.6987439425103294E-3</v>
      </c>
      <c r="V68" s="18">
        <f t="shared" si="14"/>
        <v>-7.9434015752884637E-3</v>
      </c>
      <c r="W68" s="18">
        <f t="shared" ref="W68:W131" si="15">$AG$90*L68+$AG$91*M68+$AG$92*N68+$AG$93*O68+$AG$94*P68+$AG$95*Q68+$AG$96*R68+$AG$97*S68+$AG$98*T68</f>
        <v>-1.0820569051185294E-2</v>
      </c>
      <c r="X68" s="4">
        <f t="shared" si="10"/>
        <v>95.857905449436004</v>
      </c>
      <c r="Y68" s="4">
        <f t="shared" si="11"/>
        <v>97.840721983660202</v>
      </c>
      <c r="Z68">
        <f t="shared" ref="Z68:Z131" si="16">Z67*(1+C68)</f>
        <v>85.047689698990069</v>
      </c>
      <c r="AA68" s="85">
        <f>Z68/MAXA($Z$3:Z67)-1</f>
        <v>-0.33475973765390077</v>
      </c>
      <c r="AB68">
        <f t="shared" ref="AB68:AB131" si="17">AB67*(1+E68)</f>
        <v>109.56857440563303</v>
      </c>
      <c r="AC68">
        <f t="shared" ref="AC68:AC131" si="18">AC67*(1+B68)</f>
        <v>132.64460147923086</v>
      </c>
      <c r="AD68" s="4">
        <f t="shared" ref="AD68:AD131" si="19">AD67*(1+D68)</f>
        <v>114.50001433010516</v>
      </c>
      <c r="AE68">
        <f t="shared" ref="AE68:AE131" si="20">AE67*(1+U68)</f>
        <v>112.46926874882705</v>
      </c>
    </row>
    <row r="69" spans="1:39" x14ac:dyDescent="0.25">
      <c r="A69" s="77">
        <v>40360</v>
      </c>
      <c r="B69">
        <v>6.9999999999999993E-3</v>
      </c>
      <c r="C69">
        <v>6.8777849911552336E-2</v>
      </c>
      <c r="D69" s="83">
        <v>1.3323565538980731E-4</v>
      </c>
      <c r="E69" s="18">
        <f t="shared" si="12"/>
        <v>1.2885835145876965E-2</v>
      </c>
      <c r="F69" s="18">
        <f t="shared" ref="F69:F132" si="21">B69-E69</f>
        <v>-5.8858351458769657E-3</v>
      </c>
      <c r="G69" s="18">
        <v>1E-4</v>
      </c>
      <c r="H69" s="18">
        <v>6.93E-2</v>
      </c>
      <c r="I69" s="18">
        <v>2.0999999999999999E-3</v>
      </c>
      <c r="J69" s="18">
        <v>-2.0999999999999999E-3</v>
      </c>
      <c r="K69">
        <v>1.9400000000000001E-2</v>
      </c>
      <c r="L69">
        <v>6.8777849911552336E-2</v>
      </c>
      <c r="M69">
        <v>-8.5216502868837307E-4</v>
      </c>
      <c r="N69">
        <v>-0.10030395136778117</v>
      </c>
      <c r="O69">
        <v>6.4990949762644634E-2</v>
      </c>
      <c r="P69">
        <v>-0.14230000000000001</v>
      </c>
      <c r="Q69">
        <v>0.1716</v>
      </c>
      <c r="R69">
        <v>0.2218</v>
      </c>
      <c r="S69">
        <v>-0.13300000000000001</v>
      </c>
      <c r="T69">
        <v>-0.21329999999999999</v>
      </c>
      <c r="U69" s="18">
        <f t="shared" si="13"/>
        <v>1.3720748959516161E-2</v>
      </c>
      <c r="V69" s="18">
        <f t="shared" si="14"/>
        <v>1.3696909860177806E-2</v>
      </c>
      <c r="W69" s="18">
        <f t="shared" si="15"/>
        <v>1.4621523528469028E-2</v>
      </c>
      <c r="X69" s="4">
        <f t="shared" ref="X69:X132" si="22">X68*(1+W69)</f>
        <v>97.259494069354687</v>
      </c>
      <c r="Y69" s="4">
        <f t="shared" ref="Y69:Y132" si="23">Y68*(1+V69)</f>
        <v>99.180837533325118</v>
      </c>
      <c r="Z69">
        <f t="shared" si="16"/>
        <v>90.897086936431478</v>
      </c>
      <c r="AA69" s="85">
        <f>Z69/MAXA($Z$3:Z68)-1</f>
        <v>-0.28900594273513902</v>
      </c>
      <c r="AB69">
        <f t="shared" si="17"/>
        <v>110.98045699259276</v>
      </c>
      <c r="AC69">
        <f t="shared" si="18"/>
        <v>133.57311368958545</v>
      </c>
      <c r="AD69" s="4">
        <f t="shared" si="19"/>
        <v>114.51526981455658</v>
      </c>
      <c r="AE69">
        <f t="shared" si="20"/>
        <v>114.01243135099006</v>
      </c>
    </row>
    <row r="70" spans="1:39" x14ac:dyDescent="0.25">
      <c r="A70" s="77">
        <v>40391</v>
      </c>
      <c r="B70">
        <v>4.0999999999999995E-3</v>
      </c>
      <c r="C70">
        <v>-4.7449184040287196E-2</v>
      </c>
      <c r="D70" s="83">
        <v>1.3323565538980731E-4</v>
      </c>
      <c r="E70" s="18">
        <f t="shared" si="12"/>
        <v>-8.7064897585054507E-3</v>
      </c>
      <c r="F70" s="18">
        <f t="shared" si="21"/>
        <v>1.280648975850545E-2</v>
      </c>
      <c r="G70" s="18">
        <v>1E-4</v>
      </c>
      <c r="H70" s="18">
        <v>-4.7699999999999992E-2</v>
      </c>
      <c r="I70" s="18">
        <v>-2.9900000000000003E-2</v>
      </c>
      <c r="J70" s="18">
        <v>-1.9599999999999999E-2</v>
      </c>
      <c r="K70">
        <v>-1.5E-3</v>
      </c>
      <c r="L70">
        <v>-4.7449184040287196E-2</v>
      </c>
      <c r="M70">
        <v>-2.7571197091231625E-2</v>
      </c>
      <c r="N70">
        <v>1.0135135135135219E-2</v>
      </c>
      <c r="O70">
        <v>-6.8371408013670934E-2</v>
      </c>
      <c r="P70">
        <v>0.4521</v>
      </c>
      <c r="Q70">
        <v>2.3800000000000002E-2</v>
      </c>
      <c r="R70">
        <v>-4.2500000000000003E-2</v>
      </c>
      <c r="S70">
        <v>-8.4199999999999997E-2</v>
      </c>
      <c r="T70">
        <v>-0.2339</v>
      </c>
      <c r="U70" s="18">
        <f t="shared" si="13"/>
        <v>-7.7236359316336942E-3</v>
      </c>
      <c r="V70" s="18">
        <f t="shared" si="14"/>
        <v>-7.8738666874596241E-3</v>
      </c>
      <c r="W70" s="18">
        <f t="shared" si="15"/>
        <v>-6.1791462609996567E-3</v>
      </c>
      <c r="X70" s="4">
        <f t="shared" si="22"/>
        <v>96.65851343022932</v>
      </c>
      <c r="Y70" s="4">
        <f t="shared" si="23"/>
        <v>98.39990084063713</v>
      </c>
      <c r="Z70">
        <f t="shared" si="16"/>
        <v>86.584094329658754</v>
      </c>
      <c r="AA70" s="85">
        <f>Z70/MAXA($Z$3:Z69)-1</f>
        <v>-0.32274203060984996</v>
      </c>
      <c r="AB70">
        <f t="shared" si="17"/>
        <v>110.0142067803925</v>
      </c>
      <c r="AC70">
        <f t="shared" si="18"/>
        <v>134.12076345571276</v>
      </c>
      <c r="AD70" s="4">
        <f t="shared" si="19"/>
        <v>114.53052733158246</v>
      </c>
      <c r="AE70">
        <f t="shared" si="20"/>
        <v>113.13184083955463</v>
      </c>
    </row>
    <row r="71" spans="1:39" x14ac:dyDescent="0.25">
      <c r="A71" s="77">
        <v>40422</v>
      </c>
      <c r="B71">
        <v>1.5900000000000001E-2</v>
      </c>
      <c r="C71">
        <v>8.7551102944020132E-2</v>
      </c>
      <c r="D71" s="83">
        <v>1.2491414476678564E-4</v>
      </c>
      <c r="E71" s="18">
        <f t="shared" si="12"/>
        <v>1.6366700668266725E-2</v>
      </c>
      <c r="F71" s="18">
        <f t="shared" si="21"/>
        <v>-4.6670066826672366E-4</v>
      </c>
      <c r="G71" s="18">
        <v>1E-4</v>
      </c>
      <c r="H71" s="18">
        <v>9.5399999999999985E-2</v>
      </c>
      <c r="I71" s="18">
        <v>3.9199999999999999E-2</v>
      </c>
      <c r="J71" s="18">
        <v>-3.1200000000000002E-2</v>
      </c>
      <c r="K71">
        <v>1.3600000000000001E-2</v>
      </c>
      <c r="L71">
        <v>8.7551102944020132E-2</v>
      </c>
      <c r="M71">
        <v>3.5493140563418485E-2</v>
      </c>
      <c r="N71">
        <v>-0.13712374581939804</v>
      </c>
      <c r="O71">
        <v>0.13712374581939804</v>
      </c>
      <c r="P71">
        <v>-0.18090000000000001</v>
      </c>
      <c r="Q71">
        <v>7.0000000000000001E-3</v>
      </c>
      <c r="R71">
        <v>3.0800000000000001E-2</v>
      </c>
      <c r="S71">
        <v>6.6699999999999995E-2</v>
      </c>
      <c r="T71">
        <v>-1.2800000000000001E-2</v>
      </c>
      <c r="U71" s="18">
        <f t="shared" si="13"/>
        <v>2.0394730813587378E-2</v>
      </c>
      <c r="V71" s="18">
        <f t="shared" si="14"/>
        <v>2.0332214000750509E-2</v>
      </c>
      <c r="W71" s="18">
        <f t="shared" si="15"/>
        <v>1.3477480983823186E-2</v>
      </c>
      <c r="X71" s="4">
        <f t="shared" si="22"/>
        <v>97.961226706909855</v>
      </c>
      <c r="Y71" s="4">
        <f t="shared" si="23"/>
        <v>100.40058868218159</v>
      </c>
      <c r="Z71">
        <f t="shared" si="16"/>
        <v>94.164627285629464</v>
      </c>
      <c r="AA71" s="85">
        <f>Z71/MAXA($Z$3:Z70)-1</f>
        <v>-0.26344734841211481</v>
      </c>
      <c r="AB71">
        <f t="shared" si="17"/>
        <v>111.81477637202397</v>
      </c>
      <c r="AC71">
        <f t="shared" si="18"/>
        <v>136.2532835946586</v>
      </c>
      <c r="AD71" s="4">
        <f t="shared" si="19"/>
        <v>114.54483381445378</v>
      </c>
      <c r="AE71">
        <f t="shared" si="20"/>
        <v>115.43913427992297</v>
      </c>
    </row>
    <row r="72" spans="1:39" x14ac:dyDescent="0.25">
      <c r="A72" s="77">
        <v>40452</v>
      </c>
      <c r="B72">
        <v>1.06E-2</v>
      </c>
      <c r="C72">
        <v>3.6855994397076541E-2</v>
      </c>
      <c r="D72" s="83">
        <v>1.0826883828274347E-4</v>
      </c>
      <c r="E72" s="18">
        <f t="shared" si="12"/>
        <v>6.935155860895225E-3</v>
      </c>
      <c r="F72" s="18">
        <f t="shared" si="21"/>
        <v>3.664844139104775E-3</v>
      </c>
      <c r="G72" s="18">
        <v>1E-4</v>
      </c>
      <c r="H72" s="18">
        <v>3.8800000000000001E-2</v>
      </c>
      <c r="I72" s="18">
        <v>1.1399999999999999E-2</v>
      </c>
      <c r="J72" s="18">
        <v>-2.52E-2</v>
      </c>
      <c r="K72">
        <v>1.2500000000000001E-2</v>
      </c>
      <c r="L72">
        <v>3.6855994397076541E-2</v>
      </c>
      <c r="M72">
        <v>3.3870919405957281E-3</v>
      </c>
      <c r="N72">
        <v>-1.5503875968992262E-2</v>
      </c>
      <c r="O72">
        <v>2.610458268277311E-2</v>
      </c>
      <c r="P72">
        <v>-0.15679999999999999</v>
      </c>
      <c r="Q72">
        <v>5.57E-2</v>
      </c>
      <c r="R72">
        <v>0.16009999999999999</v>
      </c>
      <c r="S72">
        <v>-0.1166</v>
      </c>
      <c r="T72">
        <v>-8.9499999999999996E-2</v>
      </c>
      <c r="U72" s="18">
        <f t="shared" si="13"/>
        <v>9.1863595702909445E-3</v>
      </c>
      <c r="V72" s="18">
        <f t="shared" si="14"/>
        <v>9.1006840322139862E-3</v>
      </c>
      <c r="W72" s="18">
        <f t="shared" si="15"/>
        <v>7.2561711439212964E-3</v>
      </c>
      <c r="X72" s="4">
        <f t="shared" si="22"/>
        <v>98.672050133363655</v>
      </c>
      <c r="Y72" s="4">
        <f t="shared" si="23"/>
        <v>101.31430271642641</v>
      </c>
      <c r="Z72">
        <f t="shared" si="16"/>
        <v>97.635158261271428</v>
      </c>
      <c r="AA72" s="85">
        <f>Z72/MAXA($Z$3:Z71)-1</f>
        <v>-0.23630096801203981</v>
      </c>
      <c r="AB72">
        <f t="shared" si="17"/>
        <v>112.5902292737151</v>
      </c>
      <c r="AC72">
        <f t="shared" si="18"/>
        <v>137.69756840076198</v>
      </c>
      <c r="AD72" s="4">
        <f t="shared" si="19"/>
        <v>114.55723545054217</v>
      </c>
      <c r="AE72">
        <f t="shared" si="20"/>
        <v>116.49959967590145</v>
      </c>
    </row>
    <row r="73" spans="1:39" x14ac:dyDescent="0.25">
      <c r="A73" s="77">
        <v>40483</v>
      </c>
      <c r="B73">
        <v>3.0999999999999999E-3</v>
      </c>
      <c r="C73">
        <v>-2.2902497989432113E-3</v>
      </c>
      <c r="D73" s="83">
        <v>1.1659187244639213E-4</v>
      </c>
      <c r="E73" s="18">
        <f t="shared" si="12"/>
        <v>-3.3054426787347031E-4</v>
      </c>
      <c r="F73" s="18">
        <f t="shared" si="21"/>
        <v>3.4305442678734701E-3</v>
      </c>
      <c r="G73" s="18">
        <v>1E-4</v>
      </c>
      <c r="H73" s="18">
        <v>6.0000000000000001E-3</v>
      </c>
      <c r="I73" s="18">
        <v>3.6799999999999999E-2</v>
      </c>
      <c r="J73" s="18">
        <v>-9.1000000000000004E-3</v>
      </c>
      <c r="K73">
        <v>2.5099999999999997E-2</v>
      </c>
      <c r="L73">
        <v>-2.2902497989432113E-3</v>
      </c>
      <c r="M73">
        <v>3.5929312580399816E-2</v>
      </c>
      <c r="N73">
        <v>4.7244094488189017E-2</v>
      </c>
      <c r="O73">
        <v>-1.2279059523154022E-2</v>
      </c>
      <c r="P73">
        <v>0.01</v>
      </c>
      <c r="Q73">
        <v>-0.19850000000000001</v>
      </c>
      <c r="R73">
        <v>2.6200000000000001E-2</v>
      </c>
      <c r="S73">
        <v>-9.69E-2</v>
      </c>
      <c r="T73">
        <v>-0.1285</v>
      </c>
      <c r="U73" s="18">
        <f t="shared" si="13"/>
        <v>1.5823524043116469E-3</v>
      </c>
      <c r="V73" s="18">
        <f t="shared" si="14"/>
        <v>1.5183639584558147E-3</v>
      </c>
      <c r="W73" s="18">
        <f t="shared" si="15"/>
        <v>-2.4201603517875416E-3</v>
      </c>
      <c r="X73" s="4">
        <f t="shared" si="22"/>
        <v>98.433247949801299</v>
      </c>
      <c r="Y73" s="4">
        <f t="shared" si="23"/>
        <v>101.46813470214711</v>
      </c>
      <c r="Z73">
        <f t="shared" si="16"/>
        <v>97.411549359693765</v>
      </c>
      <c r="AA73" s="85">
        <f>Z73/MAXA($Z$3:Z72)-1</f>
        <v>-0.23805002956650334</v>
      </c>
      <c r="AB73">
        <f t="shared" si="17"/>
        <v>112.55301321881011</v>
      </c>
      <c r="AC73">
        <f t="shared" si="18"/>
        <v>138.12443086280436</v>
      </c>
      <c r="AD73" s="4">
        <f t="shared" si="19"/>
        <v>114.57059189312562</v>
      </c>
      <c r="AE73">
        <f t="shared" si="20"/>
        <v>116.68394309754997</v>
      </c>
    </row>
    <row r="74" spans="1:39" ht="15.75" thickBot="1" x14ac:dyDescent="0.3">
      <c r="A74" s="77">
        <v>40513</v>
      </c>
      <c r="B74">
        <v>3.3100000000000004E-2</v>
      </c>
      <c r="C74">
        <v>6.5300040489854716E-2</v>
      </c>
      <c r="D74" s="83">
        <v>1.1659187244639213E-4</v>
      </c>
      <c r="E74" s="18">
        <f t="shared" si="12"/>
        <v>1.2226185940883183E-2</v>
      </c>
      <c r="F74" s="18">
        <f t="shared" si="21"/>
        <v>2.087381405911682E-2</v>
      </c>
      <c r="G74" s="18">
        <v>1E-4</v>
      </c>
      <c r="H74" s="18">
        <v>6.8199999999999997E-2</v>
      </c>
      <c r="I74" s="18">
        <v>6.8000000000000005E-3</v>
      </c>
      <c r="J74" s="18">
        <v>3.78E-2</v>
      </c>
      <c r="K74">
        <v>-3.1899999999999998E-2</v>
      </c>
      <c r="L74">
        <v>6.5300040489854716E-2</v>
      </c>
      <c r="M74">
        <v>1.2608122012612161E-2</v>
      </c>
      <c r="N74">
        <v>0.11654135338345865</v>
      </c>
      <c r="O74">
        <v>-8.6135947978053296E-2</v>
      </c>
      <c r="P74">
        <v>4.8999999999999998E-3</v>
      </c>
      <c r="Q74">
        <v>-4.5400000000000003E-2</v>
      </c>
      <c r="R74">
        <v>-1.4E-2</v>
      </c>
      <c r="S74">
        <v>-0.24199999999999999</v>
      </c>
      <c r="T74">
        <v>-0.1206</v>
      </c>
      <c r="U74" s="18">
        <f t="shared" si="13"/>
        <v>1.0923229089995757E-2</v>
      </c>
      <c r="V74" s="18">
        <f t="shared" si="14"/>
        <v>1.0845433076933997E-2</v>
      </c>
      <c r="W74" s="18">
        <f t="shared" si="15"/>
        <v>1.2734656350580544E-2</v>
      </c>
      <c r="X74" s="4">
        <f t="shared" si="22"/>
        <v>99.686761535913504</v>
      </c>
      <c r="Y74" s="4">
        <f t="shared" si="23"/>
        <v>102.56860056650058</v>
      </c>
      <c r="Z74">
        <f t="shared" si="16"/>
        <v>103.77252747706125</v>
      </c>
      <c r="AA74" s="85">
        <f>Z74/MAXA($Z$3:Z73)-1</f>
        <v>-0.18829466564595243</v>
      </c>
      <c r="AB74">
        <f t="shared" si="17"/>
        <v>113.92910728662997</v>
      </c>
      <c r="AC74">
        <f t="shared" si="18"/>
        <v>142.69634952436317</v>
      </c>
      <c r="AD74" s="4">
        <f t="shared" si="19"/>
        <v>114.58394989296174</v>
      </c>
      <c r="AE74">
        <f t="shared" si="20"/>
        <v>117.95850853912853</v>
      </c>
    </row>
    <row r="75" spans="1:39" x14ac:dyDescent="0.25">
      <c r="A75" s="77">
        <v>40544</v>
      </c>
      <c r="B75">
        <v>-1.8E-3</v>
      </c>
      <c r="C75">
        <v>2.2645573980086819E-2</v>
      </c>
      <c r="D75" s="83">
        <v>1.2491414476678564E-4</v>
      </c>
      <c r="E75" s="18">
        <f t="shared" si="12"/>
        <v>4.3087377156823137E-3</v>
      </c>
      <c r="F75" s="18">
        <f t="shared" si="21"/>
        <v>-6.1087377156823133E-3</v>
      </c>
      <c r="G75" s="18">
        <v>1E-4</v>
      </c>
      <c r="H75" s="18">
        <v>1.9900000000000001E-2</v>
      </c>
      <c r="I75" s="18">
        <v>-2.4799999999999999E-2</v>
      </c>
      <c r="J75" s="18">
        <v>8.199999999999999E-3</v>
      </c>
      <c r="K75">
        <v>-3.3E-3</v>
      </c>
      <c r="L75">
        <v>2.2645573980086819E-2</v>
      </c>
      <c r="M75">
        <v>-2.5708196230449988E-2</v>
      </c>
      <c r="N75">
        <v>0.13131313131313119</v>
      </c>
      <c r="O75">
        <v>-0.13295247557542622</v>
      </c>
      <c r="P75">
        <v>-6.4500000000000002E-2</v>
      </c>
      <c r="Q75">
        <v>-0.17630000000000001</v>
      </c>
      <c r="R75">
        <v>-0.2097</v>
      </c>
      <c r="S75">
        <v>-9.8100000000000007E-2</v>
      </c>
      <c r="T75">
        <v>-0.15310000000000001</v>
      </c>
      <c r="U75" s="18">
        <f t="shared" si="13"/>
        <v>3.6339150776418376E-3</v>
      </c>
      <c r="V75" s="18">
        <f t="shared" si="14"/>
        <v>3.553316311636931E-3</v>
      </c>
      <c r="W75" s="18">
        <f t="shared" si="15"/>
        <v>4.8765986221994424E-3</v>
      </c>
      <c r="X75" s="4">
        <f t="shared" si="22"/>
        <v>100.17289385987107</v>
      </c>
      <c r="Y75" s="4">
        <f t="shared" si="23"/>
        <v>102.93305924795531</v>
      </c>
      <c r="Z75">
        <f t="shared" si="16"/>
        <v>106.12251592514363</v>
      </c>
      <c r="AA75" s="85">
        <f>Z75/MAXA($Z$3:Z74)-1</f>
        <v>-0.16991313244680673</v>
      </c>
      <c r="AB75">
        <f t="shared" si="17"/>
        <v>114.41999792810989</v>
      </c>
      <c r="AC75">
        <f t="shared" si="18"/>
        <v>142.43949609521931</v>
      </c>
      <c r="AD75" s="4">
        <f t="shared" si="19"/>
        <v>114.59826304906662</v>
      </c>
      <c r="AE75">
        <f t="shared" si="20"/>
        <v>118.38715974184502</v>
      </c>
      <c r="AF75" s="84" t="s">
        <v>164</v>
      </c>
      <c r="AG75" s="91"/>
    </row>
    <row r="76" spans="1:39" x14ac:dyDescent="0.25">
      <c r="A76" s="77">
        <v>40575</v>
      </c>
      <c r="B76">
        <v>4.7999999999999996E-3</v>
      </c>
      <c r="C76">
        <v>3.1956564052952219E-2</v>
      </c>
      <c r="D76" s="83">
        <v>1.0826883828274347E-4</v>
      </c>
      <c r="E76" s="18">
        <f t="shared" si="12"/>
        <v>6.0249537483595284E-3</v>
      </c>
      <c r="F76" s="18">
        <f t="shared" si="21"/>
        <v>-1.2249537483595288E-3</v>
      </c>
      <c r="G76" s="18">
        <v>1E-4</v>
      </c>
      <c r="H76" s="18">
        <v>3.49E-2</v>
      </c>
      <c r="I76" s="18">
        <v>1.5300000000000001E-2</v>
      </c>
      <c r="J76" s="18">
        <v>1.1000000000000001E-2</v>
      </c>
      <c r="K76">
        <v>2.07E-2</v>
      </c>
      <c r="L76">
        <v>3.1956564052952219E-2</v>
      </c>
      <c r="M76">
        <v>2.2059451307047798E-2</v>
      </c>
      <c r="N76">
        <v>3.5714285714285747E-2</v>
      </c>
      <c r="O76">
        <v>-2.5862068965517192E-2</v>
      </c>
      <c r="P76">
        <v>-0.12920000000000001</v>
      </c>
      <c r="Q76">
        <v>-0.159</v>
      </c>
      <c r="R76">
        <v>3.8199999999999998E-2</v>
      </c>
      <c r="S76">
        <v>-0.1154</v>
      </c>
      <c r="T76">
        <v>-4.2700000000000002E-2</v>
      </c>
      <c r="U76" s="18">
        <f t="shared" si="13"/>
        <v>6.0855061637410442E-3</v>
      </c>
      <c r="V76" s="18">
        <f t="shared" si="14"/>
        <v>6.058231720253807E-3</v>
      </c>
      <c r="W76" s="18">
        <f t="shared" si="15"/>
        <v>5.2444500621883581E-3</v>
      </c>
      <c r="X76" s="4">
        <f t="shared" si="22"/>
        <v>100.69824559930406</v>
      </c>
      <c r="Y76" s="4">
        <f t="shared" si="23"/>
        <v>103.55665157255403</v>
      </c>
      <c r="Z76">
        <f t="shared" si="16"/>
        <v>109.51382690276593</v>
      </c>
      <c r="AA76" s="85">
        <f>Z76/MAXA($Z$3:Z75)-1</f>
        <v>-0.14338640829432869</v>
      </c>
      <c r="AB76">
        <f t="shared" si="17"/>
        <v>115.10937312351413</v>
      </c>
      <c r="AC76">
        <f t="shared" si="18"/>
        <v>143.12320567647635</v>
      </c>
      <c r="AD76" s="4">
        <f t="shared" si="19"/>
        <v>114.61067046987615</v>
      </c>
      <c r="AE76">
        <f t="shared" si="20"/>
        <v>119.10760553216181</v>
      </c>
      <c r="AF76" s="86" t="s">
        <v>137</v>
      </c>
      <c r="AG76" s="86">
        <v>0.72576386094947476</v>
      </c>
    </row>
    <row r="77" spans="1:39" x14ac:dyDescent="0.25">
      <c r="A77" s="77">
        <v>40603</v>
      </c>
      <c r="B77">
        <v>2.5000000000000001E-3</v>
      </c>
      <c r="C77">
        <v>-1.0473132038185673E-3</v>
      </c>
      <c r="D77" s="83">
        <v>8.3295163273211514E-5</v>
      </c>
      <c r="E77" s="18">
        <f t="shared" si="12"/>
        <v>-1.2674601537352771E-4</v>
      </c>
      <c r="F77" s="18">
        <f t="shared" si="21"/>
        <v>2.6267460153735277E-3</v>
      </c>
      <c r="G77" s="18">
        <v>1E-4</v>
      </c>
      <c r="H77" s="18">
        <v>4.5000000000000005E-3</v>
      </c>
      <c r="I77" s="18">
        <v>2.58E-2</v>
      </c>
      <c r="J77" s="18">
        <v>-1.5700000000000002E-2</v>
      </c>
      <c r="K77">
        <v>3.5499999999999997E-2</v>
      </c>
      <c r="L77">
        <v>-1.0473132038185673E-3</v>
      </c>
      <c r="M77">
        <v>2.5456780332467985E-2</v>
      </c>
      <c r="N77">
        <v>-2.0114942528735587E-2</v>
      </c>
      <c r="O77">
        <v>6.0274740678434996E-4</v>
      </c>
      <c r="P77">
        <v>-0.185</v>
      </c>
      <c r="Q77">
        <v>-5.1799999999999999E-2</v>
      </c>
      <c r="R77">
        <v>2.52E-2</v>
      </c>
      <c r="S77">
        <v>-0.20050000000000001</v>
      </c>
      <c r="T77">
        <v>-6.3200000000000006E-2</v>
      </c>
      <c r="U77" s="18">
        <f t="shared" si="13"/>
        <v>1.7918442199588895E-3</v>
      </c>
      <c r="V77" s="18">
        <f t="shared" si="14"/>
        <v>1.7413186236998623E-3</v>
      </c>
      <c r="W77" s="18">
        <f t="shared" si="15"/>
        <v>1.9308153669463158E-3</v>
      </c>
      <c r="X77" s="4">
        <f t="shared" si="22"/>
        <v>100.89267531933174</v>
      </c>
      <c r="Y77" s="4">
        <f t="shared" si="23"/>
        <v>103.73697669854532</v>
      </c>
      <c r="Z77">
        <f t="shared" si="16"/>
        <v>109.39913162584996</v>
      </c>
      <c r="AA77" s="85">
        <f>Z77/MAXA($Z$3:Z76)-1</f>
        <v>-0.14428355101949242</v>
      </c>
      <c r="AB77">
        <f t="shared" si="17"/>
        <v>115.09478346913858</v>
      </c>
      <c r="AC77">
        <f t="shared" si="18"/>
        <v>143.48101369066754</v>
      </c>
      <c r="AD77" s="4">
        <f t="shared" si="19"/>
        <v>114.62021698438579</v>
      </c>
      <c r="AE77">
        <f t="shared" si="20"/>
        <v>119.32102780668777</v>
      </c>
      <c r="AF77" s="86" t="s">
        <v>138</v>
      </c>
      <c r="AG77" s="86">
        <v>0.5267331818602885</v>
      </c>
    </row>
    <row r="78" spans="1:39" x14ac:dyDescent="0.25">
      <c r="A78" s="77">
        <v>40634</v>
      </c>
      <c r="B78">
        <v>1.3300000000000001E-2</v>
      </c>
      <c r="C78">
        <v>2.8495380443795071E-2</v>
      </c>
      <c r="D78" s="83">
        <v>4.99862552685304E-5</v>
      </c>
      <c r="E78" s="18">
        <f t="shared" si="12"/>
        <v>5.3344899758607693E-3</v>
      </c>
      <c r="F78" s="18">
        <f t="shared" si="21"/>
        <v>7.9655100241392308E-3</v>
      </c>
      <c r="G78" s="18">
        <v>0</v>
      </c>
      <c r="H78" s="18">
        <v>2.8999999999999998E-2</v>
      </c>
      <c r="I78" s="18">
        <v>-3.0999999999999999E-3</v>
      </c>
      <c r="J78" s="18">
        <v>-2.53E-2</v>
      </c>
      <c r="K78">
        <v>7.000000000000001E-4</v>
      </c>
      <c r="L78">
        <v>2.8495380443795071E-2</v>
      </c>
      <c r="M78">
        <v>-2.7233570791287028E-3</v>
      </c>
      <c r="N78">
        <v>1.4662756598240416E-2</v>
      </c>
      <c r="O78">
        <v>-1.6321131390943679E-2</v>
      </c>
      <c r="P78">
        <v>-6.54E-2</v>
      </c>
      <c r="Q78">
        <v>0.22489999999999999</v>
      </c>
      <c r="R78">
        <v>0.17199999999999999</v>
      </c>
      <c r="S78">
        <v>2.64E-2</v>
      </c>
      <c r="T78">
        <v>-8.6199999999999999E-2</v>
      </c>
      <c r="U78" s="18">
        <f t="shared" si="13"/>
        <v>7.2889834964583742E-3</v>
      </c>
      <c r="V78" s="18">
        <f t="shared" si="14"/>
        <v>7.2763880929925086E-3</v>
      </c>
      <c r="W78" s="18">
        <f t="shared" si="15"/>
        <v>7.0539154412824108E-3</v>
      </c>
      <c r="X78" s="4">
        <f t="shared" si="22"/>
        <v>101.60436371967906</v>
      </c>
      <c r="Y78" s="4">
        <f t="shared" si="23"/>
        <v>104.49180720059765</v>
      </c>
      <c r="Z78">
        <f t="shared" si="16"/>
        <v>112.51650150174937</v>
      </c>
      <c r="AA78" s="85">
        <f>Z78/MAXA($Z$3:Z77)-1</f>
        <v>-0.11989958525377953</v>
      </c>
      <c r="AB78">
        <f t="shared" si="17"/>
        <v>115.70875543782856</v>
      </c>
      <c r="AC78">
        <f t="shared" si="18"/>
        <v>145.38931117275342</v>
      </c>
      <c r="AD78" s="4">
        <f t="shared" si="19"/>
        <v>114.6259464198109</v>
      </c>
      <c r="AE78">
        <f t="shared" si="20"/>
        <v>120.19075680915117</v>
      </c>
      <c r="AF78" s="86" t="s">
        <v>139</v>
      </c>
      <c r="AG78" s="86">
        <v>0.49494660452254668</v>
      </c>
    </row>
    <row r="79" spans="1:39" x14ac:dyDescent="0.25">
      <c r="A79" s="77">
        <v>40664</v>
      </c>
      <c r="B79">
        <v>-9.300000000000001E-3</v>
      </c>
      <c r="C79">
        <v>-1.3500952766930641E-2</v>
      </c>
      <c r="D79" s="83">
        <v>3.3327223783574667E-5</v>
      </c>
      <c r="E79" s="18">
        <f t="shared" si="12"/>
        <v>-2.4810324821302483E-3</v>
      </c>
      <c r="F79" s="18">
        <f t="shared" si="21"/>
        <v>-6.8189675178697527E-3</v>
      </c>
      <c r="G79" s="18">
        <v>0</v>
      </c>
      <c r="H79" s="18">
        <v>-1.2699999999999999E-2</v>
      </c>
      <c r="I79" s="18">
        <v>-7.1999999999999998E-3</v>
      </c>
      <c r="J79" s="18">
        <v>-2.0899999999999998E-2</v>
      </c>
      <c r="K79">
        <v>-5.8999999999999999E-3</v>
      </c>
      <c r="L79">
        <v>-1.3500952766930641E-2</v>
      </c>
      <c r="M79">
        <v>-6.1340718282577658E-3</v>
      </c>
      <c r="N79">
        <v>-4.3352601156069336E-2</v>
      </c>
      <c r="O79">
        <v>3.4854915215179472E-3</v>
      </c>
      <c r="P79">
        <v>2.3400000000000001E-2</v>
      </c>
      <c r="Q79">
        <v>-0.19009999999999999</v>
      </c>
      <c r="R79">
        <v>-0.15459999999999999</v>
      </c>
      <c r="S79">
        <v>-4.4999999999999998E-2</v>
      </c>
      <c r="T79">
        <v>-0.21629999999999999</v>
      </c>
      <c r="U79" s="18">
        <f t="shared" si="13"/>
        <v>-1.0867603328887823E-3</v>
      </c>
      <c r="V79" s="18">
        <f t="shared" si="14"/>
        <v>-1.1307093025506932E-3</v>
      </c>
      <c r="W79" s="18">
        <f t="shared" si="15"/>
        <v>-2.7291769214466592E-3</v>
      </c>
      <c r="X79" s="4">
        <f t="shared" si="22"/>
        <v>101.32706743509704</v>
      </c>
      <c r="Y79" s="4">
        <f t="shared" si="23"/>
        <v>104.3736573421556</v>
      </c>
      <c r="Z79">
        <f t="shared" si="16"/>
        <v>110.99742152947398</v>
      </c>
      <c r="AA79" s="85">
        <f>Z79/MAXA($Z$3:Z78)-1</f>
        <v>-0.13178177938342417</v>
      </c>
      <c r="AB79">
        <f t="shared" si="17"/>
        <v>115.42167825712043</v>
      </c>
      <c r="AC79">
        <f t="shared" si="18"/>
        <v>144.03719057884683</v>
      </c>
      <c r="AD79" s="4">
        <f t="shared" si="19"/>
        <v>114.62976658437864</v>
      </c>
      <c r="AE79">
        <f t="shared" si="20"/>
        <v>120.0601382622711</v>
      </c>
      <c r="AF79" s="86" t="s">
        <v>140</v>
      </c>
      <c r="AG79" s="86">
        <v>8.004812300813376E-3</v>
      </c>
    </row>
    <row r="80" spans="1:39" ht="15.75" thickBot="1" x14ac:dyDescent="0.3">
      <c r="A80" s="77">
        <v>40695</v>
      </c>
      <c r="B80">
        <v>-1.5100000000000001E-2</v>
      </c>
      <c r="C80">
        <v>-1.825746126569705E-2</v>
      </c>
      <c r="D80" s="83">
        <v>3.3327223783574667E-5</v>
      </c>
      <c r="E80" s="18">
        <f t="shared" si="12"/>
        <v>-3.364682984287755E-3</v>
      </c>
      <c r="F80" s="18">
        <f t="shared" si="21"/>
        <v>-1.1735317015712246E-2</v>
      </c>
      <c r="G80" s="18">
        <v>0</v>
      </c>
      <c r="H80" s="18">
        <v>-1.7500000000000002E-2</v>
      </c>
      <c r="I80" s="18">
        <v>-2E-3</v>
      </c>
      <c r="J80" s="18">
        <v>-3.3E-3</v>
      </c>
      <c r="K80">
        <v>1.7500000000000002E-2</v>
      </c>
      <c r="L80">
        <v>-1.825746126569705E-2</v>
      </c>
      <c r="M80">
        <v>-6.3446786555875143E-3</v>
      </c>
      <c r="N80">
        <v>-0.1057401812688822</v>
      </c>
      <c r="O80">
        <v>0.10054986985019704</v>
      </c>
      <c r="P80">
        <v>-0.1181</v>
      </c>
      <c r="Q80">
        <v>-0.18229999999999999</v>
      </c>
      <c r="R80">
        <v>-4.9500000000000002E-2</v>
      </c>
      <c r="S80">
        <v>-3.0200000000000001E-2</v>
      </c>
      <c r="T80">
        <v>-0.1074</v>
      </c>
      <c r="U80" s="18">
        <f t="shared" si="13"/>
        <v>-3.1841846837664428E-3</v>
      </c>
      <c r="V80" s="18">
        <f t="shared" si="14"/>
        <v>-3.1633386638858668E-3</v>
      </c>
      <c r="W80" s="18">
        <f t="shared" si="15"/>
        <v>-5.5589309049789105E-3</v>
      </c>
      <c r="X80" s="4">
        <f t="shared" si="22"/>
        <v>100.76379726842119</v>
      </c>
      <c r="Y80" s="4">
        <f t="shared" si="23"/>
        <v>104.04348811639399</v>
      </c>
      <c r="Z80">
        <f t="shared" si="16"/>
        <v>108.97089040530736</v>
      </c>
      <c r="AA80" s="85">
        <f>Z80/MAXA($Z$3:Z79)-1</f>
        <v>-0.14763323991650379</v>
      </c>
      <c r="AB80">
        <f t="shared" si="17"/>
        <v>115.03332090027077</v>
      </c>
      <c r="AC80">
        <f t="shared" si="18"/>
        <v>141.86222900110624</v>
      </c>
      <c r="AD80" s="4">
        <f t="shared" si="19"/>
        <v>114.63358687626186</v>
      </c>
      <c r="AE80">
        <f t="shared" si="20"/>
        <v>119.67784460888549</v>
      </c>
      <c r="AF80" s="87" t="s">
        <v>141</v>
      </c>
      <c r="AG80" s="87">
        <v>144</v>
      </c>
    </row>
    <row r="81" spans="1:40" x14ac:dyDescent="0.25">
      <c r="A81" s="77">
        <v>40725</v>
      </c>
      <c r="B81">
        <v>2.9999999999999997E-4</v>
      </c>
      <c r="C81">
        <v>-2.1474425791952023E-2</v>
      </c>
      <c r="D81" s="83">
        <v>3.3327223783574667E-5</v>
      </c>
      <c r="E81" s="18">
        <f t="shared" si="12"/>
        <v>-3.9623214242874589E-3</v>
      </c>
      <c r="F81" s="18">
        <f t="shared" si="21"/>
        <v>4.2623214242874588E-3</v>
      </c>
      <c r="G81" s="18">
        <v>0</v>
      </c>
      <c r="H81" s="18">
        <v>-2.3599999999999999E-2</v>
      </c>
      <c r="I81" s="18">
        <v>-1.34E-2</v>
      </c>
      <c r="J81" s="18">
        <v>-1.1599999999999999E-2</v>
      </c>
      <c r="K81">
        <v>2.9999999999999997E-4</v>
      </c>
      <c r="L81">
        <v>-2.1474425791952023E-2</v>
      </c>
      <c r="M81">
        <v>-1.5265799069584939E-2</v>
      </c>
      <c r="N81">
        <v>8.7837837837837912E-2</v>
      </c>
      <c r="O81">
        <v>-8.6098707403055336E-2</v>
      </c>
      <c r="P81">
        <v>0.34699999999999998</v>
      </c>
      <c r="Q81">
        <v>0.13689999999999999</v>
      </c>
      <c r="R81">
        <v>8.9999999999999998E-4</v>
      </c>
      <c r="S81">
        <v>-7.8399999999999997E-2</v>
      </c>
      <c r="T81">
        <v>-3.7499999999999999E-2</v>
      </c>
      <c r="U81" s="18">
        <f t="shared" si="13"/>
        <v>-3.7594059253292489E-3</v>
      </c>
      <c r="V81" s="18">
        <f t="shared" si="14"/>
        <v>-3.7847818057270056E-3</v>
      </c>
      <c r="W81" s="18">
        <f t="shared" si="15"/>
        <v>-1.8025038813153781E-3</v>
      </c>
      <c r="X81" s="4">
        <f t="shared" si="22"/>
        <v>100.58217013274877</v>
      </c>
      <c r="Y81" s="4">
        <f t="shared" si="23"/>
        <v>103.64970621556668</v>
      </c>
      <c r="Z81">
        <f t="shared" si="16"/>
        <v>106.63080310581564</v>
      </c>
      <c r="AA81" s="85">
        <f>Z81/MAXA($Z$3:Z80)-1</f>
        <v>-0.16593732665344341</v>
      </c>
      <c r="AB81">
        <f t="shared" si="17"/>
        <v>114.57752190836069</v>
      </c>
      <c r="AC81">
        <f t="shared" si="18"/>
        <v>141.90478766980658</v>
      </c>
      <c r="AD81" s="4">
        <f t="shared" si="19"/>
        <v>114.6374072954648</v>
      </c>
      <c r="AE81">
        <f t="shared" si="20"/>
        <v>119.22792701073222</v>
      </c>
    </row>
    <row r="82" spans="1:40" ht="15.75" thickBot="1" x14ac:dyDescent="0.3">
      <c r="A82" s="77">
        <v>40756</v>
      </c>
      <c r="B82">
        <v>-1.8200000000000001E-2</v>
      </c>
      <c r="C82">
        <v>-5.6791107463597612E-2</v>
      </c>
      <c r="D82" s="83">
        <v>1.6665139084048874E-5</v>
      </c>
      <c r="E82" s="18">
        <f t="shared" si="12"/>
        <v>-1.0536919869715555E-2</v>
      </c>
      <c r="F82" s="18">
        <f t="shared" si="21"/>
        <v>-7.6630801302844456E-3</v>
      </c>
      <c r="G82" s="18">
        <v>1E-4</v>
      </c>
      <c r="H82" s="18">
        <v>-5.9900000000000002E-2</v>
      </c>
      <c r="I82" s="18">
        <v>-3.0299999999999997E-2</v>
      </c>
      <c r="J82" s="18">
        <v>-2.4E-2</v>
      </c>
      <c r="K82">
        <v>-3.0000000000000001E-3</v>
      </c>
      <c r="L82">
        <v>-5.6791107463597612E-2</v>
      </c>
      <c r="M82">
        <v>-3.1311007193364784E-2</v>
      </c>
      <c r="N82">
        <v>-0.1397515527950311</v>
      </c>
      <c r="O82">
        <v>7.0307108350586747E-2</v>
      </c>
      <c r="P82">
        <v>0.36919999999999997</v>
      </c>
      <c r="Q82">
        <v>-5.5999999999999999E-3</v>
      </c>
      <c r="R82">
        <v>0.22020000000000001</v>
      </c>
      <c r="S82">
        <v>0.17599999999999999</v>
      </c>
      <c r="T82">
        <v>0.4642</v>
      </c>
      <c r="U82" s="18">
        <f t="shared" si="13"/>
        <v>-9.8165879944233994E-3</v>
      </c>
      <c r="V82" s="18">
        <f t="shared" si="14"/>
        <v>-9.9823383524976009E-3</v>
      </c>
      <c r="W82" s="18">
        <f t="shared" si="15"/>
        <v>-1.111597940304173E-2</v>
      </c>
      <c r="X82" s="4">
        <f t="shared" si="22"/>
        <v>99.464100801239894</v>
      </c>
      <c r="Y82" s="4">
        <f t="shared" si="23"/>
        <v>102.61503977798591</v>
      </c>
      <c r="Z82">
        <f t="shared" si="16"/>
        <v>100.57512170770354</v>
      </c>
      <c r="AA82" s="85">
        <f>Z82/MAXA($Z$3:Z81)-1</f>
        <v>-0.21330466956684324</v>
      </c>
      <c r="AB82">
        <f t="shared" si="17"/>
        <v>113.37022774114172</v>
      </c>
      <c r="AC82">
        <f t="shared" si="18"/>
        <v>139.32212053421611</v>
      </c>
      <c r="AD82" s="4">
        <f t="shared" si="19"/>
        <v>114.63931774380161</v>
      </c>
      <c r="AE82">
        <f t="shared" si="20"/>
        <v>118.05751557383867</v>
      </c>
      <c r="AF82" t="s">
        <v>142</v>
      </c>
    </row>
    <row r="83" spans="1:40" x14ac:dyDescent="0.25">
      <c r="A83" s="77">
        <v>40787</v>
      </c>
      <c r="B83">
        <v>-1.0200000000000001E-2</v>
      </c>
      <c r="C83">
        <v>-7.1761988303760127E-2</v>
      </c>
      <c r="D83" s="83">
        <v>8.3329514133367866E-6</v>
      </c>
      <c r="E83" s="18">
        <f t="shared" si="12"/>
        <v>-1.3324951417486122E-2</v>
      </c>
      <c r="F83" s="18">
        <f t="shared" si="21"/>
        <v>3.1249514174861211E-3</v>
      </c>
      <c r="G83" s="18">
        <v>0</v>
      </c>
      <c r="H83" s="18">
        <v>-7.5899999999999995E-2</v>
      </c>
      <c r="I83" s="18">
        <v>-3.5400000000000001E-2</v>
      </c>
      <c r="J83" s="18">
        <v>-1.37E-2</v>
      </c>
      <c r="K83">
        <v>-2.58E-2</v>
      </c>
      <c r="L83">
        <v>-7.1761988303760127E-2</v>
      </c>
      <c r="M83">
        <v>-4.1954148275857917E-2</v>
      </c>
      <c r="N83">
        <v>-0.22382671480144409</v>
      </c>
      <c r="O83">
        <v>0.20703567002532455</v>
      </c>
      <c r="P83">
        <v>0.13519999999999999</v>
      </c>
      <c r="Q83">
        <v>0.18509999999999999</v>
      </c>
      <c r="R83">
        <v>0.27800000000000002</v>
      </c>
      <c r="S83">
        <v>-8.0699999999999994E-2</v>
      </c>
      <c r="T83">
        <v>1.89E-2</v>
      </c>
      <c r="U83" s="18">
        <f t="shared" si="13"/>
        <v>-1.3654773456676839E-2</v>
      </c>
      <c r="V83" s="18">
        <f t="shared" si="14"/>
        <v>-1.376160895199424E-2</v>
      </c>
      <c r="W83" s="18">
        <f t="shared" si="15"/>
        <v>-1.3119695122310848E-2</v>
      </c>
      <c r="X83" s="4">
        <f t="shared" si="22"/>
        <v>98.159162123112836</v>
      </c>
      <c r="Y83" s="4">
        <f t="shared" si="23"/>
        <v>101.20289172796794</v>
      </c>
      <c r="Z83">
        <f t="shared" si="16"/>
        <v>93.35765100006607</v>
      </c>
      <c r="AA83" s="85">
        <f>Z83/MAXA($Z$3:Z82)-1</f>
        <v>-0.26975949066801019</v>
      </c>
      <c r="AB83">
        <f t="shared" si="17"/>
        <v>111.85957496430167</v>
      </c>
      <c r="AC83">
        <f t="shared" si="18"/>
        <v>137.9010349047671</v>
      </c>
      <c r="AD83" s="4">
        <f t="shared" si="19"/>
        <v>114.64027302766642</v>
      </c>
      <c r="AE83">
        <f t="shared" si="20"/>
        <v>116.44546694381981</v>
      </c>
      <c r="AF83" s="88"/>
      <c r="AG83" s="88" t="s">
        <v>143</v>
      </c>
      <c r="AH83" s="88" t="s">
        <v>144</v>
      </c>
      <c r="AI83" s="88" t="s">
        <v>145</v>
      </c>
      <c r="AJ83" s="88" t="s">
        <v>146</v>
      </c>
      <c r="AK83" s="88" t="s">
        <v>147</v>
      </c>
    </row>
    <row r="84" spans="1:40" x14ac:dyDescent="0.25">
      <c r="A84" s="77">
        <v>40817</v>
      </c>
      <c r="B84">
        <v>6.9999999999999993E-3</v>
      </c>
      <c r="C84">
        <v>0.10772303853581011</v>
      </c>
      <c r="D84" s="83">
        <v>1.6665139084048874E-5</v>
      </c>
      <c r="E84" s="18">
        <f t="shared" si="12"/>
        <v>2.0026046171886632E-2</v>
      </c>
      <c r="F84" s="18">
        <f t="shared" si="21"/>
        <v>-1.3026046171886633E-2</v>
      </c>
      <c r="G84" s="18">
        <v>0</v>
      </c>
      <c r="H84" s="18">
        <v>0.11349999999999999</v>
      </c>
      <c r="I84" s="18">
        <v>3.44E-2</v>
      </c>
      <c r="J84" s="18">
        <v>-2.2000000000000001E-3</v>
      </c>
      <c r="K84">
        <v>-1.4499999999999999E-2</v>
      </c>
      <c r="L84">
        <v>0.10772303853581011</v>
      </c>
      <c r="M84">
        <v>4.2705471557287378E-2</v>
      </c>
      <c r="N84">
        <v>-0.16279069767441856</v>
      </c>
      <c r="O84">
        <v>0.18176602974272987</v>
      </c>
      <c r="P84">
        <v>-9.69E-2</v>
      </c>
      <c r="Q84">
        <v>-0.1694</v>
      </c>
      <c r="R84">
        <v>-0.21529999999999999</v>
      </c>
      <c r="S84">
        <v>-0.2467</v>
      </c>
      <c r="T84">
        <v>-6.93E-2</v>
      </c>
      <c r="U84" s="18">
        <f t="shared" si="13"/>
        <v>2.2003511779040547E-2</v>
      </c>
      <c r="V84" s="18">
        <f t="shared" si="14"/>
        <v>2.2032484997714295E-2</v>
      </c>
      <c r="W84" s="18">
        <f t="shared" si="15"/>
        <v>1.6383224167640809E-2</v>
      </c>
      <c r="X84" s="4">
        <f t="shared" si="22"/>
        <v>99.767325680283577</v>
      </c>
      <c r="Y84" s="4">
        <f t="shared" si="23"/>
        <v>103.43264292168969</v>
      </c>
      <c r="Z84">
        <f t="shared" si="16"/>
        <v>103.4144208363589</v>
      </c>
      <c r="AA84" s="85">
        <f>Z84/MAXA($Z$3:Z83)-1</f>
        <v>-0.19109576414083063</v>
      </c>
      <c r="AB84">
        <f t="shared" si="17"/>
        <v>114.09967997730439</v>
      </c>
      <c r="AC84">
        <f t="shared" si="18"/>
        <v>138.86634214910046</v>
      </c>
      <c r="AD84" s="4">
        <f t="shared" si="19"/>
        <v>114.64218352376106</v>
      </c>
      <c r="AE84">
        <f t="shared" si="20"/>
        <v>119.00767614733401</v>
      </c>
      <c r="AF84" s="86" t="s">
        <v>148</v>
      </c>
      <c r="AG84" s="86">
        <v>9</v>
      </c>
      <c r="AH84" s="86">
        <v>9.5563429272259807E-3</v>
      </c>
      <c r="AI84" s="86">
        <v>1.0618158808028868E-3</v>
      </c>
      <c r="AJ84" s="86">
        <v>16.57093106513457</v>
      </c>
      <c r="AK84" s="86">
        <v>4.5042231366344996E-18</v>
      </c>
    </row>
    <row r="85" spans="1:40" x14ac:dyDescent="0.25">
      <c r="A85" s="77">
        <v>40848</v>
      </c>
      <c r="B85">
        <v>-4.4000000000000003E-3</v>
      </c>
      <c r="C85">
        <v>-5.0587151935872487E-3</v>
      </c>
      <c r="D85" s="83">
        <v>8.3329514133367866E-6</v>
      </c>
      <c r="E85" s="18">
        <f t="shared" si="12"/>
        <v>-9.3300871526238972E-4</v>
      </c>
      <c r="F85" s="18">
        <f t="shared" si="21"/>
        <v>-3.4669912847376107E-3</v>
      </c>
      <c r="G85" s="18">
        <v>0</v>
      </c>
      <c r="H85" s="18">
        <v>-2.8000000000000004E-3</v>
      </c>
      <c r="I85" s="18">
        <v>-1.8E-3</v>
      </c>
      <c r="J85" s="18">
        <v>-4.1999999999999997E-3</v>
      </c>
      <c r="K85">
        <v>3.9800000000000002E-2</v>
      </c>
      <c r="L85">
        <v>-5.0587151935872487E-3</v>
      </c>
      <c r="M85">
        <v>1.4681196061858831E-4</v>
      </c>
      <c r="N85">
        <v>0.11666666666666652</v>
      </c>
      <c r="O85">
        <v>-0.15949720670391054</v>
      </c>
      <c r="P85">
        <v>2.29E-2</v>
      </c>
      <c r="Q85">
        <v>-0.19259999999999999</v>
      </c>
      <c r="R85">
        <v>-6.1600000000000002E-2</v>
      </c>
      <c r="S85">
        <v>-0.22500000000000001</v>
      </c>
      <c r="T85">
        <v>-0.2286</v>
      </c>
      <c r="U85" s="18">
        <f t="shared" si="13"/>
        <v>-2.6410918744175407E-4</v>
      </c>
      <c r="V85" s="18">
        <f t="shared" si="14"/>
        <v>-1.9142704122849022E-4</v>
      </c>
      <c r="W85" s="18">
        <f t="shared" si="15"/>
        <v>2.1456176773170439E-3</v>
      </c>
      <c r="X85" s="4">
        <f t="shared" si="22"/>
        <v>99.981388217881843</v>
      </c>
      <c r="Y85" s="4">
        <f t="shared" si="23"/>
        <v>103.41284311688874</v>
      </c>
      <c r="Z85">
        <f t="shared" si="16"/>
        <v>102.89127673443798</v>
      </c>
      <c r="AA85" s="85">
        <f>Z85/MAXA($Z$3:Z84)-1</f>
        <v>-0.19518778028892858</v>
      </c>
      <c r="AB85">
        <f t="shared" si="17"/>
        <v>113.99322398147692</v>
      </c>
      <c r="AC85">
        <f t="shared" si="18"/>
        <v>138.25533024364444</v>
      </c>
      <c r="AD85" s="4">
        <f t="shared" si="19"/>
        <v>114.64313883150628</v>
      </c>
      <c r="AE85">
        <f t="shared" si="20"/>
        <v>118.9762451266874</v>
      </c>
      <c r="AF85" s="86" t="s">
        <v>149</v>
      </c>
      <c r="AG85" s="86">
        <v>134</v>
      </c>
      <c r="AH85" s="86">
        <v>8.5863206761479186E-3</v>
      </c>
      <c r="AI85" s="86">
        <v>6.4077019971253129E-5</v>
      </c>
      <c r="AJ85" s="86"/>
      <c r="AK85" s="86"/>
    </row>
    <row r="86" spans="1:40" ht="15.75" thickBot="1" x14ac:dyDescent="0.3">
      <c r="A86" s="77">
        <v>40878</v>
      </c>
      <c r="B86">
        <v>5.6999999999999993E-3</v>
      </c>
      <c r="C86">
        <v>8.532763948144062E-3</v>
      </c>
      <c r="D86" s="83">
        <v>8.3329514133367866E-6</v>
      </c>
      <c r="E86" s="18">
        <f t="shared" si="12"/>
        <v>1.5919772848191718E-3</v>
      </c>
      <c r="F86" s="18">
        <f t="shared" si="21"/>
        <v>4.1080227151808271E-3</v>
      </c>
      <c r="G86" s="18">
        <v>0</v>
      </c>
      <c r="H86" s="18">
        <v>7.4000000000000003E-3</v>
      </c>
      <c r="I86" s="18">
        <v>-6.7000000000000002E-3</v>
      </c>
      <c r="J86" s="18">
        <v>1.7100000000000001E-2</v>
      </c>
      <c r="K86">
        <v>1.8700000000000001E-2</v>
      </c>
      <c r="L86">
        <v>8.532763948144062E-3</v>
      </c>
      <c r="M86">
        <v>-3.7864862764146268E-3</v>
      </c>
      <c r="N86">
        <v>4.9751243781094578E-2</v>
      </c>
      <c r="O86">
        <v>-2.8350465570977784E-2</v>
      </c>
      <c r="P86">
        <v>-9.4999999999999998E-3</v>
      </c>
      <c r="Q86">
        <v>-0.25140000000000001</v>
      </c>
      <c r="R86">
        <v>3.7000000000000002E-3</v>
      </c>
      <c r="S86">
        <v>-0.34639999999999999</v>
      </c>
      <c r="T86">
        <v>-0.15129999999999999</v>
      </c>
      <c r="U86" s="18">
        <f t="shared" si="13"/>
        <v>3.9813202571786083E-4</v>
      </c>
      <c r="V86" s="18">
        <f t="shared" si="14"/>
        <v>4.6206748177094804E-4</v>
      </c>
      <c r="W86" s="18">
        <f t="shared" si="15"/>
        <v>1.1640554916400308E-3</v>
      </c>
      <c r="X86" s="4">
        <f t="shared" si="22"/>
        <v>100.09777210189867</v>
      </c>
      <c r="Y86" s="4">
        <f t="shared" si="23"/>
        <v>103.46062682889054</v>
      </c>
      <c r="Z86">
        <f t="shared" si="16"/>
        <v>103.76922371113611</v>
      </c>
      <c r="AA86" s="85">
        <f>Z86/MAXA($Z$3:Z85)-1</f>
        <v>-0.18832050759555208</v>
      </c>
      <c r="AB86">
        <f t="shared" si="17"/>
        <v>114.17469860467874</v>
      </c>
      <c r="AC86">
        <f t="shared" si="18"/>
        <v>139.04338562603323</v>
      </c>
      <c r="AD86" s="4">
        <f t="shared" si="19"/>
        <v>114.64409414721203</v>
      </c>
      <c r="AE86">
        <f t="shared" si="20"/>
        <v>119.02361338017199</v>
      </c>
      <c r="AF86" s="87" t="s">
        <v>150</v>
      </c>
      <c r="AG86" s="87">
        <v>143</v>
      </c>
      <c r="AH86" s="87">
        <v>1.8142663603373899E-2</v>
      </c>
      <c r="AI86" s="87"/>
      <c r="AJ86" s="87"/>
      <c r="AK86" s="87"/>
    </row>
    <row r="87" spans="1:40" ht="15.75" thickBot="1" x14ac:dyDescent="0.3">
      <c r="A87" s="77">
        <v>40909</v>
      </c>
      <c r="B87">
        <v>1.7299999999999999E-2</v>
      </c>
      <c r="C87">
        <v>4.3583062218506274E-2</v>
      </c>
      <c r="D87" s="83">
        <v>2.4996563158685703E-5</v>
      </c>
      <c r="E87" s="18">
        <f t="shared" si="12"/>
        <v>8.1170890295843984E-3</v>
      </c>
      <c r="F87" s="18">
        <f t="shared" si="21"/>
        <v>9.182910970415601E-3</v>
      </c>
      <c r="G87" s="18">
        <v>0</v>
      </c>
      <c r="H87" s="18">
        <v>5.0499999999999996E-2</v>
      </c>
      <c r="I87" s="18">
        <v>2.1499999999999998E-2</v>
      </c>
      <c r="J87" s="18">
        <v>-1.11E-2</v>
      </c>
      <c r="K87">
        <v>-7.9500000000000001E-2</v>
      </c>
      <c r="L87">
        <v>4.3583062218506274E-2</v>
      </c>
      <c r="M87">
        <v>2.6465020153163307E-2</v>
      </c>
      <c r="N87">
        <v>-6.6350710900473897E-2</v>
      </c>
      <c r="O87">
        <v>6.2541187090950162E-2</v>
      </c>
      <c r="P87">
        <v>-0.1497</v>
      </c>
      <c r="Q87">
        <v>-0.23089999999999999</v>
      </c>
      <c r="R87">
        <v>-0.219</v>
      </c>
      <c r="S87">
        <v>-2.63E-2</v>
      </c>
      <c r="T87">
        <v>-0.23430000000000001</v>
      </c>
      <c r="U87" s="18">
        <f t="shared" si="13"/>
        <v>1.039158112205199E-2</v>
      </c>
      <c r="V87" s="18">
        <f t="shared" si="14"/>
        <v>1.0245418313656281E-2</v>
      </c>
      <c r="W87" s="18">
        <f t="shared" si="15"/>
        <v>5.4225551841065537E-3</v>
      </c>
      <c r="X87" s="4">
        <f t="shared" si="22"/>
        <v>100.64055779492733</v>
      </c>
      <c r="Y87" s="4">
        <f t="shared" si="23"/>
        <v>104.52062422974561</v>
      </c>
      <c r="Z87">
        <f t="shared" si="16"/>
        <v>108.29180424450465</v>
      </c>
      <c r="AA87" s="85">
        <f>Z87/MAXA($Z$3:Z86)-1</f>
        <v>-0.15294502977660351</v>
      </c>
      <c r="AB87">
        <f t="shared" si="17"/>
        <v>115.10146479817887</v>
      </c>
      <c r="AC87">
        <f t="shared" si="18"/>
        <v>141.44883619736362</v>
      </c>
      <c r="AD87" s="4">
        <f t="shared" si="19"/>
        <v>114.64695985555215</v>
      </c>
      <c r="AE87">
        <f t="shared" si="20"/>
        <v>120.26045691405182</v>
      </c>
    </row>
    <row r="88" spans="1:40" x14ac:dyDescent="0.25">
      <c r="A88" s="77">
        <v>40940</v>
      </c>
      <c r="B88">
        <v>1.4499999999999999E-2</v>
      </c>
      <c r="C88">
        <v>4.0589464130841746E-2</v>
      </c>
      <c r="D88" s="83">
        <v>7.4969080277487166E-5</v>
      </c>
      <c r="E88" s="18">
        <f t="shared" si="12"/>
        <v>7.6016357319556556E-3</v>
      </c>
      <c r="F88" s="18">
        <f t="shared" si="21"/>
        <v>6.8983642680443434E-3</v>
      </c>
      <c r="G88" s="18">
        <v>0</v>
      </c>
      <c r="H88" s="18">
        <v>4.4199999999999996E-2</v>
      </c>
      <c r="I88" s="18">
        <v>-1.72E-2</v>
      </c>
      <c r="J88" s="18">
        <v>1.1000000000000001E-3</v>
      </c>
      <c r="K88">
        <v>-2.8000000000000004E-3</v>
      </c>
      <c r="L88">
        <v>4.0589464130841746E-2</v>
      </c>
      <c r="M88">
        <v>-1.7734345894654228E-2</v>
      </c>
      <c r="N88">
        <v>-5.0761421319796884E-2</v>
      </c>
      <c r="O88">
        <v>3.35530083178847E-2</v>
      </c>
      <c r="P88">
        <v>-0.1419</v>
      </c>
      <c r="Q88">
        <v>5.5599999999999997E-2</v>
      </c>
      <c r="R88">
        <v>-8.0600000000000005E-2</v>
      </c>
      <c r="S88">
        <v>-6.9099999999999995E-2</v>
      </c>
      <c r="T88">
        <v>-2.69E-2</v>
      </c>
      <c r="U88" s="18">
        <f t="shared" si="13"/>
        <v>8.6665744601959749E-3</v>
      </c>
      <c r="V88" s="18">
        <f t="shared" si="14"/>
        <v>8.6910739227879664E-3</v>
      </c>
      <c r="W88" s="18">
        <f t="shared" si="15"/>
        <v>8.4396111726613154E-3</v>
      </c>
      <c r="X88" s="4">
        <f t="shared" si="22"/>
        <v>101.48992497091626</v>
      </c>
      <c r="Y88" s="4">
        <f t="shared" si="23"/>
        <v>105.42902070138226</v>
      </c>
      <c r="Z88">
        <f t="shared" si="16"/>
        <v>112.68731054855111</v>
      </c>
      <c r="AA88" s="85">
        <f>Z88/MAXA($Z$3:Z87)-1</f>
        <v>-0.11856352244586965</v>
      </c>
      <c r="AB88">
        <f t="shared" si="17"/>
        <v>115.97642420578914</v>
      </c>
      <c r="AC88">
        <f t="shared" si="18"/>
        <v>143.49984432222539</v>
      </c>
      <c r="AD88" s="4">
        <f t="shared" si="19"/>
        <v>114.65555483268913</v>
      </c>
      <c r="AE88">
        <f t="shared" si="20"/>
        <v>121.30270311851463</v>
      </c>
      <c r="AF88" s="88"/>
      <c r="AG88" s="88" t="s">
        <v>151</v>
      </c>
      <c r="AH88" s="88" t="s">
        <v>140</v>
      </c>
      <c r="AI88" s="88" t="s">
        <v>152</v>
      </c>
      <c r="AJ88" s="88" t="s">
        <v>153</v>
      </c>
      <c r="AK88" s="88" t="s">
        <v>154</v>
      </c>
      <c r="AL88" s="88" t="s">
        <v>155</v>
      </c>
      <c r="AM88" s="88" t="s">
        <v>156</v>
      </c>
      <c r="AN88" s="88" t="s">
        <v>165</v>
      </c>
    </row>
    <row r="89" spans="1:40" x14ac:dyDescent="0.25">
      <c r="A89" s="77">
        <v>40969</v>
      </c>
      <c r="B89">
        <v>2.5000000000000001E-3</v>
      </c>
      <c r="C89">
        <v>3.1332314530530647E-2</v>
      </c>
      <c r="D89" s="83">
        <v>6.6642234708869097E-5</v>
      </c>
      <c r="E89" s="18">
        <f t="shared" si="12"/>
        <v>5.8750891305065327E-3</v>
      </c>
      <c r="F89" s="18">
        <f t="shared" si="21"/>
        <v>-3.3750891305065326E-3</v>
      </c>
      <c r="G89" s="18">
        <v>0</v>
      </c>
      <c r="H89" s="18">
        <v>3.1099999999999999E-2</v>
      </c>
      <c r="I89" s="18">
        <v>-6.3E-3</v>
      </c>
      <c r="J89" s="18">
        <v>8.8999999999999999E-3</v>
      </c>
      <c r="K89">
        <v>1.49E-2</v>
      </c>
      <c r="L89">
        <v>3.1332314530530647E-2</v>
      </c>
      <c r="M89">
        <v>-7.458802369023125E-3</v>
      </c>
      <c r="N89">
        <v>8.5561497326203037E-2</v>
      </c>
      <c r="O89">
        <v>-6.8051769699743747E-2</v>
      </c>
      <c r="P89">
        <v>-8.5500000000000007E-2</v>
      </c>
      <c r="Q89">
        <v>-0.107</v>
      </c>
      <c r="R89">
        <v>-0.125</v>
      </c>
      <c r="S89">
        <v>-0.2107</v>
      </c>
      <c r="T89">
        <v>-0.14410000000000001</v>
      </c>
      <c r="U89" s="18">
        <f t="shared" si="13"/>
        <v>5.5365969156143573E-3</v>
      </c>
      <c r="V89" s="18">
        <f t="shared" si="14"/>
        <v>5.5965552724393328E-3</v>
      </c>
      <c r="W89" s="18">
        <f t="shared" si="15"/>
        <v>6.4845149187994005E-3</v>
      </c>
      <c r="X89" s="4">
        <f t="shared" si="22"/>
        <v>102.14803790349799</v>
      </c>
      <c r="Y89" s="4">
        <f t="shared" si="23"/>
        <v>106.01906004305668</v>
      </c>
      <c r="Z89">
        <f t="shared" si="16"/>
        <v>116.2180648062579</v>
      </c>
      <c r="AA89" s="85">
        <f>Z89/MAXA($Z$3:Z88)-1</f>
        <v>-9.0946077492460642E-2</v>
      </c>
      <c r="AB89">
        <f t="shared" si="17"/>
        <v>116.6577960350356</v>
      </c>
      <c r="AC89">
        <f t="shared" si="18"/>
        <v>143.85859393303093</v>
      </c>
      <c r="AD89" s="4">
        <f t="shared" si="19"/>
        <v>114.66319573508497</v>
      </c>
      <c r="AE89">
        <f t="shared" si="20"/>
        <v>121.97430729045627</v>
      </c>
      <c r="AF89" s="86" t="s">
        <v>157</v>
      </c>
      <c r="AG89" s="86">
        <v>3.1424773387134178E-3</v>
      </c>
      <c r="AH89" s="86">
        <v>7.0824906385083249E-4</v>
      </c>
      <c r="AI89" s="86">
        <v>4.4369664558783928</v>
      </c>
      <c r="AJ89" s="86">
        <v>1.8865030137417996E-5</v>
      </c>
      <c r="AK89" s="86">
        <v>1.7416840970881488E-3</v>
      </c>
      <c r="AL89" s="86">
        <v>4.5432705803386871E-3</v>
      </c>
      <c r="AM89" s="86">
        <v>1.7416840970881488E-3</v>
      </c>
      <c r="AN89" s="86">
        <v>4.5432705803386871E-3</v>
      </c>
    </row>
    <row r="90" spans="1:40" x14ac:dyDescent="0.25">
      <c r="A90" s="77">
        <v>41000</v>
      </c>
      <c r="B90">
        <v>-4.0000000000000002E-4</v>
      </c>
      <c r="C90">
        <v>-7.4974527092703802E-3</v>
      </c>
      <c r="D90" s="83">
        <v>6.6642234708869097E-5</v>
      </c>
      <c r="E90" s="18">
        <f t="shared" si="12"/>
        <v>-1.3385936220856275E-3</v>
      </c>
      <c r="F90" s="18">
        <f t="shared" si="21"/>
        <v>9.3859362208562752E-4</v>
      </c>
      <c r="G90" s="18">
        <v>0</v>
      </c>
      <c r="H90" s="18">
        <v>-8.5000000000000006E-3</v>
      </c>
      <c r="I90" s="18">
        <v>-5.4000000000000003E-3</v>
      </c>
      <c r="J90" s="18">
        <v>-4.5999999999999999E-3</v>
      </c>
      <c r="K90">
        <v>3.8399999999999997E-2</v>
      </c>
      <c r="L90">
        <v>-7.4974527092703802E-3</v>
      </c>
      <c r="M90">
        <v>-8.6653597608654168E-3</v>
      </c>
      <c r="N90">
        <v>9.3596059113300697E-2</v>
      </c>
      <c r="O90">
        <v>-0.10124424266970605</v>
      </c>
      <c r="P90">
        <v>2.06E-2</v>
      </c>
      <c r="Q90">
        <v>-0.18729999999999999</v>
      </c>
      <c r="R90">
        <v>-0.1348</v>
      </c>
      <c r="S90">
        <v>-6.0400000000000002E-2</v>
      </c>
      <c r="T90">
        <v>-0.16270000000000001</v>
      </c>
      <c r="U90" s="18">
        <f t="shared" si="13"/>
        <v>-1.3228839930887171E-3</v>
      </c>
      <c r="V90" s="18">
        <f t="shared" si="14"/>
        <v>-1.2562155661642834E-3</v>
      </c>
      <c r="W90" s="18">
        <f t="shared" si="15"/>
        <v>-1.141996042505496E-3</v>
      </c>
      <c r="X90" s="4">
        <f t="shared" si="22"/>
        <v>102.0313852484625</v>
      </c>
      <c r="Y90" s="4">
        <f t="shared" si="23"/>
        <v>105.88587724952049</v>
      </c>
      <c r="Z90">
        <f t="shared" si="16"/>
        <v>115.34672536141007</v>
      </c>
      <c r="AA90" s="85">
        <f>Z90/MAXA($Z$3:Z89)-1</f>
        <v>-9.7761666286637627E-2</v>
      </c>
      <c r="AB90">
        <f t="shared" si="17"/>
        <v>116.50163865329654</v>
      </c>
      <c r="AC90">
        <f t="shared" si="18"/>
        <v>143.80105049545773</v>
      </c>
      <c r="AD90" s="4">
        <f t="shared" si="19"/>
        <v>114.67083714668762</v>
      </c>
      <c r="AE90">
        <f t="shared" si="20"/>
        <v>121.81294943177365</v>
      </c>
      <c r="AF90" s="86" t="s">
        <v>158</v>
      </c>
      <c r="AG90" s="86">
        <v>0.17162586314573514</v>
      </c>
      <c r="AH90" s="86">
        <v>2.0017829046794503E-2</v>
      </c>
      <c r="AI90" s="86">
        <v>8.573650156794498</v>
      </c>
      <c r="AJ90" s="86">
        <v>2.1480673942280681E-14</v>
      </c>
      <c r="AK90" s="86">
        <v>0.13203408523600033</v>
      </c>
      <c r="AL90" s="86">
        <v>0.21121764105546995</v>
      </c>
      <c r="AM90" s="86">
        <v>0.13203408523600033</v>
      </c>
      <c r="AN90" s="86">
        <v>0.21121764105546995</v>
      </c>
    </row>
    <row r="91" spans="1:40" x14ac:dyDescent="0.25">
      <c r="A91" s="77">
        <v>41030</v>
      </c>
      <c r="B91">
        <v>-3.2000000000000002E-3</v>
      </c>
      <c r="C91">
        <v>-6.265072563317764E-2</v>
      </c>
      <c r="D91" s="83">
        <v>7.4969080277487166E-5</v>
      </c>
      <c r="E91" s="18">
        <f t="shared" si="12"/>
        <v>-1.15780305193444E-2</v>
      </c>
      <c r="F91" s="18">
        <f t="shared" si="21"/>
        <v>8.3780305193444007E-3</v>
      </c>
      <c r="G91" s="18">
        <v>1E-4</v>
      </c>
      <c r="H91" s="18">
        <v>-6.1900000000000004E-2</v>
      </c>
      <c r="I91" s="18">
        <v>0</v>
      </c>
      <c r="J91" s="18">
        <v>-5.1999999999999998E-3</v>
      </c>
      <c r="K91">
        <v>6.6400000000000001E-2</v>
      </c>
      <c r="L91">
        <v>-6.265072563317764E-2</v>
      </c>
      <c r="M91">
        <v>-4.7520724069089887E-3</v>
      </c>
      <c r="N91">
        <v>-0.1081081081081082</v>
      </c>
      <c r="O91">
        <v>8.4986720824871187E-2</v>
      </c>
      <c r="P91">
        <v>0.505</v>
      </c>
      <c r="Q91">
        <v>0.41039999999999999</v>
      </c>
      <c r="R91">
        <v>0.19139999999999999</v>
      </c>
      <c r="S91">
        <v>0.12620000000000001</v>
      </c>
      <c r="T91">
        <v>0.1366</v>
      </c>
      <c r="U91" s="18">
        <f t="shared" si="13"/>
        <v>-1.1627927721887534E-2</v>
      </c>
      <c r="V91" s="18">
        <f t="shared" si="14"/>
        <v>-1.1638368867688747E-2</v>
      </c>
      <c r="W91" s="18">
        <f t="shared" si="15"/>
        <v>-9.7105046639750208E-3</v>
      </c>
      <c r="X91" s="4">
        <f t="shared" si="22"/>
        <v>101.04060900613547</v>
      </c>
      <c r="Y91" s="4">
        <f t="shared" si="23"/>
        <v>104.65353835221175</v>
      </c>
      <c r="Z91">
        <f t="shared" si="16"/>
        <v>108.12016931810687</v>
      </c>
      <c r="AA91" s="85">
        <f>Z91/MAXA($Z$3:Z90)-1</f>
        <v>-0.15428755258784876</v>
      </c>
      <c r="AB91">
        <f t="shared" si="17"/>
        <v>115.15277912541504</v>
      </c>
      <c r="AC91">
        <f t="shared" si="18"/>
        <v>143.34088713387226</v>
      </c>
      <c r="AD91" s="4">
        <f t="shared" si="19"/>
        <v>114.67943391388316</v>
      </c>
      <c r="AE91">
        <f t="shared" si="20"/>
        <v>120.39651726019103</v>
      </c>
      <c r="AF91" s="86" t="s">
        <v>160</v>
      </c>
      <c r="AG91" s="86">
        <v>5.8551586992964732E-3</v>
      </c>
      <c r="AH91" s="86">
        <v>2.9231810318991421E-2</v>
      </c>
      <c r="AI91" s="86">
        <v>0.20030092681233888</v>
      </c>
      <c r="AJ91" s="86">
        <v>0.84154891270673238</v>
      </c>
      <c r="AK91" s="86">
        <v>-5.1960268705121763E-2</v>
      </c>
      <c r="AL91" s="86">
        <v>6.3670586103714705E-2</v>
      </c>
      <c r="AM91" s="86">
        <v>-5.1960268705121763E-2</v>
      </c>
      <c r="AN91" s="86">
        <v>6.3670586103714705E-2</v>
      </c>
    </row>
    <row r="92" spans="1:40" x14ac:dyDescent="0.25">
      <c r="A92" s="77">
        <v>41061</v>
      </c>
      <c r="B92">
        <v>-5.1000000000000004E-3</v>
      </c>
      <c r="C92">
        <v>3.9554982134591521E-2</v>
      </c>
      <c r="D92" s="83">
        <v>7.4969080277487166E-5</v>
      </c>
      <c r="E92" s="18">
        <f t="shared" si="12"/>
        <v>7.4094526346908263E-3</v>
      </c>
      <c r="F92" s="18">
        <f t="shared" si="21"/>
        <v>-1.2509452634690827E-2</v>
      </c>
      <c r="G92" s="18">
        <v>0</v>
      </c>
      <c r="H92" s="18">
        <v>3.8900000000000004E-2</v>
      </c>
      <c r="I92" s="18">
        <v>7.9000000000000008E-3</v>
      </c>
      <c r="J92" s="18">
        <v>4.0999999999999995E-3</v>
      </c>
      <c r="K92">
        <v>-1.1299999999999999E-2</v>
      </c>
      <c r="L92">
        <v>3.9554982134591521E-2</v>
      </c>
      <c r="M92">
        <v>8.5797250968503574E-3</v>
      </c>
      <c r="N92">
        <v>-0.25757575757575757</v>
      </c>
      <c r="O92">
        <v>0.24771382463690142</v>
      </c>
      <c r="P92">
        <v>-0.13350000000000001</v>
      </c>
      <c r="Q92">
        <v>-0.2316</v>
      </c>
      <c r="R92">
        <v>0.1376</v>
      </c>
      <c r="S92">
        <v>0.19939999999999999</v>
      </c>
      <c r="T92">
        <v>-0.1772</v>
      </c>
      <c r="U92" s="18">
        <f t="shared" si="13"/>
        <v>7.2595252101168174E-3</v>
      </c>
      <c r="V92" s="18">
        <f t="shared" si="14"/>
        <v>7.2635371692043003E-3</v>
      </c>
      <c r="W92" s="18">
        <f t="shared" si="15"/>
        <v>3.1612821168557434E-4</v>
      </c>
      <c r="X92" s="4">
        <f t="shared" si="22"/>
        <v>101.07255079316819</v>
      </c>
      <c r="Y92" s="4">
        <f t="shared" si="23"/>
        <v>105.41369321792179</v>
      </c>
      <c r="Z92">
        <f t="shared" si="16"/>
        <v>112.3968606838736</v>
      </c>
      <c r="AA92" s="85">
        <f>Z92/MAXA($Z$3:Z91)-1</f>
        <v>-0.12083541183945956</v>
      </c>
      <c r="AB92">
        <f t="shared" si="17"/>
        <v>116.00599818809782</v>
      </c>
      <c r="AC92">
        <f t="shared" si="18"/>
        <v>142.60984860948952</v>
      </c>
      <c r="AD92" s="4">
        <f t="shared" si="19"/>
        <v>114.68803132557042</v>
      </c>
      <c r="AE92">
        <f t="shared" si="20"/>
        <v>121.27053881245166</v>
      </c>
      <c r="AF92" s="86" t="s">
        <v>161</v>
      </c>
      <c r="AG92" s="86">
        <v>-2.9899938604920216E-2</v>
      </c>
      <c r="AH92" s="86">
        <v>2.0198888449429374E-2</v>
      </c>
      <c r="AI92" s="86">
        <v>-1.4802764359919469</v>
      </c>
      <c r="AJ92" s="86">
        <v>0.14114682952309254</v>
      </c>
      <c r="AK92" s="86">
        <v>-6.9849820464930129E-2</v>
      </c>
      <c r="AL92" s="86">
        <v>1.0049943255089702E-2</v>
      </c>
      <c r="AM92" s="86">
        <v>-6.9849820464930129E-2</v>
      </c>
      <c r="AN92" s="86">
        <v>1.0049943255089702E-2</v>
      </c>
    </row>
    <row r="93" spans="1:40" x14ac:dyDescent="0.25">
      <c r="A93" s="77">
        <v>41091</v>
      </c>
      <c r="B93">
        <v>1.89E-2</v>
      </c>
      <c r="C93">
        <v>1.2597574126154365E-2</v>
      </c>
      <c r="D93" s="83">
        <v>8.3295163273211514E-5</v>
      </c>
      <c r="E93" s="18">
        <f t="shared" si="12"/>
        <v>2.4081620046878722E-3</v>
      </c>
      <c r="F93" s="18">
        <f t="shared" si="21"/>
        <v>1.6491837995312127E-2</v>
      </c>
      <c r="G93" s="18">
        <v>0</v>
      </c>
      <c r="H93" s="18">
        <v>7.9000000000000008E-3</v>
      </c>
      <c r="I93" s="18">
        <v>-2.6000000000000002E-2</v>
      </c>
      <c r="J93" s="18">
        <v>-2.5000000000000001E-3</v>
      </c>
      <c r="K93">
        <v>3.0600000000000002E-2</v>
      </c>
      <c r="L93">
        <v>1.2597574126154365E-2</v>
      </c>
      <c r="M93">
        <v>-2.7062361593308444E-2</v>
      </c>
      <c r="N93">
        <v>9.523809523809533E-2</v>
      </c>
      <c r="O93">
        <v>-0.12511857332574464</v>
      </c>
      <c r="P93">
        <v>-3.9399999999999998E-2</v>
      </c>
      <c r="Q93">
        <v>-0.1671</v>
      </c>
      <c r="R93">
        <v>0.1923</v>
      </c>
      <c r="S93">
        <v>0.29809999999999998</v>
      </c>
      <c r="T93">
        <v>-8.0399999999999999E-2</v>
      </c>
      <c r="U93" s="18">
        <f t="shared" si="13"/>
        <v>1.8882254521722511E-3</v>
      </c>
      <c r="V93" s="18">
        <f t="shared" si="14"/>
        <v>1.9550042056723418E-3</v>
      </c>
      <c r="W93" s="18">
        <f t="shared" si="15"/>
        <v>6.4524334552763275E-4</v>
      </c>
      <c r="X93" s="4">
        <f t="shared" si="22"/>
        <v>101.137767183983</v>
      </c>
      <c r="Y93" s="4">
        <f t="shared" si="23"/>
        <v>105.61977743149829</v>
      </c>
      <c r="Z93">
        <f t="shared" si="16"/>
        <v>113.81278846788574</v>
      </c>
      <c r="AA93" s="85">
        <f>Z93/MAXA($Z$3:Z92)-1</f>
        <v>-0.10976007077101713</v>
      </c>
      <c r="AB93">
        <f t="shared" si="17"/>
        <v>116.28535942525029</v>
      </c>
      <c r="AC93">
        <f t="shared" si="18"/>
        <v>145.30517474820886</v>
      </c>
      <c r="AD93" s="4">
        <f t="shared" si="19"/>
        <v>114.69758428386517</v>
      </c>
      <c r="AE93">
        <f t="shared" si="20"/>
        <v>121.49952493043597</v>
      </c>
      <c r="AF93" s="86" t="s">
        <v>163</v>
      </c>
      <c r="AG93" s="86">
        <v>-4.3097808993572254E-2</v>
      </c>
      <c r="AH93" s="86">
        <v>2.125947111968509E-2</v>
      </c>
      <c r="AI93" s="86">
        <v>-2.0272286526293719</v>
      </c>
      <c r="AJ93" s="86">
        <v>4.4622284055708533E-2</v>
      </c>
      <c r="AK93" s="86">
        <v>-8.5145338577394758E-2</v>
      </c>
      <c r="AL93" s="86">
        <v>-1.0502794097497561E-3</v>
      </c>
      <c r="AM93" s="86">
        <v>-8.5145338577394758E-2</v>
      </c>
      <c r="AN93" s="86">
        <v>-1.0502794097497561E-3</v>
      </c>
    </row>
    <row r="94" spans="1:40" x14ac:dyDescent="0.25">
      <c r="A94" s="77">
        <v>41122</v>
      </c>
      <c r="B94">
        <v>3.4999999999999996E-3</v>
      </c>
      <c r="C94">
        <v>1.9763369680148246E-2</v>
      </c>
      <c r="D94" s="83">
        <v>8.3295163273211514E-5</v>
      </c>
      <c r="E94" s="18">
        <f t="shared" si="12"/>
        <v>3.7394029435586693E-3</v>
      </c>
      <c r="F94" s="18">
        <f t="shared" si="21"/>
        <v>-2.3940294355866967E-4</v>
      </c>
      <c r="G94" s="18">
        <v>1E-4</v>
      </c>
      <c r="H94" s="18">
        <v>2.5499999999999998E-2</v>
      </c>
      <c r="I94" s="18">
        <v>3.9000000000000003E-3</v>
      </c>
      <c r="J94" s="18">
        <v>1.34E-2</v>
      </c>
      <c r="K94">
        <v>-2.4399999999999998E-2</v>
      </c>
      <c r="L94">
        <v>1.9763369680148246E-2</v>
      </c>
      <c r="M94">
        <v>1.2195896510516072E-2</v>
      </c>
      <c r="N94">
        <v>-3.105590062111804E-2</v>
      </c>
      <c r="O94">
        <v>3.9269452982514351E-2</v>
      </c>
      <c r="P94">
        <v>-6.6100000000000006E-2</v>
      </c>
      <c r="Q94">
        <v>-0.20730000000000001</v>
      </c>
      <c r="R94">
        <v>-0.1033</v>
      </c>
      <c r="S94">
        <v>-0.1386</v>
      </c>
      <c r="T94">
        <v>-2.5100000000000001E-2</v>
      </c>
      <c r="U94" s="18">
        <f t="shared" si="13"/>
        <v>4.1837776230277662E-3</v>
      </c>
      <c r="V94" s="18">
        <f t="shared" si="14"/>
        <v>4.0661087427577881E-3</v>
      </c>
      <c r="W94" s="18">
        <f t="shared" si="15"/>
        <v>1.9813691466949767E-3</v>
      </c>
      <c r="X94" s="4">
        <f t="shared" si="22"/>
        <v>101.33815843544697</v>
      </c>
      <c r="Y94" s="4">
        <f t="shared" si="23"/>
        <v>106.04923893192064</v>
      </c>
      <c r="Z94">
        <f t="shared" si="16"/>
        <v>116.06211268070508</v>
      </c>
      <c r="AA94" s="85">
        <f>Z94/MAXA($Z$3:Z93)-1</f>
        <v>-9.2165929945635772E-2</v>
      </c>
      <c r="AB94">
        <f t="shared" si="17"/>
        <v>116.72019724057785</v>
      </c>
      <c r="AC94">
        <f t="shared" si="18"/>
        <v>145.81374285982758</v>
      </c>
      <c r="AD94" s="4">
        <f t="shared" si="19"/>
        <v>114.70713803787514</v>
      </c>
      <c r="AE94">
        <f t="shared" si="20"/>
        <v>122.00785192404844</v>
      </c>
      <c r="AF94" s="86" t="s">
        <v>166</v>
      </c>
      <c r="AG94" s="86">
        <v>-2.7969800757263971E-3</v>
      </c>
      <c r="AH94" s="86">
        <v>5.363852295671206E-3</v>
      </c>
      <c r="AI94" s="86">
        <v>-0.52144986877875932</v>
      </c>
      <c r="AJ94" s="86">
        <v>0.60291418525051976</v>
      </c>
      <c r="AK94" s="86">
        <v>-1.3405745308679664E-2</v>
      </c>
      <c r="AL94" s="86">
        <v>7.8117851572268703E-3</v>
      </c>
      <c r="AM94" s="86">
        <v>-1.3405745308679664E-2</v>
      </c>
      <c r="AN94" s="86">
        <v>7.8117851572268703E-3</v>
      </c>
    </row>
    <row r="95" spans="1:40" x14ac:dyDescent="0.25">
      <c r="A95" s="77">
        <v>41153</v>
      </c>
      <c r="B95">
        <v>2.3999999999999998E-3</v>
      </c>
      <c r="C95">
        <v>2.4236153696477025E-2</v>
      </c>
      <c r="D95" s="83">
        <v>9.1620483841925449E-5</v>
      </c>
      <c r="E95" s="18">
        <f t="shared" si="12"/>
        <v>4.5771225917929309E-3</v>
      </c>
      <c r="F95" s="18">
        <f t="shared" si="21"/>
        <v>-2.1771225917929312E-3</v>
      </c>
      <c r="G95" s="18">
        <v>1E-4</v>
      </c>
      <c r="H95" s="18">
        <v>2.7300000000000001E-2</v>
      </c>
      <c r="I95" s="18">
        <v>4.7999999999999996E-3</v>
      </c>
      <c r="J95" s="18">
        <v>1.5700000000000002E-2</v>
      </c>
      <c r="K95">
        <v>-1.03E-2</v>
      </c>
      <c r="L95">
        <v>2.4236153696477025E-2</v>
      </c>
      <c r="M95">
        <v>6.9918926491777666E-3</v>
      </c>
      <c r="N95">
        <v>1.9230769230769246E-2</v>
      </c>
      <c r="O95">
        <v>-3.3487388375372157E-2</v>
      </c>
      <c r="P95">
        <v>-0.14069999999999999</v>
      </c>
      <c r="Q95">
        <v>-0.15179999999999999</v>
      </c>
      <c r="R95">
        <v>-7.1499999999999994E-2</v>
      </c>
      <c r="S95">
        <v>-0.11360000000000001</v>
      </c>
      <c r="T95">
        <v>-0.17150000000000001</v>
      </c>
      <c r="U95" s="18">
        <f t="shared" si="13"/>
        <v>4.3809883452639638E-3</v>
      </c>
      <c r="V95" s="18">
        <f t="shared" si="14"/>
        <v>4.2951526266241545E-3</v>
      </c>
      <c r="W95" s="18">
        <f t="shared" si="15"/>
        <v>4.794826013793471E-3</v>
      </c>
      <c r="X95" s="4">
        <f t="shared" si="22"/>
        <v>101.82405727370319</v>
      </c>
      <c r="Y95" s="4">
        <f t="shared" si="23"/>
        <v>106.50473659907057</v>
      </c>
      <c r="Z95">
        <f t="shared" si="16"/>
        <v>118.87501188197248</v>
      </c>
      <c r="AA95" s="85">
        <f>Z95/MAXA($Z$3:Z94)-1</f>
        <v>-7.0163523892899926E-2</v>
      </c>
      <c r="AB95">
        <f t="shared" si="17"/>
        <v>117.25443989228623</v>
      </c>
      <c r="AC95">
        <f t="shared" si="18"/>
        <v>146.16369584269117</v>
      </c>
      <c r="AD95" s="4">
        <f t="shared" si="19"/>
        <v>114.7176475613623</v>
      </c>
      <c r="AE95">
        <f t="shared" si="20"/>
        <v>122.54236690135838</v>
      </c>
      <c r="AF95" s="86" t="s">
        <v>167</v>
      </c>
      <c r="AG95" s="86">
        <v>9.6464257128541786E-3</v>
      </c>
      <c r="AH95" s="86">
        <v>4.26591538854924E-3</v>
      </c>
      <c r="AI95" s="86">
        <v>2.2612791943195929</v>
      </c>
      <c r="AJ95" s="86">
        <v>2.5353132258734909E-2</v>
      </c>
      <c r="AK95" s="86">
        <v>1.209188375561247E-3</v>
      </c>
      <c r="AL95" s="86">
        <v>1.8083663050147109E-2</v>
      </c>
      <c r="AM95" s="86">
        <v>1.209188375561247E-3</v>
      </c>
      <c r="AN95" s="86">
        <v>1.8083663050147109E-2</v>
      </c>
    </row>
    <row r="96" spans="1:40" x14ac:dyDescent="0.25">
      <c r="A96" s="77">
        <v>41183</v>
      </c>
      <c r="B96">
        <v>-5.7999999999999996E-3</v>
      </c>
      <c r="C96">
        <v>-1.9789409878227415E-2</v>
      </c>
      <c r="D96" s="83">
        <v>8.3295163273211514E-5</v>
      </c>
      <c r="E96" s="18">
        <f t="shared" si="12"/>
        <v>-3.6085989632072368E-3</v>
      </c>
      <c r="F96" s="18">
        <f t="shared" si="21"/>
        <v>-2.1914010367927628E-3</v>
      </c>
      <c r="G96" s="18">
        <v>1E-4</v>
      </c>
      <c r="H96" s="18">
        <v>-1.7600000000000001E-2</v>
      </c>
      <c r="I96" s="18">
        <v>-1.09E-2</v>
      </c>
      <c r="J96" s="18">
        <v>3.6400000000000002E-2</v>
      </c>
      <c r="K96">
        <v>1.1999999999999999E-3</v>
      </c>
      <c r="L96">
        <v>-1.9789409878227415E-2</v>
      </c>
      <c r="M96">
        <v>-2.5642013603620235E-3</v>
      </c>
      <c r="N96">
        <v>3.1446540880503034E-2</v>
      </c>
      <c r="O96">
        <v>-8.5165549144965796E-2</v>
      </c>
      <c r="P96">
        <v>-0.26629999999999998</v>
      </c>
      <c r="Q96">
        <v>-0.19850000000000001</v>
      </c>
      <c r="R96">
        <v>-0.2465</v>
      </c>
      <c r="S96">
        <v>-0.2702</v>
      </c>
      <c r="T96">
        <v>-0.15010000000000001</v>
      </c>
      <c r="U96" s="18">
        <f t="shared" si="13"/>
        <v>-5.5750563858874202E-3</v>
      </c>
      <c r="V96" s="18">
        <f t="shared" si="14"/>
        <v>-5.635874668635508E-3</v>
      </c>
      <c r="W96" s="18">
        <f t="shared" si="15"/>
        <v>2.8117426536043309E-4</v>
      </c>
      <c r="X96" s="4">
        <f t="shared" si="22"/>
        <v>101.85268757820313</v>
      </c>
      <c r="Y96" s="4">
        <f t="shared" si="23"/>
        <v>105.90448925198217</v>
      </c>
      <c r="Z96">
        <f t="shared" si="16"/>
        <v>116.52254554756098</v>
      </c>
      <c r="AA96" s="85">
        <f>Z96/MAXA($Z$3:Z95)-1</f>
        <v>-8.8564439038309906E-2</v>
      </c>
      <c r="AB96">
        <f t="shared" si="17"/>
        <v>116.83131564205948</v>
      </c>
      <c r="AC96">
        <f t="shared" si="18"/>
        <v>145.31594640680356</v>
      </c>
      <c r="AD96" s="4">
        <f t="shared" si="19"/>
        <v>114.72720298654625</v>
      </c>
      <c r="AE96">
        <f t="shared" si="20"/>
        <v>121.8591862962232</v>
      </c>
      <c r="AF96" s="86" t="s">
        <v>168</v>
      </c>
      <c r="AG96" s="86">
        <v>-1.1613039083001736E-3</v>
      </c>
      <c r="AH96" s="86">
        <v>4.8303029445236085E-3</v>
      </c>
      <c r="AI96" s="86">
        <v>-0.2404205122614122</v>
      </c>
      <c r="AJ96" s="86">
        <v>0.81037170664361668</v>
      </c>
      <c r="AK96" s="86">
        <v>-1.0714801491343049E-2</v>
      </c>
      <c r="AL96" s="86">
        <v>8.3921936747427019E-3</v>
      </c>
      <c r="AM96" s="86">
        <v>-1.0714801491343049E-2</v>
      </c>
      <c r="AN96" s="86">
        <v>8.3921936747427019E-3</v>
      </c>
    </row>
    <row r="97" spans="1:40" x14ac:dyDescent="0.25">
      <c r="A97" s="77">
        <v>41214</v>
      </c>
      <c r="B97">
        <v>4.1999999999999997E-3</v>
      </c>
      <c r="C97">
        <v>2.8467170173434031E-3</v>
      </c>
      <c r="D97" s="83">
        <v>7.4969080277487166E-5</v>
      </c>
      <c r="E97" s="18">
        <f t="shared" si="12"/>
        <v>5.8989645969403589E-4</v>
      </c>
      <c r="F97" s="18">
        <f t="shared" si="21"/>
        <v>3.610103540305964E-3</v>
      </c>
      <c r="G97" s="18">
        <v>1E-4</v>
      </c>
      <c r="H97" s="18">
        <v>7.8000000000000005E-3</v>
      </c>
      <c r="I97" s="18">
        <v>5.4000000000000003E-3</v>
      </c>
      <c r="J97" s="18">
        <v>-8.1000000000000013E-3</v>
      </c>
      <c r="K97">
        <v>3.4999999999999996E-3</v>
      </c>
      <c r="L97">
        <v>2.8467170173434031E-3</v>
      </c>
      <c r="M97">
        <v>1.0495651244196813E-3</v>
      </c>
      <c r="N97">
        <v>6.7073170731707377E-2</v>
      </c>
      <c r="O97">
        <v>-8.2357013526467265E-2</v>
      </c>
      <c r="P97">
        <v>-0.18720000000000001</v>
      </c>
      <c r="Q97">
        <v>-6.0900000000000003E-2</v>
      </c>
      <c r="R97">
        <v>-9.1899999999999996E-2</v>
      </c>
      <c r="S97">
        <v>-0.17480000000000001</v>
      </c>
      <c r="T97">
        <v>-0.18909999999999999</v>
      </c>
      <c r="U97" s="18">
        <f t="shared" si="13"/>
        <v>2.0978300070859913E-3</v>
      </c>
      <c r="V97" s="18">
        <f t="shared" si="14"/>
        <v>1.9983830684620766E-3</v>
      </c>
      <c r="W97" s="18">
        <f t="shared" si="15"/>
        <v>3.2229092952585033E-3</v>
      </c>
      <c r="X97" s="4">
        <f t="shared" si="22"/>
        <v>102.18094955174598</v>
      </c>
      <c r="Y97" s="4">
        <f t="shared" si="23"/>
        <v>106.11612699017745</v>
      </c>
      <c r="Z97">
        <f t="shared" si="16"/>
        <v>116.8542522608754</v>
      </c>
      <c r="AA97" s="85">
        <f>Z97/MAXA($Z$3:Z96)-1</f>
        <v>-8.5969839916708257E-2</v>
      </c>
      <c r="AB97">
        <f t="shared" si="17"/>
        <v>116.90023402153813</v>
      </c>
      <c r="AC97">
        <f t="shared" si="18"/>
        <v>145.92627338171212</v>
      </c>
      <c r="AD97" s="4">
        <f t="shared" si="19"/>
        <v>114.73580397943695</v>
      </c>
      <c r="AE97">
        <f t="shared" si="20"/>
        <v>122.11482615387449</v>
      </c>
      <c r="AF97" s="86" t="s">
        <v>169</v>
      </c>
      <c r="AG97" s="86">
        <v>-7.1514917656910421E-3</v>
      </c>
      <c r="AH97" s="86">
        <v>2.5389674876710273E-3</v>
      </c>
      <c r="AI97" s="86">
        <v>-2.8166929275061507</v>
      </c>
      <c r="AJ97" s="86">
        <v>5.5860919056107006E-3</v>
      </c>
      <c r="AK97" s="86">
        <v>-1.2173127061752553E-2</v>
      </c>
      <c r="AL97" s="86">
        <v>-2.12985646962953E-3</v>
      </c>
      <c r="AM97" s="86">
        <v>-1.2173127061752553E-2</v>
      </c>
      <c r="AN97" s="86">
        <v>-2.12985646962953E-3</v>
      </c>
    </row>
    <row r="98" spans="1:40" ht="15.75" thickBot="1" x14ac:dyDescent="0.3">
      <c r="A98" s="77">
        <v>41244</v>
      </c>
      <c r="B98">
        <v>8.8999999999999999E-3</v>
      </c>
      <c r="C98">
        <v>7.068230463864511E-3</v>
      </c>
      <c r="D98" s="83">
        <v>5.8314626421251958E-5</v>
      </c>
      <c r="E98" s="18">
        <f t="shared" si="12"/>
        <v>1.3605966787806826E-3</v>
      </c>
      <c r="F98" s="18">
        <f t="shared" si="21"/>
        <v>7.5394033212193168E-3</v>
      </c>
      <c r="G98" s="18">
        <v>1E-4</v>
      </c>
      <c r="H98" s="18">
        <v>1.18E-2</v>
      </c>
      <c r="I98" s="18">
        <v>1.49E-2</v>
      </c>
      <c r="J98" s="18">
        <v>3.5200000000000002E-2</v>
      </c>
      <c r="K98">
        <v>-2.92E-2</v>
      </c>
      <c r="L98">
        <v>7.068230463864511E-3</v>
      </c>
      <c r="M98">
        <v>2.6304839381548858E-2</v>
      </c>
      <c r="N98">
        <v>-6.857142857142863E-2</v>
      </c>
      <c r="O98">
        <v>9.5178967374089402E-2</v>
      </c>
      <c r="P98">
        <v>-0.1772</v>
      </c>
      <c r="Q98">
        <v>9.9500000000000005E-2</v>
      </c>
      <c r="R98">
        <v>3.4299999999999997E-2</v>
      </c>
      <c r="S98">
        <v>-0.13900000000000001</v>
      </c>
      <c r="T98">
        <v>-2.53E-2</v>
      </c>
      <c r="U98" s="18">
        <f t="shared" si="13"/>
        <v>4.1794328907760782E-5</v>
      </c>
      <c r="V98" s="18">
        <f t="shared" si="14"/>
        <v>-6.8173165303925129E-5</v>
      </c>
      <c r="W98" s="18">
        <f t="shared" si="15"/>
        <v>1.7105175800202987E-3</v>
      </c>
      <c r="X98" s="4">
        <f t="shared" si="22"/>
        <v>102.3557318622974</v>
      </c>
      <c r="Y98" s="4">
        <f t="shared" si="23"/>
        <v>106.10889271791073</v>
      </c>
      <c r="Z98">
        <f t="shared" si="16"/>
        <v>117.68020504653782</v>
      </c>
      <c r="AA98" s="85">
        <f>Z98/MAXA($Z$3:Z97)-1</f>
        <v>-7.9509264094316578E-2</v>
      </c>
      <c r="AB98">
        <f t="shared" si="17"/>
        <v>117.05928809169652</v>
      </c>
      <c r="AC98">
        <f t="shared" si="18"/>
        <v>147.22501721480936</v>
      </c>
      <c r="AD98" s="4">
        <f t="shared" si="19"/>
        <v>114.74249475498316</v>
      </c>
      <c r="AE98">
        <f t="shared" si="20"/>
        <v>122.11992986108328</v>
      </c>
      <c r="AF98" s="87" t="s">
        <v>170</v>
      </c>
      <c r="AG98" s="87">
        <v>5.7462414464055174E-4</v>
      </c>
      <c r="AH98" s="87">
        <v>5.3115708694392132E-3</v>
      </c>
      <c r="AI98" s="87">
        <v>0.10818346563852203</v>
      </c>
      <c r="AJ98" s="87">
        <v>0.91401198180840426</v>
      </c>
      <c r="AK98" s="87">
        <v>-9.9307375368415472E-3</v>
      </c>
      <c r="AL98" s="87">
        <v>1.1079985826122652E-2</v>
      </c>
      <c r="AM98" s="87">
        <v>-9.9307375368415472E-3</v>
      </c>
      <c r="AN98" s="87">
        <v>1.1079985826122652E-2</v>
      </c>
    </row>
    <row r="99" spans="1:40" x14ac:dyDescent="0.25">
      <c r="A99" s="77">
        <v>41275</v>
      </c>
      <c r="B99">
        <v>1.8200000000000001E-2</v>
      </c>
      <c r="C99">
        <v>5.0428096519578469E-2</v>
      </c>
      <c r="D99" s="83">
        <v>5.8314626421251958E-5</v>
      </c>
      <c r="E99" s="18">
        <f t="shared" si="12"/>
        <v>9.4158681922344618E-3</v>
      </c>
      <c r="F99" s="18">
        <f t="shared" si="21"/>
        <v>8.7841318077655391E-3</v>
      </c>
      <c r="G99" s="18">
        <v>0</v>
      </c>
      <c r="H99" s="18">
        <v>5.57E-2</v>
      </c>
      <c r="I99" s="18">
        <v>4.4000000000000003E-3</v>
      </c>
      <c r="J99" s="18">
        <v>9.4999999999999998E-3</v>
      </c>
      <c r="K99">
        <v>-1.9099999999999999E-2</v>
      </c>
      <c r="L99">
        <v>5.0428096519578469E-2</v>
      </c>
      <c r="M99">
        <v>1.1666508166676325E-2</v>
      </c>
      <c r="N99">
        <v>0.14110429447852774</v>
      </c>
      <c r="O99">
        <v>-0.11950602234029868</v>
      </c>
      <c r="P99">
        <v>2.6599999999999999E-2</v>
      </c>
      <c r="Q99">
        <v>0.1255</v>
      </c>
      <c r="R99">
        <v>-0.1855</v>
      </c>
      <c r="S99">
        <v>-4.2299999999999997E-2</v>
      </c>
      <c r="T99">
        <v>0.1275</v>
      </c>
      <c r="U99" s="18">
        <f t="shared" si="13"/>
        <v>1.0213223017440725E-2</v>
      </c>
      <c r="V99" s="18">
        <f t="shared" si="14"/>
        <v>1.0218822520607603E-2</v>
      </c>
      <c r="W99" s="18">
        <f t="shared" si="15"/>
        <v>1.1381934143425792E-2</v>
      </c>
      <c r="X99" s="4">
        <f t="shared" si="22"/>
        <v>103.52073806155623</v>
      </c>
      <c r="Y99" s="4">
        <f t="shared" si="23"/>
        <v>107.19320066045327</v>
      </c>
      <c r="Z99">
        <f t="shared" si="16"/>
        <v>123.61459378506842</v>
      </c>
      <c r="AA99" s="85">
        <f>Z99/MAXA($Z$3:Z98)-1</f>
        <v>-3.3090668418686908E-2</v>
      </c>
      <c r="AB99">
        <f t="shared" si="17"/>
        <v>118.16150291904474</v>
      </c>
      <c r="AC99">
        <f t="shared" si="18"/>
        <v>149.90451252811889</v>
      </c>
      <c r="AD99" s="4">
        <f t="shared" si="19"/>
        <v>114.74918592069943</v>
      </c>
      <c r="AE99">
        <f t="shared" si="20"/>
        <v>123.36716793962874</v>
      </c>
    </row>
    <row r="100" spans="1:40" x14ac:dyDescent="0.25">
      <c r="A100" s="77">
        <v>41306</v>
      </c>
      <c r="B100">
        <v>5.7999999999999996E-3</v>
      </c>
      <c r="C100">
        <v>1.1060649195259176E-2</v>
      </c>
      <c r="D100" s="83">
        <v>8.3295163273211514E-5</v>
      </c>
      <c r="E100" s="18">
        <f t="shared" si="12"/>
        <v>2.1226365005673296E-3</v>
      </c>
      <c r="F100" s="18">
        <f t="shared" si="21"/>
        <v>3.67736349943267E-3</v>
      </c>
      <c r="G100" s="18">
        <v>0</v>
      </c>
      <c r="H100" s="18">
        <v>1.29E-2</v>
      </c>
      <c r="I100" s="18">
        <v>-4.3E-3</v>
      </c>
      <c r="J100" s="18">
        <v>1.1000000000000001E-3</v>
      </c>
      <c r="K100">
        <v>1.37E-2</v>
      </c>
      <c r="L100">
        <v>1.1060649195259176E-2</v>
      </c>
      <c r="M100">
        <v>-1.0616937362381354E-3</v>
      </c>
      <c r="N100">
        <v>9.6774193548387052E-2</v>
      </c>
      <c r="O100">
        <v>-7.1404214690036272E-2</v>
      </c>
      <c r="P100">
        <v>-8.3199999999999996E-2</v>
      </c>
      <c r="Q100">
        <v>0.1183</v>
      </c>
      <c r="R100">
        <v>1.9900000000000001E-2</v>
      </c>
      <c r="S100">
        <v>-0.28349999999999997</v>
      </c>
      <c r="T100">
        <v>0.183</v>
      </c>
      <c r="U100" s="18">
        <f t="shared" si="13"/>
        <v>2.4743791243222184E-3</v>
      </c>
      <c r="V100" s="18">
        <f t="shared" si="14"/>
        <v>2.5112803081977788E-3</v>
      </c>
      <c r="W100" s="18">
        <f t="shared" si="15"/>
        <v>5.5592749305811281E-3</v>
      </c>
      <c r="X100" s="4">
        <f t="shared" si="22"/>
        <v>104.09623830545709</v>
      </c>
      <c r="Y100" s="4">
        <f t="shared" si="23"/>
        <v>107.46239283444456</v>
      </c>
      <c r="Z100">
        <f t="shared" si="16"/>
        <v>124.98185144233953</v>
      </c>
      <c r="AA100" s="85">
        <f>Z100/MAXA($Z$3:Z99)-1</f>
        <v>-2.2396023498443496E-2</v>
      </c>
      <c r="AB100">
        <f t="shared" si="17"/>
        <v>118.4123168381026</v>
      </c>
      <c r="AC100">
        <f t="shared" si="18"/>
        <v>150.77395870078198</v>
      </c>
      <c r="AD100" s="4">
        <f t="shared" si="19"/>
        <v>114.75874397287616</v>
      </c>
      <c r="AE100">
        <f t="shared" si="20"/>
        <v>123.67242508460532</v>
      </c>
    </row>
    <row r="101" spans="1:40" x14ac:dyDescent="0.25">
      <c r="A101" s="77">
        <v>41334</v>
      </c>
      <c r="B101">
        <v>5.1000000000000004E-3</v>
      </c>
      <c r="C101">
        <v>3.5987723516956116E-2</v>
      </c>
      <c r="D101" s="83">
        <v>7.4969080277487166E-5</v>
      </c>
      <c r="E101" s="18">
        <f t="shared" si="12"/>
        <v>6.746737563411812E-3</v>
      </c>
      <c r="F101" s="18">
        <f t="shared" si="21"/>
        <v>-1.6467375634118117E-3</v>
      </c>
      <c r="G101" s="18">
        <v>0</v>
      </c>
      <c r="H101" s="18">
        <v>4.0300000000000002E-2</v>
      </c>
      <c r="I101" s="18">
        <v>8.3999999999999995E-3</v>
      </c>
      <c r="J101" s="18">
        <v>-2.5999999999999999E-3</v>
      </c>
      <c r="K101">
        <v>1.95E-2</v>
      </c>
      <c r="L101">
        <v>3.5987723516956116E-2</v>
      </c>
      <c r="M101">
        <v>8.3867138897417842E-3</v>
      </c>
      <c r="N101">
        <v>-8.8235294117647023E-2</v>
      </c>
      <c r="O101">
        <v>8.8235294117647023E-2</v>
      </c>
      <c r="P101">
        <v>-1.8700000000000001E-2</v>
      </c>
      <c r="Q101">
        <v>-0.15379999999999999</v>
      </c>
      <c r="R101">
        <v>-0.15920000000000001</v>
      </c>
      <c r="S101">
        <v>0.155</v>
      </c>
      <c r="T101">
        <v>-3.32E-2</v>
      </c>
      <c r="U101" s="18">
        <f t="shared" si="13"/>
        <v>7.9566732242017067E-3</v>
      </c>
      <c r="V101" s="18">
        <f t="shared" si="14"/>
        <v>8.0144105874413452E-3</v>
      </c>
      <c r="W101" s="18">
        <f t="shared" si="15"/>
        <v>2.6870157662647201E-3</v>
      </c>
      <c r="X101" s="4">
        <f t="shared" si="22"/>
        <v>104.37594653899269</v>
      </c>
      <c r="Y101" s="4">
        <f t="shared" si="23"/>
        <v>108.32364057332872</v>
      </c>
      <c r="Z101">
        <f t="shared" si="16"/>
        <v>129.47966375668372</v>
      </c>
      <c r="AA101" s="85">
        <f>Z101/MAXA($Z$3:Z100)-1</f>
        <v>1.2785718116971267E-2</v>
      </c>
      <c r="AB101">
        <f t="shared" si="17"/>
        <v>119.21121366408485</v>
      </c>
      <c r="AC101">
        <f t="shared" si="18"/>
        <v>151.54290589015599</v>
      </c>
      <c r="AD101" s="4">
        <f t="shared" si="19"/>
        <v>114.76734733036561</v>
      </c>
      <c r="AE101">
        <f t="shared" si="20"/>
        <v>124.65644615784811</v>
      </c>
    </row>
    <row r="102" spans="1:40" x14ac:dyDescent="0.25">
      <c r="A102" s="77">
        <v>41365</v>
      </c>
      <c r="B102">
        <v>5.6999999999999993E-3</v>
      </c>
      <c r="C102">
        <v>1.8085767859252311E-2</v>
      </c>
      <c r="D102" s="83">
        <v>4.99862552685304E-5</v>
      </c>
      <c r="E102" s="18">
        <f t="shared" si="12"/>
        <v>3.4006220157841898E-3</v>
      </c>
      <c r="F102" s="18">
        <f t="shared" si="21"/>
        <v>2.2993779842158096E-3</v>
      </c>
      <c r="G102" s="18">
        <v>0</v>
      </c>
      <c r="H102" s="18">
        <v>1.55E-2</v>
      </c>
      <c r="I102" s="18">
        <v>-2.4300000000000002E-2</v>
      </c>
      <c r="J102" s="18">
        <v>5.6999999999999993E-3</v>
      </c>
      <c r="K102">
        <v>2.8000000000000004E-3</v>
      </c>
      <c r="L102">
        <v>1.8085767859252311E-2</v>
      </c>
      <c r="M102">
        <v>-2.2373507832695694E-2</v>
      </c>
      <c r="N102">
        <v>0</v>
      </c>
      <c r="O102">
        <v>-5.3608247422680375E-2</v>
      </c>
      <c r="P102">
        <v>0.11260000000000001</v>
      </c>
      <c r="Q102">
        <v>-1.5800000000000002E-2</v>
      </c>
      <c r="R102">
        <v>0.41439999999999999</v>
      </c>
      <c r="S102">
        <v>-0.26900000000000002</v>
      </c>
      <c r="T102">
        <v>-8.7300000000000003E-2</v>
      </c>
      <c r="U102" s="18">
        <f t="shared" si="13"/>
        <v>2.832721771073742E-3</v>
      </c>
      <c r="V102" s="18">
        <f t="shared" si="14"/>
        <v>2.8585045575444676E-3</v>
      </c>
      <c r="W102" s="18">
        <f t="shared" si="15"/>
        <v>6.2083718631343165E-3</v>
      </c>
      <c r="X102" s="4">
        <f t="shared" si="22"/>
        <v>105.02395122867338</v>
      </c>
      <c r="Y102" s="4">
        <f t="shared" si="23"/>
        <v>108.63328419359738</v>
      </c>
      <c r="Z102">
        <f t="shared" si="16"/>
        <v>131.82140289788114</v>
      </c>
      <c r="AA102" s="85">
        <f>Z102/MAXA($Z$3:Z101)-1</f>
        <v>1.8085767859252311E-2</v>
      </c>
      <c r="AB102">
        <f t="shared" si="17"/>
        <v>119.61660594179931</v>
      </c>
      <c r="AC102">
        <f t="shared" si="18"/>
        <v>152.40670045372988</v>
      </c>
      <c r="AD102" s="4">
        <f t="shared" si="19"/>
        <v>114.77308412028576</v>
      </c>
      <c r="AE102">
        <f t="shared" si="20"/>
        <v>125.00956318678412</v>
      </c>
      <c r="AF102" s="80"/>
      <c r="AG102" s="80" t="s">
        <v>110</v>
      </c>
      <c r="AH102" s="80" t="s">
        <v>159</v>
      </c>
      <c r="AI102" s="80" t="s">
        <v>171</v>
      </c>
      <c r="AJ102" s="80" t="s">
        <v>164</v>
      </c>
    </row>
    <row r="103" spans="1:40" x14ac:dyDescent="0.25">
      <c r="A103" s="77">
        <v>41395</v>
      </c>
      <c r="B103">
        <v>7.7000000000000002E-3</v>
      </c>
      <c r="C103">
        <v>2.0762811721046104E-2</v>
      </c>
      <c r="D103" s="83">
        <v>3.3327223783574667E-5</v>
      </c>
      <c r="E103" s="18">
        <f t="shared" si="12"/>
        <v>3.8843913793974913E-3</v>
      </c>
      <c r="F103" s="18">
        <f t="shared" si="21"/>
        <v>3.8156086206025089E-3</v>
      </c>
      <c r="G103" s="18">
        <v>0</v>
      </c>
      <c r="H103" s="18">
        <v>2.7999999999999997E-2</v>
      </c>
      <c r="I103" s="18">
        <v>1.6899999999999998E-2</v>
      </c>
      <c r="J103" s="18">
        <v>2.4900000000000002E-2</v>
      </c>
      <c r="K103">
        <v>-1.9199999999999998E-2</v>
      </c>
      <c r="L103">
        <v>2.0762811721046104E-2</v>
      </c>
      <c r="M103">
        <v>1.7961779446981088E-2</v>
      </c>
      <c r="N103">
        <v>-0.10752688172043019</v>
      </c>
      <c r="O103">
        <v>0.13802797104504905</v>
      </c>
      <c r="P103">
        <v>0.1108</v>
      </c>
      <c r="Q103">
        <v>-1.9E-3</v>
      </c>
      <c r="R103">
        <v>-6.6600000000000006E-2</v>
      </c>
      <c r="S103">
        <v>-0.1099</v>
      </c>
      <c r="T103">
        <v>0.19059999999999999</v>
      </c>
      <c r="U103" s="18">
        <f t="shared" si="13"/>
        <v>3.7415213232377242E-3</v>
      </c>
      <c r="V103" s="18">
        <f t="shared" si="14"/>
        <v>3.747790230768335E-3</v>
      </c>
      <c r="W103" s="18">
        <f t="shared" si="15"/>
        <v>1.5795301281561133E-3</v>
      </c>
      <c r="X103" s="4">
        <f t="shared" si="22"/>
        <v>105.18983972381706</v>
      </c>
      <c r="Y103" s="4">
        <f t="shared" si="23"/>
        <v>109.04041895483442</v>
      </c>
      <c r="Z103">
        <f t="shared" si="16"/>
        <v>134.558385867054</v>
      </c>
      <c r="AA103" s="85">
        <f>Z103/MAXA($Z$3:Z102)-1</f>
        <v>2.0762811721046104E-2</v>
      </c>
      <c r="AB103">
        <f t="shared" si="17"/>
        <v>120.08124365475243</v>
      </c>
      <c r="AC103">
        <f t="shared" si="18"/>
        <v>153.5802320472236</v>
      </c>
      <c r="AD103" s="4">
        <f t="shared" si="19"/>
        <v>114.77690918854456</v>
      </c>
      <c r="AE103">
        <f t="shared" si="20"/>
        <v>125.4772891330561</v>
      </c>
      <c r="AF103">
        <v>2005</v>
      </c>
      <c r="AG103" s="90">
        <f>(1+E3)*(1+E4)*(1+E5)*(1+E6)*(1+E7)*(1+E8)*(1+E9)*(1+E10)*(1+E11)*(1+E12)*(1+E13)*(1+E14)-1</f>
        <v>3.1614233778381351E-2</v>
      </c>
      <c r="AH103" s="90">
        <f>(1+U3)*(1+U4)*(1+U5)*(1+U6)*(1+U7)*(1+U8)*(1+U9)*(1+U10)*(1+U11)*(1+U12)*(1+U13)*(1+U14)-1</f>
        <v>3.1349480902769011E-2</v>
      </c>
      <c r="AI103" s="90">
        <f>(1+V3)*(1+V4)*(1+V5)*(1+V6)*(1+V7)*(1+V8)*(1+V9)*(1+V10)*(1+V11)*(1+V12)*(1+V13)*(1+V14)-1</f>
        <v>1.915205772115014E-3</v>
      </c>
      <c r="AJ103" s="90">
        <f>(1+W3)*(1+W4)*(1+W5)*(1+W6)*(1+W7)*(1+W8)*(1+W9)*(1+W10)*(1+W11)*(1+W12)*(1+W13)*(1+W14)-1</f>
        <v>7.4282866087309607E-3</v>
      </c>
    </row>
    <row r="104" spans="1:40" x14ac:dyDescent="0.25">
      <c r="A104" s="77">
        <v>41426</v>
      </c>
      <c r="B104">
        <v>-1.3000000000000001E-2</v>
      </c>
      <c r="C104">
        <v>-1.4999301636062778E-2</v>
      </c>
      <c r="D104" s="83">
        <v>4.1657121104599071E-5</v>
      </c>
      <c r="E104" s="18">
        <f t="shared" si="12"/>
        <v>-2.7526090432780106E-3</v>
      </c>
      <c r="F104" s="18">
        <f t="shared" si="21"/>
        <v>-1.024739095672199E-2</v>
      </c>
      <c r="G104" s="18">
        <v>0</v>
      </c>
      <c r="H104" s="18">
        <v>-1.2E-2</v>
      </c>
      <c r="I104" s="18">
        <v>1.1699999999999999E-2</v>
      </c>
      <c r="J104" s="18">
        <v>-1.2999999999999999E-3</v>
      </c>
      <c r="K104">
        <v>6.3E-3</v>
      </c>
      <c r="L104">
        <v>-1.4999301636062778E-2</v>
      </c>
      <c r="M104">
        <v>8.2218349517759574E-3</v>
      </c>
      <c r="N104">
        <v>0.28313253012048195</v>
      </c>
      <c r="O104">
        <v>-0.18588094449680331</v>
      </c>
      <c r="P104">
        <v>0.33600000000000002</v>
      </c>
      <c r="Q104">
        <v>7.9500000000000001E-2</v>
      </c>
      <c r="R104">
        <v>8.9599999999999999E-2</v>
      </c>
      <c r="S104">
        <v>0.1472</v>
      </c>
      <c r="T104">
        <v>-2.0500000000000001E-2</v>
      </c>
      <c r="U104" s="18">
        <f t="shared" si="13"/>
        <v>-2.3401419744026332E-3</v>
      </c>
      <c r="V104" s="18">
        <f t="shared" si="14"/>
        <v>-2.3381845236839513E-3</v>
      </c>
      <c r="W104" s="18">
        <f t="shared" si="15"/>
        <v>-4.322138441951253E-3</v>
      </c>
      <c r="X104" s="4">
        <f t="shared" si="22"/>
        <v>104.73519467384405</v>
      </c>
      <c r="Y104" s="4">
        <f t="shared" si="23"/>
        <v>108.78546233477822</v>
      </c>
      <c r="Z104">
        <f t="shared" si="16"/>
        <v>132.54010404977234</v>
      </c>
      <c r="AA104" s="85">
        <f>Z104/MAXA($Z$3:Z103)-1</f>
        <v>-1.4999301636062667E-2</v>
      </c>
      <c r="AB104">
        <f t="shared" si="17"/>
        <v>119.75070693754029</v>
      </c>
      <c r="AC104">
        <f t="shared" si="18"/>
        <v>151.58368903060969</v>
      </c>
      <c r="AD104" s="4">
        <f t="shared" si="19"/>
        <v>114.78169046415064</v>
      </c>
      <c r="AE104">
        <f t="shared" si="20"/>
        <v>125.18365446192158</v>
      </c>
      <c r="AF104">
        <v>2006</v>
      </c>
      <c r="AG104" s="90">
        <f>(1+E15)*(1+E16)*(1+E17)*(1+E18)*(1+E19)*(1+E20)*(1+E21)*(1+E22)*(1+E23)*(1+E24)*(1+E25)*(1+E26)-1</f>
        <v>6.352523922711506E-2</v>
      </c>
      <c r="AH104" s="90">
        <f>(1+U15)*(1+U16)*(1+U17)*(1+U18)*(1+U19)*(1+U20)*(1+U21)*(1+U22)*(1+U23)*(1+U24)*(1+U25)*(1+U26)-1</f>
        <v>6.0325799821109305E-2</v>
      </c>
      <c r="AI104" s="90">
        <f>(1+V15)*(1+V16)*(1+V17)*(1+V18)*(1+V19)*(1+V20)*(1+V21)*(1+V22)*(1+V23)*(1+V24)*(1+V25)*(1+V26)-1</f>
        <v>1.1755796021343912E-2</v>
      </c>
      <c r="AJ104" s="90">
        <f>(1+W15)*(1+W16)*(1+W17)*(1+W18)*(1+W19)*(1+W20)*(1+W21)*(1+W22)*(1+W23)*(1+W24)*(1+W25)*(1+W26)-1</f>
        <v>3.0583640951704627E-2</v>
      </c>
    </row>
    <row r="105" spans="1:40" x14ac:dyDescent="0.25">
      <c r="A105" s="77">
        <v>41456</v>
      </c>
      <c r="B105">
        <v>6.7000000000000002E-3</v>
      </c>
      <c r="C105">
        <v>4.9462079815224991E-2</v>
      </c>
      <c r="D105" s="83">
        <v>3.3327223783574667E-5</v>
      </c>
      <c r="E105" s="18">
        <f t="shared" si="12"/>
        <v>9.2160590658004853E-3</v>
      </c>
      <c r="F105" s="18">
        <f t="shared" si="21"/>
        <v>-2.516059065800485E-3</v>
      </c>
      <c r="G105" s="18">
        <v>0</v>
      </c>
      <c r="H105" s="18">
        <v>5.6500000000000002E-2</v>
      </c>
      <c r="I105" s="18">
        <v>1.8799999999999997E-2</v>
      </c>
      <c r="J105" s="18">
        <v>6.0999999999999995E-3</v>
      </c>
      <c r="K105">
        <v>1.7600000000000001E-2</v>
      </c>
      <c r="L105">
        <v>4.9462079815224991E-2</v>
      </c>
      <c r="M105">
        <v>1.9879524500804088E-2</v>
      </c>
      <c r="N105">
        <v>0.17370892018779349</v>
      </c>
      <c r="O105">
        <v>-0.14866075063095344</v>
      </c>
      <c r="P105">
        <v>-0.128</v>
      </c>
      <c r="Q105">
        <v>-0.1046</v>
      </c>
      <c r="R105">
        <v>6.7999999999999996E-3</v>
      </c>
      <c r="S105">
        <v>-0.20030000000000001</v>
      </c>
      <c r="T105">
        <v>-5.1999999999999998E-3</v>
      </c>
      <c r="U105" s="18">
        <f t="shared" si="13"/>
        <v>1.0481430278293727E-2</v>
      </c>
      <c r="V105" s="18">
        <f t="shared" si="14"/>
        <v>1.0553929612276716E-2</v>
      </c>
      <c r="W105" s="18">
        <f t="shared" si="15"/>
        <v>1.0588992707549663E-2</v>
      </c>
      <c r="X105" s="4">
        <f t="shared" si="22"/>
        <v>105.8442348864692</v>
      </c>
      <c r="Y105" s="4">
        <f t="shared" si="23"/>
        <v>109.93357644709845</v>
      </c>
      <c r="Z105">
        <f t="shared" si="16"/>
        <v>139.09581325500039</v>
      </c>
      <c r="AA105" s="85">
        <f>Z105/MAXA($Z$3:Z104)-1</f>
        <v>3.3720881524466728E-2</v>
      </c>
      <c r="AB105">
        <f t="shared" si="17"/>
        <v>120.85433652584804</v>
      </c>
      <c r="AC105">
        <f t="shared" si="18"/>
        <v>152.59929974711477</v>
      </c>
      <c r="AD105" s="4">
        <f t="shared" si="19"/>
        <v>114.785515819235</v>
      </c>
      <c r="AE105">
        <f t="shared" si="20"/>
        <v>126.49575820814621</v>
      </c>
      <c r="AF105">
        <v>2007</v>
      </c>
      <c r="AG105" s="90">
        <f>(1+E27)*(1+E28)*(1+E29)*(1+E30)*(1+E31)*(1+E32)*(1+E33)*(1+E34)*(1+E35)*(1+E36)*(1+E37)*(1+E38)-1</f>
        <v>4.2652134785732487E-2</v>
      </c>
      <c r="AH105" s="90">
        <f>(1+U27)*(1+U28)*(1+U29)*(1+U30)*(1+U31)*(1+U32)*(1+U33)*(1+U34)*(1+U35)*(1+U36)*(1+U37)*(1+U38)-1</f>
        <v>5.9625961473059874E-2</v>
      </c>
      <c r="AI105" s="90">
        <f>(1+V27)*(1+V28)*(1+V29)*(1+V30)*(1+V31)*(1+V32)*(1+V33)*(1+V34)*(1+V35)*(1+V36)*(1+V37)*(1+V38)-1</f>
        <v>1.2693784182660206E-2</v>
      </c>
      <c r="AJ105" s="90">
        <f>(1+W27)*(1+W28)*(1+W29)*(1+W30)*(1+W31)*(1+W32)*(1+W33)*(1+W34)*(1+W35)*(1+W36)*(1+W37)*(1+W38)-1</f>
        <v>-1.1884899349007494E-2</v>
      </c>
    </row>
    <row r="106" spans="1:40" x14ac:dyDescent="0.25">
      <c r="A106" s="77">
        <v>41487</v>
      </c>
      <c r="B106">
        <v>-4.0999999999999995E-3</v>
      </c>
      <c r="C106">
        <v>-3.1298019033866864E-2</v>
      </c>
      <c r="D106" s="83">
        <v>3.3327223783574667E-5</v>
      </c>
      <c r="E106" s="18">
        <f t="shared" si="12"/>
        <v>-5.7873203922195965E-3</v>
      </c>
      <c r="F106" s="18">
        <f t="shared" si="21"/>
        <v>1.687320392219597E-3</v>
      </c>
      <c r="G106" s="18">
        <v>0</v>
      </c>
      <c r="H106" s="18">
        <v>-2.7099999999999999E-2</v>
      </c>
      <c r="I106" s="18">
        <v>2.5000000000000001E-3</v>
      </c>
      <c r="J106" s="18">
        <v>-2.7699999999999999E-2</v>
      </c>
      <c r="K106">
        <v>5.0000000000000001E-4</v>
      </c>
      <c r="L106">
        <v>-3.1298019033866864E-2</v>
      </c>
      <c r="M106">
        <v>-1.5741713027747697E-3</v>
      </c>
      <c r="N106">
        <v>9.6000000000000085E-2</v>
      </c>
      <c r="O106">
        <v>-7.7203007518797148E-2</v>
      </c>
      <c r="P106">
        <v>-2.4799999999999999E-2</v>
      </c>
      <c r="Q106">
        <v>-0.21879999999999999</v>
      </c>
      <c r="R106">
        <v>0.2833</v>
      </c>
      <c r="S106">
        <v>-0.28589999999999999</v>
      </c>
      <c r="T106">
        <v>-0.113</v>
      </c>
      <c r="U106" s="18">
        <f t="shared" si="13"/>
        <v>-3.528572687842106E-3</v>
      </c>
      <c r="V106" s="18">
        <f t="shared" si="14"/>
        <v>-3.5782712756991524E-3</v>
      </c>
      <c r="W106" s="18">
        <f t="shared" si="15"/>
        <v>-5.314471458383806E-3</v>
      </c>
      <c r="X106" s="4">
        <f t="shared" si="22"/>
        <v>105.28172872113058</v>
      </c>
      <c r="Y106" s="4">
        <f t="shared" si="23"/>
        <v>109.54020428826291</v>
      </c>
      <c r="Z106">
        <f t="shared" si="16"/>
        <v>134.74238984421419</v>
      </c>
      <c r="AA106" s="85">
        <f>Z106/MAXA($Z$3:Z105)-1</f>
        <v>-3.1298019033866975E-2</v>
      </c>
      <c r="AB106">
        <f t="shared" si="17"/>
        <v>120.15491375958382</v>
      </c>
      <c r="AC106">
        <f t="shared" si="18"/>
        <v>151.97364261815159</v>
      </c>
      <c r="AD106" s="4">
        <f t="shared" si="19"/>
        <v>114.78934130180782</v>
      </c>
      <c r="AE106">
        <f t="shared" si="20"/>
        <v>126.04940873060507</v>
      </c>
      <c r="AF106">
        <v>2008</v>
      </c>
      <c r="AG106" s="90">
        <f>(1+E39)*(1+E40)*(1+E41)*(1+E42)*(1+E43)*(1+E44)*(1+E45)*(1+E46)*(1+E47)*(1+E48)*(1+E49)*(1+E50)-1</f>
        <v>-7.1665370226285274E-2</v>
      </c>
      <c r="AH106" s="90">
        <f>(1+U39)*(1+U40)*(1+U41)*(1+U42)*(1+U43)*(1+U44)*(1+U45)*(1+U46)*(1+U47)*(1+U48)*(1+U49)*(1+U50)-1</f>
        <v>-7.0791919141654724E-2</v>
      </c>
      <c r="AI106" s="90">
        <f>(1+V39)*(1+V40)*(1+V41)*(1+V42)*(1+V43)*(1+V44)*(1+V45)*(1+V46)*(1+V47)*(1+V48)*(1+V49)*(1+V50)-1</f>
        <v>-8.5316835875644426E-2</v>
      </c>
      <c r="AJ106" s="90">
        <f>(1+W39)*(1+W40)*(1+W41)*(1+W42)*(1+W43)*(1+W44)*(1+W45)*(1+W46)*(1+W47)*(1+W48)*(1+W49)*(1+W50)-1</f>
        <v>-0.10640630659908945</v>
      </c>
    </row>
    <row r="107" spans="1:40" x14ac:dyDescent="0.25">
      <c r="A107" s="77">
        <v>41518</v>
      </c>
      <c r="B107">
        <v>0.01</v>
      </c>
      <c r="C107">
        <v>2.9749523177239112E-2</v>
      </c>
      <c r="D107" s="83">
        <v>1.6665139084048874E-5</v>
      </c>
      <c r="E107" s="18">
        <f t="shared" si="12"/>
        <v>5.540350199839757E-3</v>
      </c>
      <c r="F107" s="18">
        <f t="shared" si="21"/>
        <v>4.4596498001602432E-3</v>
      </c>
      <c r="G107" s="18">
        <v>0</v>
      </c>
      <c r="H107" s="18">
        <v>3.7699999999999997E-2</v>
      </c>
      <c r="I107" s="18">
        <v>2.9399999999999999E-2</v>
      </c>
      <c r="J107" s="18">
        <v>-1.2E-2</v>
      </c>
      <c r="K107">
        <v>2.98E-2</v>
      </c>
      <c r="L107">
        <v>2.9749523177239112E-2</v>
      </c>
      <c r="M107">
        <v>3.2462380578735024E-2</v>
      </c>
      <c r="N107">
        <v>4.3795620437956075E-2</v>
      </c>
      <c r="O107">
        <v>-3.45705281870336E-2</v>
      </c>
      <c r="P107">
        <v>-2.81E-2</v>
      </c>
      <c r="Q107">
        <v>5.8999999999999999E-3</v>
      </c>
      <c r="R107">
        <v>-0.18709999999999999</v>
      </c>
      <c r="S107">
        <v>-0.24610000000000001</v>
      </c>
      <c r="T107">
        <v>-0.12479999999999999</v>
      </c>
      <c r="U107" s="18">
        <f t="shared" si="13"/>
        <v>7.8976922170256106E-3</v>
      </c>
      <c r="V107" s="18">
        <f t="shared" si="14"/>
        <v>7.9592184616320179E-3</v>
      </c>
      <c r="W107" s="18">
        <f t="shared" si="15"/>
        <v>7.5173456852277122E-3</v>
      </c>
      <c r="X107" s="4">
        <f t="shared" si="22"/>
        <v>106.07316787026569</v>
      </c>
      <c r="Y107" s="4">
        <f t="shared" si="23"/>
        <v>110.41205870452499</v>
      </c>
      <c r="Z107">
        <f t="shared" si="16"/>
        <v>138.75091169384123</v>
      </c>
      <c r="AA107" s="85">
        <f>Z107/MAXA($Z$3:Z106)-1</f>
        <v>-2.4795969992774669E-3</v>
      </c>
      <c r="AB107">
        <f t="shared" si="17"/>
        <v>120.82061406004345</v>
      </c>
      <c r="AC107">
        <f t="shared" si="18"/>
        <v>153.4933790443331</v>
      </c>
      <c r="AD107" s="4">
        <f t="shared" si="19"/>
        <v>114.79125428214599</v>
      </c>
      <c r="AE107">
        <f t="shared" si="20"/>
        <v>127.04490816489744</v>
      </c>
      <c r="AF107">
        <v>2009</v>
      </c>
      <c r="AG107" s="90">
        <f>(1+E51)*(1+E52)*(1+E53)*(1+E54)*(1+E55)*(1+E56)*(1+E57)*(1+E58)*(1+E59)*(1+E60)*(1+E61)*(1+E62)-1</f>
        <v>4.5149640533745927E-2</v>
      </c>
      <c r="AH107" s="90">
        <f>(1+U51)*(1+U52)*(1+U53)*(1+U54)*(1+U55)*(1+U56)*(1+U57)*(1+U58)*(1+U59)*(1+U60)*(1+U61)*(1+U62)-1</f>
        <v>5.6270097092304683E-2</v>
      </c>
      <c r="AI107" s="90">
        <f>(1+V51)*(1+V52)*(1+V53)*(1+V54)*(1+V55)*(1+V56)*(1+V57)*(1+V58)*(1+V59)*(1+V60)*(1+V61)*(1+V62)-1</f>
        <v>5.4106472545231599E-2</v>
      </c>
      <c r="AJ107" s="90">
        <f>(1+W51)*(1+W52)*(1+W53)*(1+W54)*(1+W55)*(1+W56)*(1+W57)*(1+W58)*(1+W59)*(1+W60)*(1+W61)*(1+W62)-1</f>
        <v>5.0658620121979414E-2</v>
      </c>
    </row>
    <row r="108" spans="1:40" x14ac:dyDescent="0.25">
      <c r="A108" s="77">
        <v>41548</v>
      </c>
      <c r="B108">
        <v>1.3899999999999999E-2</v>
      </c>
      <c r="C108">
        <v>4.4595752618006079E-2</v>
      </c>
      <c r="D108" s="83">
        <v>4.1657121104599071E-5</v>
      </c>
      <c r="E108" s="18">
        <f t="shared" si="12"/>
        <v>8.3187891538174779E-3</v>
      </c>
      <c r="F108" s="18">
        <f t="shared" si="21"/>
        <v>5.5812108461825213E-3</v>
      </c>
      <c r="G108" s="18">
        <v>0</v>
      </c>
      <c r="H108" s="18">
        <v>4.1799999999999997E-2</v>
      </c>
      <c r="I108" s="18">
        <v>-1.52E-2</v>
      </c>
      <c r="J108" s="18">
        <v>1.1000000000000001E-2</v>
      </c>
      <c r="K108">
        <v>1.4000000000000002E-3</v>
      </c>
      <c r="L108">
        <v>4.4595752618006079E-2</v>
      </c>
      <c r="M108">
        <v>-2.0047205842000784E-2</v>
      </c>
      <c r="N108">
        <v>-6.9930069930069838E-2</v>
      </c>
      <c r="O108">
        <v>4.0679612891678582E-2</v>
      </c>
      <c r="P108">
        <v>-0.153</v>
      </c>
      <c r="Q108">
        <v>-0.18110000000000001</v>
      </c>
      <c r="R108">
        <v>-0.10639999999999999</v>
      </c>
      <c r="S108">
        <v>-3.5799999999999998E-2</v>
      </c>
      <c r="T108">
        <v>4.9000000000000002E-2</v>
      </c>
      <c r="U108" s="18">
        <f t="shared" si="13"/>
        <v>7.5519590860515934E-3</v>
      </c>
      <c r="V108" s="18">
        <f t="shared" si="14"/>
        <v>7.5953919600471285E-3</v>
      </c>
      <c r="W108" s="18">
        <f t="shared" si="15"/>
        <v>6.9628205543559481E-3</v>
      </c>
      <c r="X108" s="4">
        <f t="shared" si="22"/>
        <v>106.81173630377843</v>
      </c>
      <c r="Y108" s="4">
        <f t="shared" si="23"/>
        <v>111.25068156750159</v>
      </c>
      <c r="Z108">
        <f t="shared" si="16"/>
        <v>144.93861302726259</v>
      </c>
      <c r="AA108" s="85">
        <f>Z108/MAXA($Z$3:Z107)-1</f>
        <v>4.2005576124356514E-2</v>
      </c>
      <c r="AB108">
        <f t="shared" si="17"/>
        <v>121.82569527384371</v>
      </c>
      <c r="AC108">
        <f t="shared" si="18"/>
        <v>155.62693701304934</v>
      </c>
      <c r="AD108" s="4">
        <f t="shared" si="19"/>
        <v>114.79603615532737</v>
      </c>
      <c r="AE108">
        <f t="shared" si="20"/>
        <v>128.00434611344991</v>
      </c>
      <c r="AF108">
        <v>2010</v>
      </c>
      <c r="AG108" s="90">
        <f>(1+E63)*(1+E64)*(1+E65)*(1+E66)*(1+E67)*(1+E68)*(1+E69)*(1+E70)*(1+E71)*(1+E72)*(1+E73)*(1+E74)-1</f>
        <v>2.6471992846340164E-2</v>
      </c>
      <c r="AH108" s="90">
        <f>(1+U63)*(1+U64)*(1+U65)*(1+U66)*(1+U67)*(1+U68)*(1+U69)*(1+U70)*(1+U71)*(1+U72)*(1+U73)*(1+U74)-1</f>
        <v>3.715469167125085E-2</v>
      </c>
      <c r="AI108" s="90">
        <f>(1+V63)*(1+V64)*(1+V65)*(1+V66)*(1+V67)*(1+V68)*(1+V69)*(1+V70)*(1+V71)*(1+V72)*(1+V73)*(1+V74)-1</f>
        <v>3.6273641083647723E-2</v>
      </c>
      <c r="AJ108" s="90">
        <f>(1+W63)*(1+W64)*(1+W65)*(1+W66)*(1+W67)*(1+W68)*(1+W69)*(1+W70)*(1+W71)*(1+W72)*(1+W73)*(1+W74)-1</f>
        <v>3.4977343689611917E-2</v>
      </c>
    </row>
    <row r="109" spans="1:40" x14ac:dyDescent="0.25">
      <c r="A109" s="77">
        <v>41579</v>
      </c>
      <c r="B109">
        <v>9.9000000000000008E-3</v>
      </c>
      <c r="C109">
        <v>2.8049471635186451E-2</v>
      </c>
      <c r="D109" s="83">
        <v>5.8314626421251958E-5</v>
      </c>
      <c r="E109" s="18">
        <f t="shared" si="12"/>
        <v>5.2584314669944987E-3</v>
      </c>
      <c r="F109" s="18">
        <f t="shared" si="21"/>
        <v>4.6415685330055021E-3</v>
      </c>
      <c r="G109" s="18">
        <v>0</v>
      </c>
      <c r="H109" s="18">
        <v>3.1200000000000002E-2</v>
      </c>
      <c r="I109" s="18">
        <v>1.2500000000000001E-2</v>
      </c>
      <c r="J109" s="18">
        <v>2.5999999999999999E-3</v>
      </c>
      <c r="K109">
        <v>4.5000000000000005E-3</v>
      </c>
      <c r="L109">
        <v>2.8049471635186451E-2</v>
      </c>
      <c r="M109">
        <v>1.0799767166448038E-2</v>
      </c>
      <c r="N109">
        <v>-3.759398496240688E-3</v>
      </c>
      <c r="O109">
        <v>1.6942072695864095E-2</v>
      </c>
      <c r="P109">
        <v>-0.1215</v>
      </c>
      <c r="Q109">
        <v>2.1899999999999999E-2</v>
      </c>
      <c r="R109">
        <v>-7.8100000000000003E-2</v>
      </c>
      <c r="S109">
        <v>-0.2888</v>
      </c>
      <c r="T109">
        <v>-9.4299999999999995E-2</v>
      </c>
      <c r="U109" s="18">
        <f t="shared" si="13"/>
        <v>5.821643520648373E-3</v>
      </c>
      <c r="V109" s="18">
        <f t="shared" si="14"/>
        <v>5.8499782977338216E-3</v>
      </c>
      <c r="W109" s="18">
        <f t="shared" si="15"/>
        <v>6.91244010471563E-3</v>
      </c>
      <c r="X109" s="4">
        <f t="shared" si="22"/>
        <v>107.55006603345898</v>
      </c>
      <c r="Y109" s="4">
        <f t="shared" si="23"/>
        <v>111.90149564027958</v>
      </c>
      <c r="Z109">
        <f t="shared" si="16"/>
        <v>149.00406454221405</v>
      </c>
      <c r="AA109" s="85">
        <f>Z109/MAXA($Z$3:Z108)-1</f>
        <v>2.8049471635186451E-2</v>
      </c>
      <c r="AB109">
        <f t="shared" si="17"/>
        <v>122.46630734336017</v>
      </c>
      <c r="AC109">
        <f t="shared" si="18"/>
        <v>157.16764368947852</v>
      </c>
      <c r="AD109" s="4">
        <f t="shared" si="19"/>
        <v>114.80273044329041</v>
      </c>
      <c r="AE109">
        <f t="shared" si="20"/>
        <v>128.74954178561612</v>
      </c>
      <c r="AF109">
        <v>2011</v>
      </c>
      <c r="AG109" s="90">
        <f>(1+E75)*(1+E76)*(1+E77)*(1+E78)*(1+E79)*(1+E80)*(1+E81)*(1+E82)*(1+E83)*(1+E84)*(1+E85)*(1+E86)-1</f>
        <v>2.1556503328943322E-3</v>
      </c>
      <c r="AH109" s="90">
        <f>(1+U75)*(1+U76)*(1+U77)*(1+U78)*(1+U79)*(1+U80)*(1+U81)*(1+U82)*(1+U83)*(1+U84)*(1+U85)*(1+U86)-1</f>
        <v>9.02948718353902E-3</v>
      </c>
      <c r="AI109" s="90">
        <f>(1+V75)*(1+V76)*(1+V77)*(1+V78)*(1+V79)*(1+V80)*(1+V81)*(1+V82)*(1+V83)*(1+V84)*(1+V85)*(1+V86)-1</f>
        <v>8.6968746523126139E-3</v>
      </c>
      <c r="AJ109" s="90">
        <f>(1+W75)*(1+W76)*(1+W77)*(1+W78)*(1+W79)*(1+W80)*(1+W81)*(1+W82)*(1+W83)*(1+W84)*(1+W85)*(1+W86)-1</f>
        <v>4.1230205460840441E-3</v>
      </c>
    </row>
    <row r="110" spans="1:40" x14ac:dyDescent="0.25">
      <c r="A110" s="77">
        <v>41609</v>
      </c>
      <c r="B110">
        <v>9.9000000000000008E-3</v>
      </c>
      <c r="C110">
        <v>2.356279155049279E-2</v>
      </c>
      <c r="D110" s="83">
        <v>5.8314626421251958E-5</v>
      </c>
      <c r="E110" s="18">
        <f t="shared" si="12"/>
        <v>4.4249089134475294E-3</v>
      </c>
      <c r="F110" s="18">
        <f t="shared" si="21"/>
        <v>5.4750910865524714E-3</v>
      </c>
      <c r="G110" s="18">
        <v>0</v>
      </c>
      <c r="H110" s="18">
        <v>2.81E-2</v>
      </c>
      <c r="I110" s="18">
        <v>-4.7999999999999996E-3</v>
      </c>
      <c r="J110" s="18">
        <v>-3.0999999999999999E-3</v>
      </c>
      <c r="K110">
        <v>5.9999999999999995E-4</v>
      </c>
      <c r="L110">
        <v>2.356279155049279E-2</v>
      </c>
      <c r="M110">
        <v>-5.4070637659605209E-3</v>
      </c>
      <c r="N110">
        <v>6.0377358490566094E-2</v>
      </c>
      <c r="O110">
        <v>-6.0377358490566094E-2</v>
      </c>
      <c r="P110">
        <v>-2.6100000000000002E-2</v>
      </c>
      <c r="Q110">
        <v>-1.5699999999999999E-2</v>
      </c>
      <c r="R110">
        <v>2.5700000000000001E-2</v>
      </c>
      <c r="S110">
        <v>-5.33E-2</v>
      </c>
      <c r="T110">
        <v>1E-4</v>
      </c>
      <c r="U110" s="18">
        <f t="shared" si="13"/>
        <v>5.7077861024783507E-3</v>
      </c>
      <c r="V110" s="18">
        <f t="shared" si="14"/>
        <v>5.7223507102675741E-3</v>
      </c>
      <c r="W110" s="18">
        <f t="shared" si="15"/>
        <v>5.0821165326642471E-3</v>
      </c>
      <c r="X110" s="4">
        <f t="shared" si="22"/>
        <v>108.09664800213675</v>
      </c>
      <c r="Y110" s="4">
        <f t="shared" si="23"/>
        <v>112.54183524333672</v>
      </c>
      <c r="Z110">
        <f t="shared" si="16"/>
        <v>152.51501625519842</v>
      </c>
      <c r="AA110" s="85">
        <f>Z110/MAXA($Z$3:Z109)-1</f>
        <v>2.356279155049279E-2</v>
      </c>
      <c r="AB110">
        <f t="shared" si="17"/>
        <v>123.00820959832082</v>
      </c>
      <c r="AC110">
        <f t="shared" si="18"/>
        <v>158.72360336200435</v>
      </c>
      <c r="AD110" s="4">
        <f t="shared" si="19"/>
        <v>114.80942512162835</v>
      </c>
      <c r="AE110">
        <f t="shared" si="20"/>
        <v>129.48441663092052</v>
      </c>
      <c r="AF110">
        <v>2012</v>
      </c>
      <c r="AG110" s="90">
        <f>(1+E87)*(1+E88)*(1+E89)*(1+E90)*(1+E91)*(1+E92)*(1+E93)*(1+E94)*(1+E95)*(1+E96)*(1+E97)*(1+E98)-1</f>
        <v>2.5264699817648895E-2</v>
      </c>
      <c r="AH110" s="90">
        <f>(1+U87)*(1+U88)*(1+U89)*(1+U90)*(1+U91)*(1+U92)*(1+U93)*(1+U94)*(1+U95)*(1+U96)*(1+U97)*(1+U98)-1</f>
        <v>2.6014304161825486E-2</v>
      </c>
      <c r="AI110" s="90">
        <f>(1+V87)*(1+V88)*(1+V89)*(1+V90)*(1+V91)*(1+V92)*(1+V93)*(1+V94)*(1+V95)*(1+V96)*(1+V97)*(1+V98)-1</f>
        <v>2.5596847517655785E-2</v>
      </c>
      <c r="AJ110" s="90">
        <f>(1+W87)*(1+W88)*(1+W89)*(1+W90)*(1+W91)*(1+W92)*(1+W93)*(1+W94)*(1+W95)*(1+W96)*(1+W97)*(1+W98)-1</f>
        <v>2.2557542620430526E-2</v>
      </c>
    </row>
    <row r="111" spans="1:40" x14ac:dyDescent="0.25">
      <c r="A111" s="77">
        <v>41640</v>
      </c>
      <c r="B111">
        <v>2.8000000000000004E-3</v>
      </c>
      <c r="C111">
        <v>-3.5582905675162646E-2</v>
      </c>
      <c r="D111" s="83">
        <v>3.3327223783574667E-5</v>
      </c>
      <c r="E111" s="18">
        <f t="shared" si="12"/>
        <v>-6.5833543388110908E-3</v>
      </c>
      <c r="F111" s="18">
        <f t="shared" si="21"/>
        <v>9.3833543388110903E-3</v>
      </c>
      <c r="G111" s="18">
        <v>0</v>
      </c>
      <c r="H111" s="18">
        <v>-3.32E-2</v>
      </c>
      <c r="I111" s="18">
        <v>8.6999999999999994E-3</v>
      </c>
      <c r="J111" s="18">
        <v>-2.1299999999999999E-2</v>
      </c>
      <c r="K111">
        <v>1.6500000000000001E-2</v>
      </c>
      <c r="L111">
        <v>-3.5582905675162646E-2</v>
      </c>
      <c r="M111">
        <v>7.4298604225894391E-3</v>
      </c>
      <c r="N111">
        <v>6.76156583629893E-2</v>
      </c>
      <c r="O111">
        <v>-0.10293164349310073</v>
      </c>
      <c r="P111">
        <v>-2.53E-2</v>
      </c>
      <c r="Q111">
        <v>-0.23250000000000001</v>
      </c>
      <c r="R111">
        <v>-0.10009999999999999</v>
      </c>
      <c r="S111">
        <v>-0.17510000000000001</v>
      </c>
      <c r="T111">
        <v>-0.1258</v>
      </c>
      <c r="U111" s="18">
        <f t="shared" si="13"/>
        <v>-5.1710589606515376E-3</v>
      </c>
      <c r="V111" s="18">
        <f t="shared" si="14"/>
        <v>-5.1855471433945718E-3</v>
      </c>
      <c r="W111" s="18">
        <f t="shared" si="15"/>
        <v>-4.524864981294844E-3</v>
      </c>
      <c r="X111" s="4">
        <f t="shared" si="22"/>
        <v>107.60752526499651</v>
      </c>
      <c r="Y111" s="4">
        <f t="shared" si="23"/>
        <v>111.95824425107826</v>
      </c>
      <c r="Z111">
        <f t="shared" si="16"/>
        <v>147.0880888177438</v>
      </c>
      <c r="AA111" s="85">
        <f>Z111/MAXA($Z$3:Z110)-1</f>
        <v>-3.5582905675162646E-2</v>
      </c>
      <c r="AB111">
        <f t="shared" si="17"/>
        <v>122.19840296795233</v>
      </c>
      <c r="AC111">
        <f t="shared" si="18"/>
        <v>159.16802945141796</v>
      </c>
      <c r="AD111" s="4">
        <f t="shared" si="19"/>
        <v>114.81325140103185</v>
      </c>
      <c r="AE111">
        <f t="shared" si="20"/>
        <v>128.81484507803646</v>
      </c>
      <c r="AF111">
        <v>2013</v>
      </c>
      <c r="AG111" s="90">
        <f>(1+E99)*(1+E100)*(1+E101)*(1+E102)*(1+E103)*(1+E104)*(1+E105)*(1+E106)*(1+E107)*(1+E108)*(1+E109)*(1+E110)-1</f>
        <v>5.081973078432056E-2</v>
      </c>
      <c r="AH111" s="90">
        <f>(1+U99)*(1+U100)*(1+U101)*(1+U102)*(1+U103)*(1+U104)*(1+U105)*(1+U106)*(1+U107)*(1+U108)*(1+U109)*(1+U110)-1</f>
        <v>6.0305363573453397E-2</v>
      </c>
      <c r="AI111" s="90">
        <f>(1+V99)*(1+V100)*(1+V101)*(1+V102)*(1+V103)*(1+V104)*(1+V105)*(1+V106)*(1+V107)*(1+V108)*(1+V109)*(1+V110)-1</f>
        <v>6.0625856708616421E-2</v>
      </c>
      <c r="AJ111" s="90">
        <f>(1+W99)*(1+W100)*(1+W101)*(1+W102)*(1+W103)*(1+W104)*(1+W105)*(1+W106)*(1+W107)*(1+W108)*(1+W109)*(1+W110)-1</f>
        <v>5.6087881307543608E-2</v>
      </c>
    </row>
    <row r="112" spans="1:40" x14ac:dyDescent="0.25">
      <c r="A112" s="77">
        <v>41671</v>
      </c>
      <c r="B112">
        <v>1.6899999999999998E-2</v>
      </c>
      <c r="C112">
        <v>4.3117029976595278E-2</v>
      </c>
      <c r="D112" s="83">
        <v>4.1657121104599071E-5</v>
      </c>
      <c r="E112" s="18">
        <f t="shared" si="12"/>
        <v>8.0440763040510559E-3</v>
      </c>
      <c r="F112" s="18">
        <f t="shared" si="21"/>
        <v>8.8559236959489425E-3</v>
      </c>
      <c r="G112" s="18">
        <v>0</v>
      </c>
      <c r="H112" s="18">
        <v>4.6500000000000007E-2</v>
      </c>
      <c r="I112" s="18">
        <v>3.4000000000000002E-3</v>
      </c>
      <c r="J112" s="18">
        <v>-3.7000000000000002E-3</v>
      </c>
      <c r="K112">
        <v>2.0899999999999998E-2</v>
      </c>
      <c r="L112">
        <v>4.3117029976595278E-2</v>
      </c>
      <c r="M112">
        <v>2.9975213192338784E-3</v>
      </c>
      <c r="N112">
        <v>-0.13000000000000003</v>
      </c>
      <c r="O112">
        <v>0.11265895953757214</v>
      </c>
      <c r="P112">
        <v>-0.1142</v>
      </c>
      <c r="Q112">
        <v>-0.15459999999999999</v>
      </c>
      <c r="R112">
        <v>0.2162</v>
      </c>
      <c r="S112">
        <v>-0.29360000000000003</v>
      </c>
      <c r="T112">
        <v>-4.9599999999999998E-2</v>
      </c>
      <c r="U112" s="18">
        <f t="shared" si="13"/>
        <v>9.2713180172556715E-3</v>
      </c>
      <c r="V112" s="18">
        <f t="shared" si="14"/>
        <v>9.3349344222229767E-3</v>
      </c>
      <c r="W112" s="18">
        <f t="shared" si="15"/>
        <v>7.0973665774160177E-3</v>
      </c>
      <c r="X112" s="4">
        <f t="shared" si="22"/>
        <v>108.37125531829075</v>
      </c>
      <c r="Y112" s="4">
        <f t="shared" si="23"/>
        <v>113.00336711918928</v>
      </c>
      <c r="Z112">
        <f t="shared" si="16"/>
        <v>153.43009035249855</v>
      </c>
      <c r="AA112" s="85">
        <f>Z112/MAXA($Z$3:Z111)-1</f>
        <v>5.9998950907822479E-3</v>
      </c>
      <c r="AB112">
        <f t="shared" si="17"/>
        <v>123.18137624565972</v>
      </c>
      <c r="AC112">
        <f t="shared" si="18"/>
        <v>161.85796914914692</v>
      </c>
      <c r="AD112" s="4">
        <f t="shared" si="19"/>
        <v>114.81803419054988</v>
      </c>
      <c r="AE112">
        <f t="shared" si="20"/>
        <v>130.00912847209844</v>
      </c>
      <c r="AF112">
        <v>2014</v>
      </c>
      <c r="AG112" s="90">
        <f>(1+E111)*(1+E112)*(1+E113)*(1+E114)*(1+E115)*(1+E116)*(1+E117)*(1+E118)*(1+E119)*(1+E120)*(1+E121)*(1+E122)-1</f>
        <v>2.1049844146582952E-2</v>
      </c>
      <c r="AH112" s="90">
        <f>(1+U111)*(1+U112)*(1+U113)*(1+U114)*(1+U115)*(1+U116)*(1+U117)*(1+U118)*(1+U119)*(1+U120)*(1+U121)*(1+U122)-1</f>
        <v>2.4030131839239077E-2</v>
      </c>
      <c r="AI112" s="90">
        <f>(1+V111)*(1+V112)*(1+V113)*(1+V114)*(1+V115)*(1+V116)*(1+V117)*(1+V118)*(1+V119)*(1+V120)*(1+V121)*(1+V122)-1</f>
        <v>2.4115578182633435E-2</v>
      </c>
      <c r="AJ112" s="90">
        <f>(1+W111)*(1+W112)*(1+W113)*(1+W114)*(1+W115)*(1+W116)*(1+W117)*(1+W118)*(1+W119)*(1+W120)*(1+W121)*(1+W122)-1</f>
        <v>3.007234222942734E-2</v>
      </c>
    </row>
    <row r="113" spans="1:36" x14ac:dyDescent="0.25">
      <c r="A113" s="77">
        <v>41699</v>
      </c>
      <c r="B113">
        <v>-1E-3</v>
      </c>
      <c r="C113">
        <v>6.9321656079357474E-3</v>
      </c>
      <c r="D113" s="83">
        <v>4.1657121104599071E-5</v>
      </c>
      <c r="E113" s="18">
        <f t="shared" si="12"/>
        <v>1.3217560184550449E-3</v>
      </c>
      <c r="F113" s="18">
        <f t="shared" si="21"/>
        <v>-2.3217560184550451E-3</v>
      </c>
      <c r="G113" s="18">
        <v>0</v>
      </c>
      <c r="H113" s="18">
        <v>4.3E-3</v>
      </c>
      <c r="I113" s="18">
        <v>-1.8500000000000003E-2</v>
      </c>
      <c r="J113" s="18">
        <v>5.0300000000000004E-2</v>
      </c>
      <c r="K113">
        <v>-3.2500000000000001E-2</v>
      </c>
      <c r="L113">
        <v>6.9321656079357474E-3</v>
      </c>
      <c r="M113">
        <v>-1.5376575094687697E-2</v>
      </c>
      <c r="N113">
        <v>-3.8314176245209915E-3</v>
      </c>
      <c r="O113">
        <v>-4.0117196303809761E-3</v>
      </c>
      <c r="P113">
        <v>-0.20810000000000001</v>
      </c>
      <c r="Q113">
        <v>-0.15629999999999999</v>
      </c>
      <c r="R113">
        <v>0.1991</v>
      </c>
      <c r="S113">
        <v>-0.25459999999999999</v>
      </c>
      <c r="T113">
        <v>-0.1038</v>
      </c>
      <c r="U113" s="18">
        <f t="shared" si="13"/>
        <v>-2.2408712978731426E-3</v>
      </c>
      <c r="V113" s="18">
        <f t="shared" si="14"/>
        <v>-2.2374333941567173E-3</v>
      </c>
      <c r="W113" s="18">
        <f t="shared" si="15"/>
        <v>1.9913855206372573E-3</v>
      </c>
      <c r="X113" s="4">
        <f t="shared" si="22"/>
        <v>108.58706426698488</v>
      </c>
      <c r="Y113" s="4">
        <f t="shared" si="23"/>
        <v>112.75052961194466</v>
      </c>
      <c r="Z113">
        <f t="shared" si="16"/>
        <v>154.49369314806262</v>
      </c>
      <c r="AA113" s="85">
        <f>Z113/MAXA($Z$3:Z112)-1</f>
        <v>6.9321656079357474E-3</v>
      </c>
      <c r="AB113">
        <f t="shared" si="17"/>
        <v>123.344191971074</v>
      </c>
      <c r="AC113">
        <f t="shared" si="18"/>
        <v>161.69611117999779</v>
      </c>
      <c r="AD113" s="4">
        <f t="shared" si="19"/>
        <v>114.82281717930515</v>
      </c>
      <c r="AE113">
        <f t="shared" si="20"/>
        <v>129.71779474764381</v>
      </c>
      <c r="AF113">
        <v>2015</v>
      </c>
      <c r="AG113" s="90">
        <f>(1+E123)*(1+E124)*(1+E125)*(1+E126)*(1+E127)*(1+E128)*(1+E129)*(1+E130)*(1+E131)*(1+E132)*(1+E133)*(1+E134)-1</f>
        <v>3.4429597872964735E-4</v>
      </c>
      <c r="AH113" s="90">
        <f>(1+U123)*(1+U124)*(1+U125)*(1+U126)*(1+U127)*(1+U128)*(1+U129)*(1+U130)*(1+U131)*(1+U132)*(1+U133)*(1+U134)-1</f>
        <v>8.1302339979869576E-3</v>
      </c>
      <c r="AI113" s="90">
        <f>(1+V123)*(1+V124)*(1+V125)*(1+V126)*(1+V127)*(1+V128)*(1+V129)*(1+V130)*(1+V131)*(1+V132)*(1+V133)*(1+V134)-1</f>
        <v>8.3279876321622481E-3</v>
      </c>
      <c r="AJ113" s="90">
        <f>(1+W123)*(1+W124)*(1+W125)*(1+W126)*(1+W127)*(1+W128)*(1+W129)*(1+W130)*(1+W131)*(1+W132)*(1+W133)*(1+W134)-1</f>
        <v>7.5696666515903122E-3</v>
      </c>
    </row>
    <row r="114" spans="1:36" x14ac:dyDescent="0.25">
      <c r="A114" s="77">
        <v>41730</v>
      </c>
      <c r="B114">
        <v>5.9999999999999995E-4</v>
      </c>
      <c r="C114">
        <v>6.2007889650528281E-3</v>
      </c>
      <c r="D114" s="83">
        <v>2.4996563158685703E-5</v>
      </c>
      <c r="E114" s="18">
        <f t="shared" si="12"/>
        <v>1.1723175568181309E-3</v>
      </c>
      <c r="F114" s="18">
        <f t="shared" si="21"/>
        <v>-5.7231755681813091E-4</v>
      </c>
      <c r="G114" s="18">
        <v>0</v>
      </c>
      <c r="H114" s="18">
        <v>-1.9E-3</v>
      </c>
      <c r="I114" s="18">
        <v>-4.1900000000000007E-2</v>
      </c>
      <c r="J114" s="18">
        <v>1.1000000000000001E-2</v>
      </c>
      <c r="K114">
        <v>-3.9E-2</v>
      </c>
      <c r="L114">
        <v>6.2007889650528281E-3</v>
      </c>
      <c r="M114">
        <v>-4.5568630185006218E-2</v>
      </c>
      <c r="N114">
        <v>6.538461538461536E-2</v>
      </c>
      <c r="O114">
        <v>-9.7005168744299014E-2</v>
      </c>
      <c r="P114">
        <v>-0.1016</v>
      </c>
      <c r="Q114">
        <v>-0.27939999999999998</v>
      </c>
      <c r="R114">
        <v>-0.1779</v>
      </c>
      <c r="S114">
        <v>-0.15970000000000001</v>
      </c>
      <c r="T114">
        <v>-0.125</v>
      </c>
      <c r="U114" s="18">
        <f t="shared" si="13"/>
        <v>-7.6777986148905165E-4</v>
      </c>
      <c r="V114" s="18">
        <f t="shared" si="14"/>
        <v>-8.2585436944807001E-4</v>
      </c>
      <c r="W114" s="18">
        <f t="shared" si="15"/>
        <v>1.8889414588034374E-3</v>
      </c>
      <c r="X114" s="4">
        <f t="shared" si="22"/>
        <v>108.79217887456855</v>
      </c>
      <c r="Y114" s="4">
        <f t="shared" si="23"/>
        <v>112.65741409440705</v>
      </c>
      <c r="Z114">
        <f t="shared" si="16"/>
        <v>155.4516759357054</v>
      </c>
      <c r="AA114" s="85">
        <f>Z114/MAXA($Z$3:Z113)-1</f>
        <v>6.2007889650528281E-3</v>
      </c>
      <c r="AB114">
        <f t="shared" si="17"/>
        <v>123.48879053285323</v>
      </c>
      <c r="AC114">
        <f t="shared" si="18"/>
        <v>161.79312884670577</v>
      </c>
      <c r="AD114" s="4">
        <f t="shared" si="19"/>
        <v>114.82568735510682</v>
      </c>
      <c r="AE114">
        <f t="shared" si="20"/>
        <v>129.6182000371598</v>
      </c>
      <c r="AF114">
        <v>2016</v>
      </c>
      <c r="AG114" s="90">
        <f>(1+E135)*(1+E136)*(1+E137)*(1+E138)*(1+E139)*(1+E140)*(1+E141)*(1+E142)*(1+E143)*(1+E144)*(1+E145)*(1+E146)-1</f>
        <v>2.0470875549318146E-2</v>
      </c>
      <c r="AH114" s="90">
        <f>(1+U135)*(1+U136)*(1+U137)*(1+U138)*(1+U139)*(1+U140)*(1+U141)*(1+U142)*(1+U143)*(1+U144)*(1+U145)*(1+U146)-1</f>
        <v>1.4394191245063359E-2</v>
      </c>
      <c r="AI114" s="90">
        <f>(1+V135)*(1+V136)*(1+V137)*(1+V138)*(1+V139)*(1+V140)*(1+V141)*(1+V142)*(1+V143)*(1+V144)*(1+V145)*(1+V146)-1</f>
        <v>1.2214291335953753E-2</v>
      </c>
      <c r="AJ114" s="90">
        <f>(1+W135)*(1+W136)*(1+W137)*(1+W138)*(1+W139)*(1+W140)*(1+W141)*(1+W142)*(1+W143)*(1+W144)*(1+W145)*(1+W146)-1</f>
        <v>3.618691377564498E-2</v>
      </c>
    </row>
    <row r="115" spans="1:36" x14ac:dyDescent="0.25">
      <c r="A115" s="77">
        <v>41760</v>
      </c>
      <c r="B115">
        <v>1.23E-2</v>
      </c>
      <c r="C115">
        <v>2.1030280012996005E-2</v>
      </c>
      <c r="D115" s="83">
        <v>2.4996563158685703E-5</v>
      </c>
      <c r="E115" s="18">
        <f t="shared" si="12"/>
        <v>3.9272978568961718E-3</v>
      </c>
      <c r="F115" s="18">
        <f t="shared" si="21"/>
        <v>8.3727021431038284E-3</v>
      </c>
      <c r="G115" s="18">
        <v>0</v>
      </c>
      <c r="H115" s="18">
        <v>2.06E-2</v>
      </c>
      <c r="I115" s="18">
        <v>-1.8500000000000003E-2</v>
      </c>
      <c r="J115" s="18">
        <v>-3.5999999999999999E-3</v>
      </c>
      <c r="K115">
        <v>1.0200000000000001E-2</v>
      </c>
      <c r="L115">
        <v>2.1030280012996005E-2</v>
      </c>
      <c r="M115">
        <v>-1.4250364937743823E-2</v>
      </c>
      <c r="N115">
        <v>-5.054151624548741E-2</v>
      </c>
      <c r="O115">
        <v>2.1970087674058725E-2</v>
      </c>
      <c r="P115">
        <v>9.3399999999999997E-2</v>
      </c>
      <c r="Q115">
        <v>-0.13150000000000001</v>
      </c>
      <c r="R115">
        <v>-0.1222</v>
      </c>
      <c r="S115">
        <v>-0.15859999999999999</v>
      </c>
      <c r="T115">
        <v>-0.12330000000000001</v>
      </c>
      <c r="U115" s="18">
        <f t="shared" si="13"/>
        <v>4.3782523782911649E-3</v>
      </c>
      <c r="V115" s="18">
        <f t="shared" si="14"/>
        <v>4.4092161806998671E-3</v>
      </c>
      <c r="W115" s="18">
        <f t="shared" si="15"/>
        <v>3.7657712560701237E-3</v>
      </c>
      <c r="X115" s="4">
        <f t="shared" si="22"/>
        <v>109.20186533465964</v>
      </c>
      <c r="Y115" s="4">
        <f t="shared" si="23"/>
        <v>113.15414498750792</v>
      </c>
      <c r="Z115">
        <f t="shared" si="16"/>
        <v>158.72086820912278</v>
      </c>
      <c r="AA115" s="85">
        <f>Z115/MAXA($Z$3:Z114)-1</f>
        <v>2.1030280012996005E-2</v>
      </c>
      <c r="AB115">
        <f t="shared" si="17"/>
        <v>123.97376779526361</v>
      </c>
      <c r="AC115">
        <f t="shared" si="18"/>
        <v>163.78318433152026</v>
      </c>
      <c r="AD115" s="4">
        <f t="shared" si="19"/>
        <v>114.82855760265304</v>
      </c>
      <c r="AE115">
        <f t="shared" si="20"/>
        <v>130.18570122974231</v>
      </c>
    </row>
    <row r="116" spans="1:36" x14ac:dyDescent="0.25">
      <c r="A116" s="77">
        <v>41791</v>
      </c>
      <c r="B116">
        <v>2.8000000000000004E-3</v>
      </c>
      <c r="C116">
        <v>1.9058331658920569E-2</v>
      </c>
      <c r="D116" s="83">
        <v>3.3327223783574667E-5</v>
      </c>
      <c r="E116" s="18">
        <f t="shared" si="12"/>
        <v>3.5677379637239341E-3</v>
      </c>
      <c r="F116" s="18">
        <f t="shared" si="21"/>
        <v>-7.6773796372393366E-4</v>
      </c>
      <c r="G116" s="18">
        <v>0</v>
      </c>
      <c r="H116" s="18">
        <v>2.6099999999999998E-2</v>
      </c>
      <c r="I116" s="18">
        <v>3.0099999999999998E-2</v>
      </c>
      <c r="J116" s="18">
        <v>-6.6E-3</v>
      </c>
      <c r="K116">
        <v>6.9999999999999993E-3</v>
      </c>
      <c r="L116">
        <v>1.9058331658920569E-2</v>
      </c>
      <c r="M116">
        <v>3.2470942029929166E-2</v>
      </c>
      <c r="N116">
        <v>-3.4220532319391581E-2</v>
      </c>
      <c r="O116">
        <v>4.2623893663929407E-2</v>
      </c>
      <c r="P116">
        <v>-0.18410000000000001</v>
      </c>
      <c r="Q116">
        <v>-0.17780000000000001</v>
      </c>
      <c r="R116">
        <v>1.06E-2</v>
      </c>
      <c r="S116">
        <v>-0.1062</v>
      </c>
      <c r="T116">
        <v>-0.1731</v>
      </c>
      <c r="U116" s="18">
        <f t="shared" si="13"/>
        <v>5.2875644298189068E-3</v>
      </c>
      <c r="V116" s="18">
        <f t="shared" si="14"/>
        <v>5.3035149776655228E-3</v>
      </c>
      <c r="W116" s="18">
        <f t="shared" si="15"/>
        <v>2.0947212323148405E-3</v>
      </c>
      <c r="X116" s="4">
        <f t="shared" si="22"/>
        <v>109.43061280058454</v>
      </c>
      <c r="Y116" s="4">
        <f t="shared" si="23"/>
        <v>113.75425969023409</v>
      </c>
      <c r="Z116">
        <f t="shared" si="16"/>
        <v>161.74582315664406</v>
      </c>
      <c r="AA116" s="85">
        <f>Z116/MAXA($Z$3:Z115)-1</f>
        <v>1.9058331658920569E-2</v>
      </c>
      <c r="AB116">
        <f t="shared" si="17"/>
        <v>124.41607371313268</v>
      </c>
      <c r="AC116">
        <f t="shared" si="18"/>
        <v>164.24177724764851</v>
      </c>
      <c r="AD116" s="4">
        <f t="shared" si="19"/>
        <v>114.832384519689</v>
      </c>
      <c r="AE116">
        <f t="shared" si="20"/>
        <v>130.87406651283573</v>
      </c>
    </row>
    <row r="117" spans="1:36" x14ac:dyDescent="0.25">
      <c r="A117" s="77">
        <v>41821</v>
      </c>
      <c r="B117">
        <v>-5.9999999999999995E-4</v>
      </c>
      <c r="C117">
        <v>-1.5079830581919862E-2</v>
      </c>
      <c r="D117" s="83">
        <v>2.4996563158685703E-5</v>
      </c>
      <c r="E117" s="18">
        <f t="shared" si="12"/>
        <v>-2.7811348870873534E-3</v>
      </c>
      <c r="F117" s="18">
        <f t="shared" si="21"/>
        <v>2.1811348870873536E-3</v>
      </c>
      <c r="G117" s="18">
        <v>0</v>
      </c>
      <c r="H117" s="18">
        <v>-2.0400000000000001E-2</v>
      </c>
      <c r="I117" s="18">
        <v>-4.2199999999999994E-2</v>
      </c>
      <c r="J117" s="18">
        <v>-2.0000000000000001E-4</v>
      </c>
      <c r="K117">
        <v>-2.5999999999999999E-3</v>
      </c>
      <c r="L117">
        <v>-1.5079830581919862E-2</v>
      </c>
      <c r="M117">
        <v>-4.6020304697473598E-2</v>
      </c>
      <c r="N117">
        <v>1.5748031496063006E-2</v>
      </c>
      <c r="O117">
        <v>-3.0331364829396214E-2</v>
      </c>
      <c r="P117">
        <v>-7.8399999999999997E-2</v>
      </c>
      <c r="Q117">
        <v>-9.1800000000000007E-2</v>
      </c>
      <c r="R117">
        <v>9.8299999999999998E-2</v>
      </c>
      <c r="S117">
        <v>-8.8300000000000003E-2</v>
      </c>
      <c r="T117">
        <v>-8.1299999999999997E-2</v>
      </c>
      <c r="U117" s="18">
        <f t="shared" si="13"/>
        <v>-3.6544920324285851E-3</v>
      </c>
      <c r="V117" s="18">
        <f t="shared" si="14"/>
        <v>-3.6647824005690195E-3</v>
      </c>
      <c r="W117" s="18">
        <f t="shared" si="15"/>
        <v>-2.2168499707938259E-3</v>
      </c>
      <c r="X117" s="4">
        <f t="shared" si="22"/>
        <v>109.18802154979362</v>
      </c>
      <c r="Y117" s="4">
        <f t="shared" si="23"/>
        <v>113.33737508133157</v>
      </c>
      <c r="Z117">
        <f t="shared" si="16"/>
        <v>159.30672354610871</v>
      </c>
      <c r="AA117" s="85">
        <f>Z117/MAXA($Z$3:Z116)-1</f>
        <v>-1.5079830581919751E-2</v>
      </c>
      <c r="AB117">
        <f t="shared" si="17"/>
        <v>124.07005583001465</v>
      </c>
      <c r="AC117">
        <f t="shared" si="18"/>
        <v>164.14323218129991</v>
      </c>
      <c r="AD117" s="4">
        <f t="shared" si="19"/>
        <v>114.83525493464131</v>
      </c>
      <c r="AE117">
        <f t="shared" si="20"/>
        <v>130.39578827951303</v>
      </c>
    </row>
    <row r="118" spans="1:36" x14ac:dyDescent="0.25">
      <c r="A118" s="77">
        <v>41852</v>
      </c>
      <c r="B118">
        <v>7.7000000000000002E-3</v>
      </c>
      <c r="C118">
        <v>3.7655295489735119E-2</v>
      </c>
      <c r="D118" s="83">
        <v>2.4996563158685703E-5</v>
      </c>
      <c r="E118" s="18">
        <f t="shared" si="12"/>
        <v>7.0158455338753768E-3</v>
      </c>
      <c r="F118" s="18">
        <f t="shared" si="21"/>
        <v>6.8415446612462346E-4</v>
      </c>
      <c r="G118" s="18">
        <v>0</v>
      </c>
      <c r="H118" s="18">
        <v>4.24E-2</v>
      </c>
      <c r="I118" s="18">
        <v>4.0000000000000001E-3</v>
      </c>
      <c r="J118" s="18">
        <v>-5.5000000000000005E-3</v>
      </c>
      <c r="K118">
        <v>7.6E-3</v>
      </c>
      <c r="L118">
        <v>3.7655295489735119E-2</v>
      </c>
      <c r="M118">
        <v>1.0805990516415689E-2</v>
      </c>
      <c r="N118">
        <v>-2.3255813953488393E-2</v>
      </c>
      <c r="O118">
        <v>1.4799154334038068E-2</v>
      </c>
      <c r="P118">
        <v>0.159</v>
      </c>
      <c r="Q118">
        <v>0.1981</v>
      </c>
      <c r="R118">
        <v>-0.17</v>
      </c>
      <c r="S118">
        <v>-0.1137</v>
      </c>
      <c r="T118">
        <v>-0.124</v>
      </c>
      <c r="U118" s="18">
        <f t="shared" si="13"/>
        <v>8.5831272976659347E-3</v>
      </c>
      <c r="V118" s="18">
        <f t="shared" si="14"/>
        <v>8.6155299926018395E-3</v>
      </c>
      <c r="W118" s="18">
        <f t="shared" si="15"/>
        <v>8.9889596483827723E-3</v>
      </c>
      <c r="X118" s="4">
        <f t="shared" si="22"/>
        <v>110.16950826959146</v>
      </c>
      <c r="Y118" s="4">
        <f t="shared" si="23"/>
        <v>114.31383663562755</v>
      </c>
      <c r="Z118">
        <f t="shared" si="16"/>
        <v>165.30546529473898</v>
      </c>
      <c r="AA118" s="85">
        <f>Z118/MAXA($Z$3:Z117)-1</f>
        <v>2.2007629431318065E-2</v>
      </c>
      <c r="AB118">
        <f t="shared" si="17"/>
        <v>124.94051217709733</v>
      </c>
      <c r="AC118">
        <f t="shared" si="18"/>
        <v>165.40713506909592</v>
      </c>
      <c r="AD118" s="4">
        <f t="shared" si="19"/>
        <v>114.83812542134413</v>
      </c>
      <c r="AE118">
        <f t="shared" si="20"/>
        <v>131.51499192939559</v>
      </c>
    </row>
    <row r="119" spans="1:36" x14ac:dyDescent="0.25">
      <c r="A119" s="77">
        <v>41883</v>
      </c>
      <c r="B119">
        <v>7.000000000000001E-4</v>
      </c>
      <c r="C119">
        <v>-1.5513837223063764E-2</v>
      </c>
      <c r="D119" s="83">
        <v>1.6665139084048874E-5</v>
      </c>
      <c r="E119" s="18">
        <f t="shared" si="12"/>
        <v>-2.8685470316982438E-3</v>
      </c>
      <c r="F119" s="18">
        <f t="shared" si="21"/>
        <v>3.5685470316982439E-3</v>
      </c>
      <c r="G119" s="18">
        <v>0</v>
      </c>
      <c r="H119" s="18">
        <v>-1.9699999999999999E-2</v>
      </c>
      <c r="I119" s="18">
        <v>-3.7999999999999999E-2</v>
      </c>
      <c r="J119" s="18">
        <v>-1.1899999999999999E-2</v>
      </c>
      <c r="K119">
        <v>4.8999999999999998E-3</v>
      </c>
      <c r="L119">
        <v>-1.5513837223063764E-2</v>
      </c>
      <c r="M119">
        <v>-4.6367138197503745E-2</v>
      </c>
      <c r="N119">
        <v>-3.9682539682539715E-2</v>
      </c>
      <c r="O119">
        <v>6.3136697465055583E-2</v>
      </c>
      <c r="P119">
        <v>-0.1265</v>
      </c>
      <c r="Q119">
        <v>0.37259999999999999</v>
      </c>
      <c r="R119">
        <v>0.42870000000000003</v>
      </c>
      <c r="S119">
        <v>-0.20580000000000001</v>
      </c>
      <c r="T119">
        <v>2.86E-2</v>
      </c>
      <c r="U119" s="18">
        <f t="shared" si="13"/>
        <v>-2.8012503688785201E-3</v>
      </c>
      <c r="V119" s="18">
        <f t="shared" si="14"/>
        <v>-2.8114483060625076E-3</v>
      </c>
      <c r="W119" s="18">
        <f t="shared" si="15"/>
        <v>4.6982598628848339E-4</v>
      </c>
      <c r="X119" s="4">
        <f t="shared" si="22"/>
        <v>110.22126876747315</v>
      </c>
      <c r="Y119" s="4">
        <f t="shared" si="23"/>
        <v>113.99244919325881</v>
      </c>
      <c r="Z119">
        <f t="shared" si="16"/>
        <v>162.74094321407358</v>
      </c>
      <c r="AA119" s="85">
        <f>Z119/MAXA($Z$3:Z118)-1</f>
        <v>-1.5513837223063764E-2</v>
      </c>
      <c r="AB119">
        <f t="shared" si="17"/>
        <v>124.58211444175286</v>
      </c>
      <c r="AC119">
        <f t="shared" si="18"/>
        <v>165.52292006364428</v>
      </c>
      <c r="AD119" s="4">
        <f t="shared" si="19"/>
        <v>114.84003921467642</v>
      </c>
      <c r="AE119">
        <f t="shared" si="20"/>
        <v>131.14658550974031</v>
      </c>
      <c r="AF119" t="s">
        <v>172</v>
      </c>
      <c r="AG119" s="92">
        <f>(1+AG17)^12-1</f>
        <v>2.9835590727087524E-2</v>
      </c>
      <c r="AH119" s="92">
        <f>(1+AG38)^12-1</f>
        <v>3.7445329306702746E-2</v>
      </c>
      <c r="AI119" s="92">
        <f>(1+AG63)^12-1</f>
        <v>3.7380200356279536E-2</v>
      </c>
      <c r="AJ119" s="92">
        <f>(1+AG89)^12-1</f>
        <v>3.8368364537680888E-2</v>
      </c>
    </row>
    <row r="120" spans="1:36" x14ac:dyDescent="0.25">
      <c r="A120" s="77">
        <v>41913</v>
      </c>
      <c r="B120">
        <v>-5.0000000000000001E-4</v>
      </c>
      <c r="C120">
        <v>2.3201460786772321E-2</v>
      </c>
      <c r="D120" s="83">
        <v>1.6665139084048874E-5</v>
      </c>
      <c r="E120" s="18">
        <f t="shared" si="12"/>
        <v>4.3238699557709617E-3</v>
      </c>
      <c r="F120" s="18">
        <f t="shared" si="21"/>
        <v>-4.8238699557709621E-3</v>
      </c>
      <c r="G120" s="18">
        <v>0</v>
      </c>
      <c r="H120" s="18">
        <v>2.52E-2</v>
      </c>
      <c r="I120" s="18">
        <v>4.2800000000000005E-2</v>
      </c>
      <c r="J120" s="18">
        <v>-1.6799999999999999E-2</v>
      </c>
      <c r="K120">
        <v>2.9999999999999997E-4</v>
      </c>
      <c r="L120">
        <v>2.3201460786772321E-2</v>
      </c>
      <c r="M120">
        <v>4.1998917253293425E-2</v>
      </c>
      <c r="N120">
        <v>0</v>
      </c>
      <c r="O120">
        <v>-2.2916666666666551E-2</v>
      </c>
      <c r="P120">
        <v>8.7900000000000006E-2</v>
      </c>
      <c r="Q120">
        <v>7.2700000000000001E-2</v>
      </c>
      <c r="R120">
        <v>0.2198</v>
      </c>
      <c r="S120">
        <v>1.21E-2</v>
      </c>
      <c r="T120">
        <v>8.6099999999999996E-2</v>
      </c>
      <c r="U120" s="18">
        <f t="shared" si="13"/>
        <v>5.6713486981643871E-3</v>
      </c>
      <c r="V120" s="18">
        <f t="shared" si="14"/>
        <v>5.6586289487560431E-3</v>
      </c>
      <c r="W120" s="18">
        <f t="shared" si="15"/>
        <v>5.3786672723702003E-3</v>
      </c>
      <c r="X120" s="4">
        <f t="shared" si="22"/>
        <v>110.81411229851187</v>
      </c>
      <c r="Y120" s="4">
        <f t="shared" si="23"/>
        <v>114.63749016620339</v>
      </c>
      <c r="Z120">
        <f t="shared" si="16"/>
        <v>166.51677082645725</v>
      </c>
      <c r="AA120" s="85">
        <f>Z120/MAXA($Z$3:Z119)-1</f>
        <v>7.3276798777253127E-3</v>
      </c>
      <c r="AB120">
        <f t="shared" si="17"/>
        <v>125.12079130341399</v>
      </c>
      <c r="AC120">
        <f t="shared" si="18"/>
        <v>165.44015860361247</v>
      </c>
      <c r="AD120" s="4">
        <f t="shared" si="19"/>
        <v>114.84195303990235</v>
      </c>
      <c r="AE120">
        <f t="shared" si="20"/>
        <v>131.89036352673966</v>
      </c>
    </row>
    <row r="121" spans="1:36" x14ac:dyDescent="0.25">
      <c r="A121" s="77">
        <v>41944</v>
      </c>
      <c r="B121">
        <v>1.17E-2</v>
      </c>
      <c r="C121">
        <v>2.4533588760364822E-2</v>
      </c>
      <c r="D121" s="83">
        <v>1.6665139084048874E-5</v>
      </c>
      <c r="E121" s="18">
        <f t="shared" si="12"/>
        <v>4.5713488687400775E-3</v>
      </c>
      <c r="F121" s="18">
        <f t="shared" si="21"/>
        <v>7.1286511312599228E-3</v>
      </c>
      <c r="G121" s="18">
        <v>0</v>
      </c>
      <c r="H121" s="18">
        <v>2.5499999999999998E-2</v>
      </c>
      <c r="I121" s="18">
        <v>-2.0499999999999997E-2</v>
      </c>
      <c r="J121" s="18">
        <v>-2.98E-2</v>
      </c>
      <c r="K121">
        <v>1.0200000000000001E-2</v>
      </c>
      <c r="L121">
        <v>2.4533588760364822E-2</v>
      </c>
      <c r="M121">
        <v>-2.4772214760666173E-2</v>
      </c>
      <c r="N121">
        <v>-2.4793388429752088E-2</v>
      </c>
      <c r="O121">
        <v>4.6115350050221091E-2</v>
      </c>
      <c r="P121">
        <v>1.9800000000000002E-2</v>
      </c>
      <c r="Q121">
        <v>0.1673</v>
      </c>
      <c r="R121">
        <v>5.7000000000000002E-3</v>
      </c>
      <c r="S121">
        <v>-0.1908</v>
      </c>
      <c r="T121">
        <v>-1.8700000000000001E-2</v>
      </c>
      <c r="U121" s="18">
        <f t="shared" si="13"/>
        <v>7.0212603688286747E-3</v>
      </c>
      <c r="V121" s="18">
        <f t="shared" si="14"/>
        <v>7.0228482340676107E-3</v>
      </c>
      <c r="W121" s="18">
        <f t="shared" si="15"/>
        <v>5.7250098833976221E-3</v>
      </c>
      <c r="X121" s="4">
        <f t="shared" si="22"/>
        <v>111.44852418664078</v>
      </c>
      <c r="Y121" s="4">
        <f t="shared" si="23"/>
        <v>115.44257186157505</v>
      </c>
      <c r="Z121">
        <f t="shared" si="16"/>
        <v>170.60202480361747</v>
      </c>
      <c r="AA121" s="85">
        <f>Z121/MAXA($Z$3:Z120)-1</f>
        <v>2.4533588760364822E-2</v>
      </c>
      <c r="AB121">
        <f t="shared" si="17"/>
        <v>125.69276209119471</v>
      </c>
      <c r="AC121">
        <f t="shared" si="18"/>
        <v>167.37580845927474</v>
      </c>
      <c r="AD121" s="4">
        <f t="shared" si="19"/>
        <v>114.84386689702244</v>
      </c>
      <c r="AE121">
        <f t="shared" si="20"/>
        <v>132.81640010920037</v>
      </c>
    </row>
    <row r="122" spans="1:36" x14ac:dyDescent="0.25">
      <c r="A122" s="77">
        <v>41974</v>
      </c>
      <c r="B122">
        <v>4.0000000000000002E-4</v>
      </c>
      <c r="C122">
        <v>-4.1885878779204244E-3</v>
      </c>
      <c r="D122" s="83">
        <v>2.4996563158685703E-5</v>
      </c>
      <c r="E122" s="18">
        <f t="shared" si="12"/>
        <v>-7.5779106524737137E-4</v>
      </c>
      <c r="F122" s="18">
        <f t="shared" si="21"/>
        <v>1.1577910652473713E-3</v>
      </c>
      <c r="G122" s="18">
        <v>0</v>
      </c>
      <c r="H122" s="18">
        <v>-5.9999999999999995E-4</v>
      </c>
      <c r="I122" s="18">
        <v>2.5899999999999999E-2</v>
      </c>
      <c r="J122" s="18">
        <v>2.12E-2</v>
      </c>
      <c r="K122">
        <v>1.04E-2</v>
      </c>
      <c r="L122">
        <v>-4.1885878779204244E-3</v>
      </c>
      <c r="M122">
        <v>3.1011948631112212E-2</v>
      </c>
      <c r="N122">
        <v>-5.9322033898304954E-2</v>
      </c>
      <c r="O122">
        <v>4.8883620537135887E-2</v>
      </c>
      <c r="P122">
        <v>9.1700000000000004E-2</v>
      </c>
      <c r="Q122">
        <v>-2.81E-2</v>
      </c>
      <c r="R122">
        <v>6.5199999999999994E-2</v>
      </c>
      <c r="S122">
        <v>-6.9599999999999995E-2</v>
      </c>
      <c r="T122">
        <v>0.1187</v>
      </c>
      <c r="U122" s="18">
        <f t="shared" si="13"/>
        <v>-1.6598543201794321E-3</v>
      </c>
      <c r="V122" s="18">
        <f t="shared" si="14"/>
        <v>-1.6174725545312328E-3</v>
      </c>
      <c r="W122" s="18">
        <f t="shared" si="15"/>
        <v>-9.076548358812527E-4</v>
      </c>
      <c r="X122" s="4">
        <f t="shared" si="22"/>
        <v>111.34736739471094</v>
      </c>
      <c r="Y122" s="4">
        <f t="shared" si="23"/>
        <v>115.25584666996444</v>
      </c>
      <c r="Z122">
        <f t="shared" si="16"/>
        <v>169.88744323057637</v>
      </c>
      <c r="AA122" s="85">
        <f>Z122/MAXA($Z$3:Z121)-1</f>
        <v>-4.1885878779203134E-3</v>
      </c>
      <c r="AB122">
        <f t="shared" si="17"/>
        <v>125.59751323911573</v>
      </c>
      <c r="AC122">
        <f t="shared" si="18"/>
        <v>167.44275878265844</v>
      </c>
      <c r="AD122" s="4">
        <f t="shared" si="19"/>
        <v>114.84673759899472</v>
      </c>
      <c r="AE122">
        <f t="shared" si="20"/>
        <v>132.59594423368844</v>
      </c>
    </row>
    <row r="123" spans="1:36" x14ac:dyDescent="0.25">
      <c r="A123" s="77">
        <v>42005</v>
      </c>
      <c r="B123">
        <v>2.29E-2</v>
      </c>
      <c r="C123">
        <v>-3.1040805790470194E-2</v>
      </c>
      <c r="D123" s="83">
        <v>2.4996563158685703E-5</v>
      </c>
      <c r="E123" s="18">
        <f t="shared" si="12"/>
        <v>-5.7463190682187099E-3</v>
      </c>
      <c r="F123" s="18">
        <f t="shared" si="21"/>
        <v>2.8646319068218712E-2</v>
      </c>
      <c r="G123" s="18">
        <v>0</v>
      </c>
      <c r="H123" s="18">
        <v>-3.1099999999999999E-2</v>
      </c>
      <c r="I123" s="18">
        <v>-5.1000000000000004E-3</v>
      </c>
      <c r="J123" s="18">
        <v>-3.4700000000000002E-2</v>
      </c>
      <c r="K123">
        <v>3.7599999999999995E-2</v>
      </c>
      <c r="L123">
        <v>-3.1040805790470194E-2</v>
      </c>
      <c r="M123">
        <v>-1.5896728339952829E-3</v>
      </c>
      <c r="N123">
        <v>-4.5045045045045085E-2</v>
      </c>
      <c r="O123">
        <v>-1.6136389554111036E-2</v>
      </c>
      <c r="P123">
        <v>0.373</v>
      </c>
      <c r="Q123">
        <v>0.69099999999999995</v>
      </c>
      <c r="R123">
        <v>5.8799999999999998E-2</v>
      </c>
      <c r="S123">
        <v>-4.4600000000000001E-2</v>
      </c>
      <c r="T123">
        <v>-7.5200000000000003E-2</v>
      </c>
      <c r="U123" s="18">
        <f t="shared" si="13"/>
        <v>-3.8053679374500235E-3</v>
      </c>
      <c r="V123" s="18">
        <f t="shared" si="14"/>
        <v>-3.7909725229121707E-3</v>
      </c>
      <c r="W123" s="18">
        <f t="shared" si="15"/>
        <v>2.5354409695011728E-3</v>
      </c>
      <c r="X123" s="4">
        <f t="shared" si="22"/>
        <v>111.62968207184959</v>
      </c>
      <c r="Y123" s="4">
        <f t="shared" si="23"/>
        <v>114.81891492213363</v>
      </c>
      <c r="Z123">
        <f t="shared" si="16"/>
        <v>164.61400009901652</v>
      </c>
      <c r="AA123" s="85">
        <f>Z123/MAXA($Z$3:Z122)-1</f>
        <v>-3.509937652553563E-2</v>
      </c>
      <c r="AB123">
        <f t="shared" si="17"/>
        <v>124.87578985386894</v>
      </c>
      <c r="AC123">
        <f t="shared" si="18"/>
        <v>171.2771979587813</v>
      </c>
      <c r="AD123" s="4">
        <f t="shared" si="19"/>
        <v>114.84960837272469</v>
      </c>
      <c r="AE123">
        <f t="shared" si="20"/>
        <v>132.09136787886567</v>
      </c>
    </row>
    <row r="124" spans="1:36" x14ac:dyDescent="0.25">
      <c r="A124" s="77">
        <v>42036</v>
      </c>
      <c r="B124">
        <v>1.34E-2</v>
      </c>
      <c r="C124">
        <v>5.4892511014553946E-2</v>
      </c>
      <c r="D124" s="83">
        <v>1.6665139084048874E-5</v>
      </c>
      <c r="E124" s="18">
        <f t="shared" si="12"/>
        <v>1.0211342343330182E-2</v>
      </c>
      <c r="F124" s="18">
        <f t="shared" si="21"/>
        <v>3.1886576566698185E-3</v>
      </c>
      <c r="G124" s="18">
        <v>0</v>
      </c>
      <c r="H124" s="18">
        <v>6.13E-2</v>
      </c>
      <c r="I124" s="18">
        <v>5.1000000000000004E-3</v>
      </c>
      <c r="J124" s="18">
        <v>-1.7299999999999999E-2</v>
      </c>
      <c r="K124">
        <v>-2.8799999999999999E-2</v>
      </c>
      <c r="L124">
        <v>5.4892511014553946E-2</v>
      </c>
      <c r="M124">
        <v>3.4398748176689836E-3</v>
      </c>
      <c r="N124">
        <v>-0.20754716981132082</v>
      </c>
      <c r="O124">
        <v>0.22103031587873645</v>
      </c>
      <c r="P124">
        <v>-2.0199999999999999E-2</v>
      </c>
      <c r="Q124">
        <v>-0.18790000000000001</v>
      </c>
      <c r="R124">
        <v>-6.6199999999999995E-2</v>
      </c>
      <c r="S124">
        <v>-6.0999999999999999E-2</v>
      </c>
      <c r="T124">
        <v>0.26650000000000001</v>
      </c>
      <c r="U124" s="18">
        <f t="shared" si="13"/>
        <v>1.3011282031460181E-2</v>
      </c>
      <c r="V124" s="18">
        <f t="shared" si="14"/>
        <v>1.2967405152152956E-2</v>
      </c>
      <c r="W124" s="18">
        <f t="shared" si="15"/>
        <v>5.0310331525931845E-3</v>
      </c>
      <c r="X124" s="4">
        <f t="shared" si="22"/>
        <v>112.19129470316649</v>
      </c>
      <c r="Y124" s="4">
        <f t="shared" si="23"/>
        <v>116.30781831105951</v>
      </c>
      <c r="Z124">
        <f t="shared" si="16"/>
        <v>173.65007591260158</v>
      </c>
      <c r="AA124" s="85">
        <f>Z124/MAXA($Z$3:Z123)-1</f>
        <v>1.7866441576486425E-2</v>
      </c>
      <c r="AB124">
        <f t="shared" si="17"/>
        <v>126.15093929446054</v>
      </c>
      <c r="AC124">
        <f t="shared" si="18"/>
        <v>173.57231241142898</v>
      </c>
      <c r="AD124" s="4">
        <f t="shared" si="19"/>
        <v>114.85152235742197</v>
      </c>
      <c r="AE124">
        <f t="shared" si="20"/>
        <v>133.81004592025894</v>
      </c>
    </row>
    <row r="125" spans="1:36" x14ac:dyDescent="0.25">
      <c r="A125" s="77">
        <v>42064</v>
      </c>
      <c r="B125">
        <v>9.0000000000000011E-3</v>
      </c>
      <c r="C125">
        <v>-1.739610691375626E-2</v>
      </c>
      <c r="D125" s="83">
        <v>2.4996563158685703E-5</v>
      </c>
      <c r="E125" s="18">
        <f t="shared" si="12"/>
        <v>-3.2114460584630818E-3</v>
      </c>
      <c r="F125" s="18">
        <f t="shared" si="21"/>
        <v>1.2211446058463082E-2</v>
      </c>
      <c r="G125" s="18">
        <v>0</v>
      </c>
      <c r="H125" s="18">
        <v>-1.1200000000000002E-2</v>
      </c>
      <c r="I125" s="18">
        <v>3.0699999999999998E-2</v>
      </c>
      <c r="J125" s="18">
        <v>-4.5000000000000005E-3</v>
      </c>
      <c r="K125">
        <v>3.0200000000000001E-2</v>
      </c>
      <c r="L125">
        <v>-1.739610691375626E-2</v>
      </c>
      <c r="M125">
        <v>3.3125389350207868E-2</v>
      </c>
      <c r="N125">
        <v>0.23809523809523819</v>
      </c>
      <c r="O125">
        <v>-0.23144335339457295</v>
      </c>
      <c r="P125">
        <v>4.7000000000000002E-3</v>
      </c>
      <c r="Q125">
        <v>0.14630000000000001</v>
      </c>
      <c r="R125">
        <v>-0.18190000000000001</v>
      </c>
      <c r="S125">
        <v>-0.16</v>
      </c>
      <c r="T125">
        <v>-5.5100000000000003E-2</v>
      </c>
      <c r="U125" s="18">
        <f t="shared" si="13"/>
        <v>-2.1182100089659414E-3</v>
      </c>
      <c r="V125" s="18">
        <f t="shared" si="14"/>
        <v>-2.075357236172172E-3</v>
      </c>
      <c r="W125" s="18">
        <f t="shared" si="15"/>
        <v>2.7859453319275351E-3</v>
      </c>
      <c r="X125" s="4">
        <f t="shared" si="22"/>
        <v>112.50385351692768</v>
      </c>
      <c r="Y125" s="4">
        <f t="shared" si="23"/>
        <v>116.06643803870425</v>
      </c>
      <c r="Z125">
        <f t="shared" si="16"/>
        <v>170.62924062644407</v>
      </c>
      <c r="AA125" s="85">
        <f>Z125/MAXA($Z$3:Z124)-1</f>
        <v>-1.739610691375626E-2</v>
      </c>
      <c r="AB125">
        <f t="shared" si="17"/>
        <v>125.74581235769193</v>
      </c>
      <c r="AC125">
        <f t="shared" si="18"/>
        <v>175.13446322313183</v>
      </c>
      <c r="AD125" s="4">
        <f t="shared" si="19"/>
        <v>114.85439325075446</v>
      </c>
      <c r="AE125">
        <f t="shared" si="20"/>
        <v>133.52660814169045</v>
      </c>
    </row>
    <row r="126" spans="1:36" x14ac:dyDescent="0.25">
      <c r="A126" s="77">
        <v>42095</v>
      </c>
      <c r="B126">
        <v>-1.7000000000000001E-3</v>
      </c>
      <c r="C126">
        <v>8.5208197301247512E-3</v>
      </c>
      <c r="D126" s="83">
        <v>1.6665139084048874E-5</v>
      </c>
      <c r="E126" s="18">
        <f t="shared" si="12"/>
        <v>1.5965425800151653E-3</v>
      </c>
      <c r="F126" s="18">
        <f t="shared" si="21"/>
        <v>-3.2965425800151656E-3</v>
      </c>
      <c r="G126" s="18">
        <v>0</v>
      </c>
      <c r="H126" s="18">
        <v>5.8999999999999999E-3</v>
      </c>
      <c r="I126" s="18">
        <v>-3.0099999999999998E-2</v>
      </c>
      <c r="J126" s="18">
        <v>1.84E-2</v>
      </c>
      <c r="K126">
        <v>-7.4099999999999999E-2</v>
      </c>
      <c r="L126">
        <v>8.5208197301247512E-3</v>
      </c>
      <c r="M126">
        <v>-3.4575095039171458E-2</v>
      </c>
      <c r="N126">
        <v>-0.10096153846153844</v>
      </c>
      <c r="O126">
        <v>8.7745679430701523E-2</v>
      </c>
      <c r="P126">
        <v>-4.0599999999999997E-2</v>
      </c>
      <c r="Q126">
        <v>-5.7799999999999997E-2</v>
      </c>
      <c r="R126">
        <v>-0.1109</v>
      </c>
      <c r="S126">
        <v>-0.1285</v>
      </c>
      <c r="T126">
        <v>-0.12989999999999999</v>
      </c>
      <c r="U126" s="18">
        <f t="shared" si="13"/>
        <v>1.9323927678125416E-4</v>
      </c>
      <c r="V126" s="18">
        <f t="shared" si="14"/>
        <v>7.7068362520838884E-5</v>
      </c>
      <c r="W126" s="18">
        <f t="shared" si="15"/>
        <v>1.0261532455414582E-3</v>
      </c>
      <c r="X126" s="4">
        <f t="shared" si="22"/>
        <v>112.61929971135001</v>
      </c>
      <c r="Y126" s="4">
        <f t="shared" si="23"/>
        <v>116.07538308902753</v>
      </c>
      <c r="Z126">
        <f t="shared" si="16"/>
        <v>172.08314162651007</v>
      </c>
      <c r="AA126" s="85">
        <f>Z126/MAXA($Z$3:Z125)-1</f>
        <v>-9.0235162746497011E-3</v>
      </c>
      <c r="AB126">
        <f t="shared" si="17"/>
        <v>125.94657090137957</v>
      </c>
      <c r="AC126">
        <f t="shared" si="18"/>
        <v>174.8367346356525</v>
      </c>
      <c r="AD126" s="4">
        <f t="shared" si="19"/>
        <v>114.8563073151924</v>
      </c>
      <c r="AE126">
        <f t="shared" si="20"/>
        <v>133.55241072687878</v>
      </c>
    </row>
    <row r="127" spans="1:36" x14ac:dyDescent="0.25">
      <c r="A127" s="77">
        <v>42125</v>
      </c>
      <c r="B127">
        <v>4.1999999999999997E-3</v>
      </c>
      <c r="C127">
        <v>1.0491382393316817E-2</v>
      </c>
      <c r="D127" s="83">
        <v>1.6665139084048874E-5</v>
      </c>
      <c r="E127" s="18">
        <f t="shared" si="12"/>
        <v>1.9626280579059545E-3</v>
      </c>
      <c r="F127" s="18">
        <f t="shared" si="21"/>
        <v>2.2373719420940453E-3</v>
      </c>
      <c r="G127" s="18">
        <v>0</v>
      </c>
      <c r="H127" s="18">
        <v>1.3600000000000001E-2</v>
      </c>
      <c r="I127" s="18">
        <v>9.0000000000000011E-3</v>
      </c>
      <c r="J127" s="18">
        <v>-1.32E-2</v>
      </c>
      <c r="K127">
        <v>5.9299999999999999E-2</v>
      </c>
      <c r="L127">
        <v>1.0491382393316817E-2</v>
      </c>
      <c r="M127">
        <v>1.1145675864257982E-2</v>
      </c>
      <c r="N127">
        <v>0.13368983957219249</v>
      </c>
      <c r="O127">
        <v>-4.2171982429335522E-2</v>
      </c>
      <c r="P127">
        <v>0.12609999999999999</v>
      </c>
      <c r="Q127">
        <v>-1.11E-2</v>
      </c>
      <c r="R127">
        <v>-0.12909999999999999</v>
      </c>
      <c r="S127">
        <v>-0.3513</v>
      </c>
      <c r="T127">
        <v>-0.23400000000000001</v>
      </c>
      <c r="U127" s="18">
        <f t="shared" si="13"/>
        <v>3.4274508712496313E-3</v>
      </c>
      <c r="V127" s="18">
        <f t="shared" si="14"/>
        <v>3.5355449674692248E-3</v>
      </c>
      <c r="W127" s="18">
        <f t="shared" si="15"/>
        <v>1.7540611371918615E-3</v>
      </c>
      <c r="X127" s="4">
        <f t="shared" si="22"/>
        <v>112.81684084827144</v>
      </c>
      <c r="Y127" s="4">
        <f t="shared" si="23"/>
        <v>116.485772825555</v>
      </c>
      <c r="Z127">
        <f t="shared" si="16"/>
        <v>173.88853166875708</v>
      </c>
      <c r="AA127" s="85">
        <f>Z127/MAXA($Z$3:Z126)-1</f>
        <v>1.3731969588974824E-3</v>
      </c>
      <c r="AB127">
        <f t="shared" si="17"/>
        <v>126.19375717522766</v>
      </c>
      <c r="AC127">
        <f t="shared" si="18"/>
        <v>175.57104892112224</v>
      </c>
      <c r="AD127" s="4">
        <f t="shared" si="19"/>
        <v>114.85822141152849</v>
      </c>
      <c r="AE127">
        <f t="shared" si="20"/>
        <v>134.01015505338211</v>
      </c>
    </row>
    <row r="128" spans="1:36" x14ac:dyDescent="0.25">
      <c r="A128" s="77">
        <v>42156</v>
      </c>
      <c r="B128">
        <v>-1.47E-2</v>
      </c>
      <c r="C128">
        <v>-2.1011672375900514E-2</v>
      </c>
      <c r="D128" s="83">
        <v>1.6665139084048874E-5</v>
      </c>
      <c r="E128" s="18">
        <f t="shared" si="12"/>
        <v>-3.8899190727328262E-3</v>
      </c>
      <c r="F128" s="18">
        <f t="shared" si="21"/>
        <v>-1.0810080927267172E-2</v>
      </c>
      <c r="G128" s="18">
        <v>0</v>
      </c>
      <c r="H128" s="18">
        <v>-1.5300000000000001E-2</v>
      </c>
      <c r="I128" s="18">
        <v>2.8500000000000001E-2</v>
      </c>
      <c r="J128" s="18">
        <v>-8.0000000000000002E-3</v>
      </c>
      <c r="K128">
        <v>3.0499999999999999E-2</v>
      </c>
      <c r="L128">
        <v>-2.1011672375900514E-2</v>
      </c>
      <c r="M128">
        <v>2.6964133870913599E-2</v>
      </c>
      <c r="N128">
        <v>3.3018867924528225E-2</v>
      </c>
      <c r="O128">
        <v>1.6060886676698818E-2</v>
      </c>
      <c r="P128">
        <v>6.0400000000000002E-2</v>
      </c>
      <c r="Q128">
        <v>-2.12E-2</v>
      </c>
      <c r="R128">
        <v>0.31580000000000003</v>
      </c>
      <c r="S128">
        <v>1.2999999999999999E-2</v>
      </c>
      <c r="T128">
        <v>-2.4500000000000001E-2</v>
      </c>
      <c r="U128" s="18">
        <f t="shared" si="13"/>
        <v>-2.6774073050403911E-3</v>
      </c>
      <c r="V128" s="18">
        <f t="shared" si="14"/>
        <v>-2.6403368892748695E-3</v>
      </c>
      <c r="W128" s="18">
        <f t="shared" si="15"/>
        <v>-5.9749475550784446E-3</v>
      </c>
      <c r="X128" s="4">
        <f t="shared" si="22"/>
        <v>112.14276614087339</v>
      </c>
      <c r="Y128" s="4">
        <f t="shared" si="23"/>
        <v>116.178211142488</v>
      </c>
      <c r="Z128">
        <f t="shared" si="16"/>
        <v>170.23484281140676</v>
      </c>
      <c r="AA128" s="85">
        <f>Z128/MAXA($Z$3:Z127)-1</f>
        <v>-2.1011672375900514E-2</v>
      </c>
      <c r="AB128">
        <f t="shared" si="17"/>
        <v>125.70287367233192</v>
      </c>
      <c r="AC128">
        <f t="shared" si="18"/>
        <v>172.99015450198175</v>
      </c>
      <c r="AD128" s="4">
        <f t="shared" si="19"/>
        <v>114.86013553976326</v>
      </c>
      <c r="AE128">
        <f t="shared" si="20"/>
        <v>133.6513552852926</v>
      </c>
    </row>
    <row r="129" spans="1:31" x14ac:dyDescent="0.25">
      <c r="A129" s="77">
        <v>42186</v>
      </c>
      <c r="B129">
        <v>1.1899999999999999E-2</v>
      </c>
      <c r="C129">
        <v>1.9742029696721453E-2</v>
      </c>
      <c r="D129" s="83">
        <v>2.4996563158685703E-5</v>
      </c>
      <c r="E129" s="18">
        <f t="shared" si="12"/>
        <v>3.6879704092156293E-3</v>
      </c>
      <c r="F129" s="18">
        <f t="shared" si="21"/>
        <v>8.2120295907843702E-3</v>
      </c>
      <c r="G129" s="18">
        <v>0</v>
      </c>
      <c r="H129" s="18">
        <v>1.54E-2</v>
      </c>
      <c r="I129" s="18">
        <v>-4.07E-2</v>
      </c>
      <c r="J129" s="18">
        <v>-4.2099999999999999E-2</v>
      </c>
      <c r="K129">
        <v>0.1024</v>
      </c>
      <c r="L129">
        <v>1.9742029696721453E-2</v>
      </c>
      <c r="M129">
        <v>-3.1919467071971311E-2</v>
      </c>
      <c r="N129">
        <v>0.10958904109589052</v>
      </c>
      <c r="O129">
        <v>-9.59438169243505E-2</v>
      </c>
      <c r="P129">
        <v>-0.187</v>
      </c>
      <c r="Q129">
        <v>-0.1827</v>
      </c>
      <c r="R129">
        <v>9.7100000000000006E-2</v>
      </c>
      <c r="S129">
        <v>-0.3105</v>
      </c>
      <c r="T129">
        <v>-0.26900000000000002</v>
      </c>
      <c r="U129" s="18">
        <f t="shared" si="13"/>
        <v>5.9863301611278799E-3</v>
      </c>
      <c r="V129" s="18">
        <f t="shared" si="14"/>
        <v>6.1536652868734868E-3</v>
      </c>
      <c r="W129" s="18">
        <f t="shared" si="15"/>
        <v>4.7734470222911031E-3</v>
      </c>
      <c r="X129" s="4">
        <f t="shared" si="22"/>
        <v>112.67807369398002</v>
      </c>
      <c r="Y129" s="4">
        <f t="shared" si="23"/>
        <v>116.89313296748658</v>
      </c>
      <c r="Z129">
        <f t="shared" si="16"/>
        <v>173.59562413360626</v>
      </c>
      <c r="AA129" s="85">
        <f>Z129/MAXA($Z$3:Z128)-1</f>
        <v>-1.68445573920184E-3</v>
      </c>
      <c r="AB129">
        <f t="shared" si="17"/>
        <v>126.16646215078885</v>
      </c>
      <c r="AC129">
        <f t="shared" si="18"/>
        <v>175.04873734055533</v>
      </c>
      <c r="AD129" s="4">
        <f t="shared" si="19"/>
        <v>114.8630066483957</v>
      </c>
      <c r="AE129">
        <f t="shared" si="20"/>
        <v>134.45143642451256</v>
      </c>
    </row>
    <row r="130" spans="1:31" x14ac:dyDescent="0.25">
      <c r="A130" s="77">
        <v>42217</v>
      </c>
      <c r="B130">
        <v>-1.46E-2</v>
      </c>
      <c r="C130">
        <v>-6.2580818167202845E-2</v>
      </c>
      <c r="D130" s="83">
        <v>5.8314626421251958E-5</v>
      </c>
      <c r="E130" s="18">
        <f t="shared" si="12"/>
        <v>-1.1578603748086407E-2</v>
      </c>
      <c r="F130" s="18">
        <f t="shared" si="21"/>
        <v>-3.0213962519135933E-3</v>
      </c>
      <c r="G130" s="18">
        <v>0</v>
      </c>
      <c r="H130" s="18">
        <v>-6.0400000000000002E-2</v>
      </c>
      <c r="I130" s="18">
        <v>5.1999999999999998E-3</v>
      </c>
      <c r="J130" s="18">
        <v>2.7099999999999999E-2</v>
      </c>
      <c r="K130">
        <v>-2.1700000000000001E-2</v>
      </c>
      <c r="L130">
        <v>-6.2580818167202845E-2</v>
      </c>
      <c r="M130">
        <v>-1.3825134002560385E-3</v>
      </c>
      <c r="N130">
        <v>-0.1111111111111111</v>
      </c>
      <c r="O130">
        <v>0.10918803418803422</v>
      </c>
      <c r="P130">
        <v>5.8700000000000002E-2</v>
      </c>
      <c r="Q130">
        <v>3.6600000000000001E-2</v>
      </c>
      <c r="R130">
        <v>7.3300000000000004E-2</v>
      </c>
      <c r="S130">
        <v>-0.21390000000000001</v>
      </c>
      <c r="T130">
        <v>0.66620000000000001</v>
      </c>
      <c r="U130" s="18">
        <f t="shared" si="13"/>
        <v>-1.3537004968429023E-2</v>
      </c>
      <c r="V130" s="18">
        <f t="shared" si="14"/>
        <v>-1.3582682562552567E-2</v>
      </c>
      <c r="W130" s="18">
        <f t="shared" si="15"/>
        <v>-1.0115859842939967E-2</v>
      </c>
      <c r="X130" s="4">
        <f t="shared" si="22"/>
        <v>111.53823809311926</v>
      </c>
      <c r="Y130" s="4">
        <f t="shared" si="23"/>
        <v>115.30541064864695</v>
      </c>
      <c r="Z130">
        <f t="shared" si="16"/>
        <v>162.73186794507896</v>
      </c>
      <c r="AA130" s="85">
        <f>Z130/MAXA($Z$3:Z129)-1</f>
        <v>-6.4159859288078991E-2</v>
      </c>
      <c r="AB130">
        <f t="shared" si="17"/>
        <v>124.70563067924692</v>
      </c>
      <c r="AC130">
        <f t="shared" si="18"/>
        <v>172.49302577538324</v>
      </c>
      <c r="AD130" s="4">
        <f t="shared" si="19"/>
        <v>114.86970484171802</v>
      </c>
      <c r="AE130">
        <f t="shared" si="20"/>
        <v>132.63136666162151</v>
      </c>
    </row>
    <row r="131" spans="1:31" x14ac:dyDescent="0.25">
      <c r="A131" s="77">
        <v>42248</v>
      </c>
      <c r="B131">
        <v>-4.5999999999999999E-3</v>
      </c>
      <c r="C131">
        <v>-2.6442831573227132E-2</v>
      </c>
      <c r="D131" s="83">
        <v>1.6665139084048874E-5</v>
      </c>
      <c r="E131" s="18">
        <f t="shared" ref="E131:E146" si="24">D131+$AG$18*(C131-D131)</f>
        <v>-4.8989042460505453E-3</v>
      </c>
      <c r="F131" s="18">
        <f t="shared" si="21"/>
        <v>2.989042460505454E-4</v>
      </c>
      <c r="G131" s="18">
        <v>0</v>
      </c>
      <c r="H131" s="18">
        <v>-3.0800000000000001E-2</v>
      </c>
      <c r="I131" s="18">
        <v>-2.6099999999999998E-2</v>
      </c>
      <c r="J131" s="18">
        <v>5.7999999999999996E-3</v>
      </c>
      <c r="K131">
        <v>5.2499999999999998E-2</v>
      </c>
      <c r="L131">
        <v>-2.6442831573227132E-2</v>
      </c>
      <c r="M131">
        <v>-2.4236380538792665E-2</v>
      </c>
      <c r="N131">
        <v>4.6296296296295305E-3</v>
      </c>
      <c r="O131">
        <v>2.4272104474416606E-2</v>
      </c>
      <c r="P131">
        <v>-0.111</v>
      </c>
      <c r="Q131">
        <v>-0.1193</v>
      </c>
      <c r="R131">
        <v>-0.18179999999999999</v>
      </c>
      <c r="S131">
        <v>-7.1999999999999995E-2</v>
      </c>
      <c r="T131">
        <v>-9.1700000000000004E-2</v>
      </c>
      <c r="U131" s="18">
        <f t="shared" ref="U131:U146" si="25">G131+$AG$39*H131+$AG$40*I131+$AG$41*J131</f>
        <v>-6.1812984712204542E-3</v>
      </c>
      <c r="V131" s="18">
        <f t="shared" ref="V131:V146" si="26">$AG$64*H131+$AG$65*I131+$AG$66*J131+$AG$67*K131</f>
        <v>-6.0831984854319296E-3</v>
      </c>
      <c r="W131" s="18">
        <f t="shared" si="15"/>
        <v>-6.0316961868661411E-3</v>
      </c>
      <c r="X131" s="4">
        <f t="shared" si="22"/>
        <v>110.86547332772322</v>
      </c>
      <c r="Y131" s="4">
        <f t="shared" si="23"/>
        <v>114.603984949227</v>
      </c>
      <c r="Z131">
        <f t="shared" si="16"/>
        <v>158.42877656941059</v>
      </c>
      <c r="AA131" s="85">
        <f>Z131/MAXA($Z$3:Z130)-1</f>
        <v>-8.8906122508389585E-2</v>
      </c>
      <c r="AB131">
        <f t="shared" si="17"/>
        <v>124.09470973560595</v>
      </c>
      <c r="AC131">
        <f t="shared" si="18"/>
        <v>171.69955785681648</v>
      </c>
      <c r="AD131" s="4">
        <f t="shared" si="19"/>
        <v>114.87161916132575</v>
      </c>
      <c r="AE131">
        <f t="shared" si="20"/>
        <v>131.81153259764014</v>
      </c>
    </row>
    <row r="132" spans="1:31" x14ac:dyDescent="0.25">
      <c r="A132" s="77">
        <v>42278</v>
      </c>
      <c r="B132">
        <v>8.0000000000000002E-3</v>
      </c>
      <c r="C132">
        <v>8.2983117760394132E-2</v>
      </c>
      <c r="D132" s="83">
        <v>1.6665139084048874E-5</v>
      </c>
      <c r="E132" s="18">
        <f t="shared" si="24"/>
        <v>1.5429934670729223E-2</v>
      </c>
      <c r="F132" s="18">
        <f t="shared" si="21"/>
        <v>-7.429934670729223E-3</v>
      </c>
      <c r="G132" s="18">
        <v>0</v>
      </c>
      <c r="H132" s="18">
        <v>7.7499999999999999E-2</v>
      </c>
      <c r="I132" s="18">
        <v>-1.9299999999999998E-2</v>
      </c>
      <c r="J132" s="18">
        <v>-1.1000000000000001E-3</v>
      </c>
      <c r="K132">
        <v>-3.9100000000000003E-2</v>
      </c>
      <c r="L132">
        <v>8.2983117760394132E-2</v>
      </c>
      <c r="M132">
        <v>-2.7408844096708532E-2</v>
      </c>
      <c r="N132">
        <v>-5.5299539170506964E-2</v>
      </c>
      <c r="O132">
        <v>5.5299539170506964E-2</v>
      </c>
      <c r="P132">
        <v>-0.1658</v>
      </c>
      <c r="Q132">
        <v>-0.17169999999999999</v>
      </c>
      <c r="R132">
        <v>-0.19750000000000001</v>
      </c>
      <c r="S132">
        <v>-0.11559999999999999</v>
      </c>
      <c r="T132">
        <v>-0.1023</v>
      </c>
      <c r="U132" s="18">
        <f t="shared" si="25"/>
        <v>1.5310331143627651E-2</v>
      </c>
      <c r="V132" s="18">
        <f t="shared" si="26"/>
        <v>1.5279636022763022E-2</v>
      </c>
      <c r="W132" s="18">
        <f t="shared" ref="W132:W146" si="27">$AG$90*L132+$AG$91*M132+$AG$92*N132+$AG$93*O132+$AG$94*P132+$AG$95*Q132+$AG$96*R132+$AG$97*S132+$AG$98*T132</f>
        <v>1.3156463851341598E-2</v>
      </c>
      <c r="X132" s="4">
        <f t="shared" si="22"/>
        <v>112.32407091992128</v>
      </c>
      <c r="Y132" s="4">
        <f t="shared" si="23"/>
        <v>116.3550921260094</v>
      </c>
      <c r="Z132">
        <f t="shared" ref="Z132:Z146" si="28">Z131*(1+C132)</f>
        <v>171.57569039210514</v>
      </c>
      <c r="AA132" s="85">
        <f>Z132/MAXA($Z$3:Z131)-1</f>
        <v>-1.3300711981729219E-2</v>
      </c>
      <c r="AB132">
        <f t="shared" ref="AB132:AB146" si="29">AB131*(1+E132)</f>
        <v>126.00948299980945</v>
      </c>
      <c r="AC132">
        <f t="shared" ref="AC132:AC146" si="30">AC131*(1+B132)</f>
        <v>173.073154319671</v>
      </c>
      <c r="AD132" s="4">
        <f t="shared" ref="AD132:AD146" si="31">AD131*(1+D132)</f>
        <v>114.87353351283589</v>
      </c>
      <c r="AE132">
        <f t="shared" ref="AE132:AE146" si="32">AE131*(1+U132)</f>
        <v>133.82961081025906</v>
      </c>
    </row>
    <row r="133" spans="1:31" x14ac:dyDescent="0.25">
      <c r="A133" s="77">
        <v>42309</v>
      </c>
      <c r="B133">
        <v>1.6399999999999998E-2</v>
      </c>
      <c r="C133">
        <v>5.0486926072412786E-4</v>
      </c>
      <c r="D133" s="83">
        <v>9.9945042129734318E-5</v>
      </c>
      <c r="E133" s="18">
        <f t="shared" si="24"/>
        <v>1.7517070170533887E-4</v>
      </c>
      <c r="F133" s="18">
        <f t="shared" ref="F133:F146" si="33">B133-E133</f>
        <v>1.6224829298294659E-2</v>
      </c>
      <c r="G133" s="18">
        <v>0</v>
      </c>
      <c r="H133" s="18">
        <v>5.6000000000000008E-3</v>
      </c>
      <c r="I133" s="18">
        <v>3.6200000000000003E-2</v>
      </c>
      <c r="J133" s="18">
        <v>-5.6999999999999993E-3</v>
      </c>
      <c r="K133">
        <v>2.3099999999999999E-2</v>
      </c>
      <c r="L133">
        <v>5.0486926072412786E-4</v>
      </c>
      <c r="M133">
        <v>3.0695103600033271E-2</v>
      </c>
      <c r="N133">
        <v>7.3170731707317249E-2</v>
      </c>
      <c r="O133">
        <v>-5.0698821594957678E-2</v>
      </c>
      <c r="P133">
        <v>-9.2399999999999996E-2</v>
      </c>
      <c r="Q133">
        <v>0.17299999999999999</v>
      </c>
      <c r="R133">
        <v>-4.2900000000000001E-2</v>
      </c>
      <c r="S133">
        <v>7.3099999999999998E-2</v>
      </c>
      <c r="T133">
        <v>-0.1588</v>
      </c>
      <c r="U133" s="18">
        <f t="shared" si="25"/>
        <v>1.1915827048439972E-3</v>
      </c>
      <c r="V133" s="18">
        <f t="shared" si="26"/>
        <v>1.227706105951085E-3</v>
      </c>
      <c r="W133" s="18">
        <f t="shared" si="27"/>
        <v>1.6266492518359108E-3</v>
      </c>
      <c r="X133" s="4">
        <f t="shared" ref="X133:X146" si="34">X132*(1+W133)</f>
        <v>112.50678278584634</v>
      </c>
      <c r="Y133" s="4">
        <f t="shared" ref="Y133:Y146" si="35">Y132*(1+V133)</f>
        <v>116.497941983071</v>
      </c>
      <c r="Z133">
        <f t="shared" si="28"/>
        <v>171.66231368407165</v>
      </c>
      <c r="AA133" s="85">
        <f>Z133/MAXA($Z$3:Z132)-1</f>
        <v>-1.2802557841630313E-2</v>
      </c>
      <c r="AB133">
        <f t="shared" si="29"/>
        <v>126.03155616936805</v>
      </c>
      <c r="AC133">
        <f t="shared" si="30"/>
        <v>175.91155405051362</v>
      </c>
      <c r="AD133" s="4">
        <f t="shared" si="31"/>
        <v>114.88501455298243</v>
      </c>
      <c r="AE133">
        <f t="shared" si="32"/>
        <v>133.98907985989658</v>
      </c>
    </row>
    <row r="134" spans="1:31" x14ac:dyDescent="0.25">
      <c r="A134" s="77">
        <v>42339</v>
      </c>
      <c r="B134">
        <v>-5.0000000000000001E-3</v>
      </c>
      <c r="C134">
        <v>-1.7530185176314439E-2</v>
      </c>
      <c r="D134" s="83">
        <v>1.9146491445765079E-4</v>
      </c>
      <c r="E134" s="18">
        <f t="shared" si="24"/>
        <v>-3.1008123947980147E-3</v>
      </c>
      <c r="F134" s="18">
        <f t="shared" si="33"/>
        <v>-1.8991876052019854E-3</v>
      </c>
      <c r="G134" s="18">
        <v>1E-4</v>
      </c>
      <c r="H134" s="18">
        <v>-2.1700000000000001E-2</v>
      </c>
      <c r="I134" s="18">
        <v>-2.81E-2</v>
      </c>
      <c r="J134" s="18">
        <v>-2.46E-2</v>
      </c>
      <c r="K134">
        <v>3.39E-2</v>
      </c>
      <c r="L134">
        <v>-1.7530185176314439E-2</v>
      </c>
      <c r="M134">
        <v>-3.4401583007722607E-2</v>
      </c>
      <c r="N134">
        <v>-2.2727272727272846E-2</v>
      </c>
      <c r="O134">
        <v>2.2727272727272846E-2</v>
      </c>
      <c r="P134">
        <v>-0.18729999999999999</v>
      </c>
      <c r="Q134">
        <v>-0.1002</v>
      </c>
      <c r="R134">
        <v>-4.3900000000000002E-2</v>
      </c>
      <c r="S134">
        <v>-0.15279999999999999</v>
      </c>
      <c r="T134">
        <v>-8.0999999999999996E-3</v>
      </c>
      <c r="U134" s="18">
        <f t="shared" si="25"/>
        <v>-2.3516809932102051E-3</v>
      </c>
      <c r="V134" s="18">
        <f t="shared" si="26"/>
        <v>-2.4227556530205547E-3</v>
      </c>
      <c r="W134" s="18">
        <f t="shared" si="27"/>
        <v>-2.8136342501929217E-3</v>
      </c>
      <c r="X134" s="4">
        <f t="shared" si="34"/>
        <v>112.19022984842107</v>
      </c>
      <c r="Y134" s="4">
        <f t="shared" si="35"/>
        <v>116.21569593556626</v>
      </c>
      <c r="Z134">
        <f t="shared" si="28"/>
        <v>168.6530415373953</v>
      </c>
      <c r="AA134" s="85">
        <f>Z134/MAXA($Z$3:Z133)-1</f>
        <v>-3.0108311808250576E-2</v>
      </c>
      <c r="AB134">
        <f t="shared" si="29"/>
        <v>125.6407559578624</v>
      </c>
      <c r="AC134">
        <f t="shared" si="30"/>
        <v>175.03199628026104</v>
      </c>
      <c r="AD134" s="4">
        <f t="shared" si="31"/>
        <v>114.90701100246628</v>
      </c>
      <c r="AE134">
        <f t="shared" si="32"/>
        <v>133.67398028749233</v>
      </c>
    </row>
    <row r="135" spans="1:31" x14ac:dyDescent="0.25">
      <c r="A135" s="77">
        <v>42370</v>
      </c>
      <c r="B135">
        <v>-1.0500000000000001E-2</v>
      </c>
      <c r="C135">
        <v>-5.073532197294639E-2</v>
      </c>
      <c r="D135" s="83">
        <v>2.1640890030050208E-4</v>
      </c>
      <c r="E135" s="18">
        <f t="shared" si="24"/>
        <v>-9.2492574773829408E-3</v>
      </c>
      <c r="F135" s="18">
        <f t="shared" si="33"/>
        <v>-1.2507425226170599E-3</v>
      </c>
      <c r="G135" s="18">
        <v>1E-4</v>
      </c>
      <c r="H135" s="18">
        <v>-5.7699999999999994E-2</v>
      </c>
      <c r="I135" s="18">
        <v>-3.3599999999999998E-2</v>
      </c>
      <c r="J135" s="18">
        <v>2.2599999999999999E-2</v>
      </c>
      <c r="K135">
        <v>1.3899999999999999E-2</v>
      </c>
      <c r="L135">
        <v>-5.073532197294639E-2</v>
      </c>
      <c r="M135">
        <v>-3.7750366493995519E-2</v>
      </c>
      <c r="N135">
        <v>4.1860465116279215E-2</v>
      </c>
      <c r="O135">
        <v>-4.3691966947781005E-2</v>
      </c>
      <c r="P135">
        <v>0.245</v>
      </c>
      <c r="Q135">
        <v>4.7500000000000001E-2</v>
      </c>
      <c r="R135">
        <v>-0.1116</v>
      </c>
      <c r="S135">
        <v>-0.08</v>
      </c>
      <c r="T135">
        <v>7.1999999999999998E-3</v>
      </c>
      <c r="U135" s="18">
        <f t="shared" si="25"/>
        <v>-1.2340926554523832E-2</v>
      </c>
      <c r="V135" s="18">
        <f t="shared" si="26"/>
        <v>-1.2413255801799224E-2</v>
      </c>
      <c r="W135" s="18">
        <f t="shared" si="27"/>
        <v>-7.818321849173266E-3</v>
      </c>
      <c r="X135" s="4">
        <f t="shared" si="34"/>
        <v>111.31309052313338</v>
      </c>
      <c r="Y135" s="4">
        <f t="shared" si="35"/>
        <v>114.77308077373397</v>
      </c>
      <c r="Z135">
        <f t="shared" si="28"/>
        <v>160.09637517327886</v>
      </c>
      <c r="AA135" s="85">
        <f>Z135/MAXA($Z$3:Z134)-1</f>
        <v>-7.931607888754344E-2</v>
      </c>
      <c r="AB135">
        <f t="shared" si="29"/>
        <v>124.4786722563551</v>
      </c>
      <c r="AC135">
        <f t="shared" si="30"/>
        <v>173.19416031931831</v>
      </c>
      <c r="AD135" s="4">
        <f t="shared" si="31"/>
        <v>114.93187790235415</v>
      </c>
      <c r="AE135">
        <f t="shared" si="32"/>
        <v>132.02431951451354</v>
      </c>
    </row>
    <row r="136" spans="1:31" x14ac:dyDescent="0.25">
      <c r="A136" s="77">
        <v>42401</v>
      </c>
      <c r="B136">
        <v>3.2000000000000002E-3</v>
      </c>
      <c r="C136">
        <v>-4.1283604302990717E-3</v>
      </c>
      <c r="D136" s="83">
        <v>2.5796701004310307E-4</v>
      </c>
      <c r="E136" s="18">
        <f t="shared" si="24"/>
        <v>-5.5691231715474399E-4</v>
      </c>
      <c r="F136" s="18">
        <f t="shared" si="33"/>
        <v>3.7569123171547441E-3</v>
      </c>
      <c r="G136" s="18">
        <v>2.0000000000000001E-4</v>
      </c>
      <c r="H136" s="18">
        <v>-7.000000000000001E-4</v>
      </c>
      <c r="I136" s="18">
        <v>8.3000000000000001E-3</v>
      </c>
      <c r="J136" s="18">
        <v>-4.7999999999999996E-3</v>
      </c>
      <c r="K136">
        <v>-4.1200000000000001E-2</v>
      </c>
      <c r="L136">
        <v>-4.1283604302990717E-3</v>
      </c>
      <c r="M136">
        <v>2.6989519108637826E-3</v>
      </c>
      <c r="N136">
        <v>-0.12053571428571438</v>
      </c>
      <c r="O136">
        <v>0.10035222804718222</v>
      </c>
      <c r="P136">
        <v>9.1700000000000004E-2</v>
      </c>
      <c r="Q136">
        <v>0.1988</v>
      </c>
      <c r="R136">
        <v>7.2900000000000006E-2</v>
      </c>
      <c r="S136">
        <v>-0.25159999999999999</v>
      </c>
      <c r="T136">
        <v>-6.0199999999999997E-2</v>
      </c>
      <c r="U136" s="18">
        <f t="shared" si="25"/>
        <v>3.0981835404886304E-4</v>
      </c>
      <c r="V136" s="18">
        <f t="shared" si="26"/>
        <v>2.002709915807436E-5</v>
      </c>
      <c r="W136" s="18">
        <f t="shared" si="27"/>
        <v>1.9276089285160231E-3</v>
      </c>
      <c r="X136" s="4">
        <f t="shared" si="34"/>
        <v>111.5276586302865</v>
      </c>
      <c r="Y136" s="4">
        <f t="shared" si="35"/>
        <v>114.77537934560331</v>
      </c>
      <c r="Z136">
        <f t="shared" si="28"/>
        <v>159.43543963297918</v>
      </c>
      <c r="AA136" s="85">
        <f>Z136/MAXA($Z$3:Z135)-1</f>
        <v>-8.3116993956276586E-2</v>
      </c>
      <c r="AB136">
        <f t="shared" si="29"/>
        <v>124.40934855055247</v>
      </c>
      <c r="AC136">
        <f t="shared" si="30"/>
        <v>173.74838163234014</v>
      </c>
      <c r="AD136" s="4">
        <f t="shared" si="31"/>
        <v>114.96152653525526</v>
      </c>
      <c r="AE136">
        <f t="shared" si="32"/>
        <v>132.06522307187996</v>
      </c>
    </row>
    <row r="137" spans="1:31" x14ac:dyDescent="0.25">
      <c r="A137" s="77">
        <v>42430</v>
      </c>
      <c r="B137">
        <v>2E-3</v>
      </c>
      <c r="C137">
        <v>6.5991114577365062E-2</v>
      </c>
      <c r="D137" s="83">
        <v>2.4134604527370485E-4</v>
      </c>
      <c r="E137" s="18">
        <f t="shared" si="24"/>
        <v>1.2456149402650322E-2</v>
      </c>
      <c r="F137" s="18">
        <f t="shared" si="33"/>
        <v>-1.0456149402650322E-2</v>
      </c>
      <c r="G137" s="18">
        <v>2.0000000000000001E-4</v>
      </c>
      <c r="H137" s="18">
        <v>6.9599999999999995E-2</v>
      </c>
      <c r="I137" s="18">
        <v>8.6E-3</v>
      </c>
      <c r="J137" s="18">
        <v>1.11E-2</v>
      </c>
      <c r="K137">
        <v>-5.0599999999999999E-2</v>
      </c>
      <c r="L137">
        <v>6.5991114577365062E-2</v>
      </c>
      <c r="M137">
        <v>1.1511548291322504E-2</v>
      </c>
      <c r="N137">
        <v>-7.1065989847715685E-2</v>
      </c>
      <c r="O137">
        <v>3.174014715108648E-2</v>
      </c>
      <c r="P137">
        <v>-0.1933</v>
      </c>
      <c r="Q137">
        <v>-0.14369999999999999</v>
      </c>
      <c r="R137">
        <v>-0.13320000000000001</v>
      </c>
      <c r="S137">
        <v>-0.42209999999999998</v>
      </c>
      <c r="T137">
        <v>-0.15609999999999999</v>
      </c>
      <c r="U137" s="18">
        <f t="shared" si="25"/>
        <v>1.2988593124374972E-2</v>
      </c>
      <c r="V137" s="18">
        <f t="shared" si="26"/>
        <v>1.2740888226687605E-2</v>
      </c>
      <c r="W137" s="18">
        <f t="shared" si="27"/>
        <v>1.4388218275015021E-2</v>
      </c>
      <c r="X137" s="4">
        <f t="shared" si="34"/>
        <v>113.13234292636042</v>
      </c>
      <c r="Y137" s="4">
        <f t="shared" si="35"/>
        <v>116.2377196250213</v>
      </c>
      <c r="Z137">
        <f t="shared" si="28"/>
        <v>169.9567619974917</v>
      </c>
      <c r="AA137" s="85">
        <f>Z137/MAXA($Z$3:Z136)-1</f>
        <v>-2.2610862450406333E-2</v>
      </c>
      <c r="AB137">
        <f t="shared" si="29"/>
        <v>125.95900998318454</v>
      </c>
      <c r="AC137">
        <f t="shared" si="30"/>
        <v>174.09587839560481</v>
      </c>
      <c r="AD137" s="4">
        <f t="shared" si="31"/>
        <v>114.98927204504317</v>
      </c>
      <c r="AE137">
        <f t="shared" si="32"/>
        <v>133.78056452024043</v>
      </c>
    </row>
    <row r="138" spans="1:31" x14ac:dyDescent="0.25">
      <c r="A138" s="77">
        <v>42461</v>
      </c>
      <c r="B138">
        <v>3.7000000000000002E-3</v>
      </c>
      <c r="C138">
        <v>2.6993984808731941E-3</v>
      </c>
      <c r="D138" s="83">
        <v>1.9146491445765079E-4</v>
      </c>
      <c r="E138" s="18">
        <f t="shared" si="24"/>
        <v>6.5738161699597521E-4</v>
      </c>
      <c r="F138" s="18">
        <f t="shared" si="33"/>
        <v>3.0426183830040247E-3</v>
      </c>
      <c r="G138" s="18">
        <v>1E-4</v>
      </c>
      <c r="H138" s="18">
        <v>9.1999999999999998E-3</v>
      </c>
      <c r="I138" s="18">
        <v>6.8000000000000005E-3</v>
      </c>
      <c r="J138" s="18">
        <v>3.2500000000000001E-2</v>
      </c>
      <c r="K138">
        <v>-6.1500000000000006E-2</v>
      </c>
      <c r="L138">
        <v>2.6993984808731941E-3</v>
      </c>
      <c r="M138">
        <v>1.239889022064255E-2</v>
      </c>
      <c r="N138">
        <v>-2.1857923497267777E-2</v>
      </c>
      <c r="O138">
        <v>-4.4418879621640574E-2</v>
      </c>
      <c r="P138">
        <v>-0.18360000000000001</v>
      </c>
      <c r="Q138">
        <v>3.9E-2</v>
      </c>
      <c r="R138">
        <v>0.33860000000000001</v>
      </c>
      <c r="S138">
        <v>-0.17480000000000001</v>
      </c>
      <c r="T138">
        <v>-4.6600000000000003E-2</v>
      </c>
      <c r="U138" s="18">
        <f t="shared" si="25"/>
        <v>-2.3329626936270556E-4</v>
      </c>
      <c r="V138" s="18">
        <f t="shared" si="26"/>
        <v>-4.1109284580810904E-4</v>
      </c>
      <c r="W138" s="18">
        <f t="shared" si="27"/>
        <v>4.823612941289245E-3</v>
      </c>
      <c r="X138" s="4">
        <f t="shared" si="34"/>
        <v>113.67804955977839</v>
      </c>
      <c r="Y138" s="4">
        <f t="shared" si="35"/>
        <v>116.18993513007041</v>
      </c>
      <c r="Z138">
        <f t="shared" si="28"/>
        <v>170.41554302264186</v>
      </c>
      <c r="AA138" s="85">
        <f>Z138/MAXA($Z$3:Z137)-1</f>
        <v>-1.9972499697282986E-2</v>
      </c>
      <c r="AB138">
        <f t="shared" si="29"/>
        <v>126.04181312084249</v>
      </c>
      <c r="AC138">
        <f t="shared" si="30"/>
        <v>174.74003314566855</v>
      </c>
      <c r="AD138" s="4">
        <f t="shared" si="31"/>
        <v>115.01128845617882</v>
      </c>
      <c r="AE138">
        <f t="shared" si="32"/>
        <v>133.74935401362461</v>
      </c>
    </row>
    <row r="139" spans="1:31" x14ac:dyDescent="0.25">
      <c r="A139" s="77">
        <v>42491</v>
      </c>
      <c r="B139">
        <v>5.6000000000000008E-3</v>
      </c>
      <c r="C139">
        <v>1.5324602357572603E-2</v>
      </c>
      <c r="D139" s="83">
        <v>2.2472204186096967E-4</v>
      </c>
      <c r="E139" s="18">
        <f t="shared" si="24"/>
        <v>3.0299344843400101E-3</v>
      </c>
      <c r="F139" s="18">
        <f t="shared" si="33"/>
        <v>2.5700655156599907E-3</v>
      </c>
      <c r="G139" s="18">
        <v>1E-4</v>
      </c>
      <c r="H139" s="18">
        <v>1.78E-2</v>
      </c>
      <c r="I139" s="18">
        <v>-2.7000000000000001E-3</v>
      </c>
      <c r="J139" s="18">
        <v>-1.7899999999999999E-2</v>
      </c>
      <c r="K139">
        <v>1.89E-2</v>
      </c>
      <c r="L139">
        <v>1.5324602357572603E-2</v>
      </c>
      <c r="M139">
        <v>5.8453702365639758E-3</v>
      </c>
      <c r="N139">
        <v>5.0279329608938467E-2</v>
      </c>
      <c r="O139">
        <v>-7.3243839003510558E-2</v>
      </c>
      <c r="P139">
        <v>-6.7100000000000007E-2</v>
      </c>
      <c r="Q139">
        <v>-0.22320000000000001</v>
      </c>
      <c r="R139">
        <v>-0.14990000000000001</v>
      </c>
      <c r="S139">
        <v>-0.14449999999999999</v>
      </c>
      <c r="T139">
        <v>-0.1399</v>
      </c>
      <c r="U139" s="18">
        <f t="shared" si="25"/>
        <v>4.7312050522908241E-3</v>
      </c>
      <c r="V139" s="18">
        <f t="shared" si="26"/>
        <v>4.657432804791725E-3</v>
      </c>
      <c r="W139" s="18">
        <f t="shared" si="27"/>
        <v>3.4792990344337665E-3</v>
      </c>
      <c r="X139" s="4">
        <f t="shared" si="34"/>
        <v>114.07356948784803</v>
      </c>
      <c r="Y139" s="4">
        <f t="shared" si="35"/>
        <v>116.73108194553181</v>
      </c>
      <c r="Z139">
        <f t="shared" si="28"/>
        <v>173.02709345501364</v>
      </c>
      <c r="AA139" s="85">
        <f>Z139/MAXA($Z$3:Z138)-1</f>
        <v>-4.9539679556579452E-3</v>
      </c>
      <c r="AB139">
        <f t="shared" si="29"/>
        <v>126.42371155688608</v>
      </c>
      <c r="AC139">
        <f t="shared" si="30"/>
        <v>175.71857733128431</v>
      </c>
      <c r="AD139" s="4">
        <f t="shared" si="31"/>
        <v>115.03713402775774</v>
      </c>
      <c r="AE139">
        <f t="shared" si="32"/>
        <v>134.3821496330745</v>
      </c>
    </row>
    <row r="140" spans="1:31" x14ac:dyDescent="0.25">
      <c r="A140" s="77">
        <v>42522</v>
      </c>
      <c r="B140">
        <v>1.5E-3</v>
      </c>
      <c r="C140">
        <v>9.1092112097812539E-4</v>
      </c>
      <c r="D140" s="83">
        <v>2.2472204186096967E-4</v>
      </c>
      <c r="E140" s="18">
        <f t="shared" si="24"/>
        <v>3.522021380279694E-4</v>
      </c>
      <c r="F140" s="18">
        <f t="shared" si="33"/>
        <v>1.1477978619720305E-3</v>
      </c>
      <c r="G140" s="18">
        <v>2.0000000000000001E-4</v>
      </c>
      <c r="H140" s="18">
        <v>-5.0000000000000001E-4</v>
      </c>
      <c r="I140" s="18">
        <v>6.0999999999999995E-3</v>
      </c>
      <c r="J140" s="18">
        <v>-1.49E-2</v>
      </c>
      <c r="K140">
        <v>4.2800000000000005E-2</v>
      </c>
      <c r="L140">
        <v>9.1092112097812539E-4</v>
      </c>
      <c r="M140">
        <v>-3.396217064893015E-3</v>
      </c>
      <c r="N140">
        <v>-1.5957446808510536E-2</v>
      </c>
      <c r="O140">
        <v>-1.6093835242771401E-2</v>
      </c>
      <c r="P140">
        <v>0.16719999999999999</v>
      </c>
      <c r="Q140">
        <v>0.22600000000000001</v>
      </c>
      <c r="R140">
        <v>0.15620000000000001</v>
      </c>
      <c r="S140">
        <v>0.36630000000000001</v>
      </c>
      <c r="T140">
        <v>7.3700000000000002E-2</v>
      </c>
      <c r="U140" s="18">
        <f t="shared" si="25"/>
        <v>1.0100357423778233E-3</v>
      </c>
      <c r="V140" s="18">
        <f t="shared" si="26"/>
        <v>8.7541073152474743E-4</v>
      </c>
      <c r="W140" s="18">
        <f t="shared" si="27"/>
        <v>2.6098778854055557E-4</v>
      </c>
      <c r="X140" s="4">
        <f t="shared" si="34"/>
        <v>114.10334129647958</v>
      </c>
      <c r="Y140" s="4">
        <f t="shared" si="35"/>
        <v>116.83326958736943</v>
      </c>
      <c r="Z140">
        <f t="shared" si="28"/>
        <v>173.18470748894327</v>
      </c>
      <c r="AA140" s="85">
        <f>Z140/MAXA($Z$3:Z139)-1</f>
        <v>-4.0475595087232641E-3</v>
      </c>
      <c r="AB140">
        <f t="shared" si="29"/>
        <v>126.46823825839385</v>
      </c>
      <c r="AC140">
        <f t="shared" si="30"/>
        <v>175.98215519728126</v>
      </c>
      <c r="AD140" s="4">
        <f t="shared" si="31"/>
        <v>115.0629854074063</v>
      </c>
      <c r="AE140">
        <f t="shared" si="32"/>
        <v>134.51788040734149</v>
      </c>
    </row>
    <row r="141" spans="1:31" x14ac:dyDescent="0.25">
      <c r="A141" s="77">
        <v>42552</v>
      </c>
      <c r="B141">
        <v>1.3899999999999999E-2</v>
      </c>
      <c r="C141">
        <v>3.5609801125254359E-2</v>
      </c>
      <c r="D141" s="83">
        <v>2.4965690741618474E-4</v>
      </c>
      <c r="E141" s="18">
        <f t="shared" si="24"/>
        <v>6.8187630495702752E-3</v>
      </c>
      <c r="F141" s="18">
        <f t="shared" si="33"/>
        <v>7.0812369504297239E-3</v>
      </c>
      <c r="G141" s="18">
        <v>2.0000000000000001E-4</v>
      </c>
      <c r="H141" s="18">
        <v>3.95E-2</v>
      </c>
      <c r="I141" s="18">
        <v>2.8999999999999998E-2</v>
      </c>
      <c r="J141" s="18">
        <v>-9.7999999999999997E-3</v>
      </c>
      <c r="K141">
        <v>-3.1699999999999999E-2</v>
      </c>
      <c r="L141">
        <v>3.5609801125254359E-2</v>
      </c>
      <c r="M141">
        <v>2.3439346733831017E-2</v>
      </c>
      <c r="N141">
        <v>-0.21081081081081088</v>
      </c>
      <c r="O141">
        <v>0.14237813972913307</v>
      </c>
      <c r="P141">
        <v>-1.9099999999999999E-2</v>
      </c>
      <c r="Q141">
        <v>-0.1643</v>
      </c>
      <c r="R141">
        <v>0.16109999999999999</v>
      </c>
      <c r="S141">
        <v>-0.1158</v>
      </c>
      <c r="T141">
        <v>1.3100000000000001E-2</v>
      </c>
      <c r="U141" s="18">
        <f t="shared" si="25"/>
        <v>8.3107583118315793E-3</v>
      </c>
      <c r="V141" s="18">
        <f t="shared" si="26"/>
        <v>8.0536960166052839E-3</v>
      </c>
      <c r="W141" s="18">
        <f t="shared" si="27"/>
        <v>5.5329472170536327E-3</v>
      </c>
      <c r="X141" s="4">
        <f t="shared" si="34"/>
        <v>114.73466906116245</v>
      </c>
      <c r="Y141" s="4">
        <f t="shared" si="35"/>
        <v>117.77420922525221</v>
      </c>
      <c r="Z141">
        <f t="shared" si="28"/>
        <v>179.35178048055988</v>
      </c>
      <c r="AA141" s="85">
        <f>Z141/MAXA($Z$3:Z140)-1</f>
        <v>3.1418108827382829E-2</v>
      </c>
      <c r="AB141">
        <f t="shared" si="29"/>
        <v>127.33059520837443</v>
      </c>
      <c r="AC141">
        <f t="shared" si="30"/>
        <v>178.42830715452348</v>
      </c>
      <c r="AD141" s="4">
        <f t="shared" si="31"/>
        <v>115.09171167650119</v>
      </c>
      <c r="AE141">
        <f t="shared" si="32"/>
        <v>135.63582600002678</v>
      </c>
    </row>
    <row r="142" spans="1:31" x14ac:dyDescent="0.25">
      <c r="A142" s="77">
        <v>42583</v>
      </c>
      <c r="B142">
        <v>-4.0000000000000002E-4</v>
      </c>
      <c r="C142">
        <v>-1.2192431360480427E-3</v>
      </c>
      <c r="D142" s="83">
        <v>2.4965690741618474E-4</v>
      </c>
      <c r="E142" s="18">
        <f t="shared" si="24"/>
        <v>-2.3231128285418606E-5</v>
      </c>
      <c r="F142" s="18">
        <f t="shared" si="33"/>
        <v>-3.7676887171458141E-4</v>
      </c>
      <c r="G142" s="18">
        <v>2.0000000000000001E-4</v>
      </c>
      <c r="H142" s="18">
        <v>5.0000000000000001E-3</v>
      </c>
      <c r="I142" s="18">
        <v>9.3999999999999986E-3</v>
      </c>
      <c r="J142" s="18">
        <v>3.1800000000000002E-2</v>
      </c>
      <c r="K142">
        <v>-3.1600000000000003E-2</v>
      </c>
      <c r="L142">
        <v>-1.2192431360480427E-3</v>
      </c>
      <c r="M142">
        <v>1.7588977685135902E-2</v>
      </c>
      <c r="N142">
        <v>3.4246575342465786E-2</v>
      </c>
      <c r="O142">
        <v>-2.950723884957468E-2</v>
      </c>
      <c r="P142">
        <v>-0.1031</v>
      </c>
      <c r="Q142">
        <v>-0.1492</v>
      </c>
      <c r="R142">
        <v>-6.9000000000000006E-2</v>
      </c>
      <c r="S142">
        <v>-0.1087</v>
      </c>
      <c r="T142">
        <v>-0.12089999999999999</v>
      </c>
      <c r="U142" s="18">
        <f t="shared" si="25"/>
        <v>-9.2580734259155783E-4</v>
      </c>
      <c r="V142" s="18">
        <f t="shared" si="26"/>
        <v>-1.1478344604264785E-3</v>
      </c>
      <c r="W142" s="18">
        <f t="shared" si="27"/>
        <v>-2.2139356123988693E-4</v>
      </c>
      <c r="X142" s="4">
        <f t="shared" si="34"/>
        <v>114.70926754418133</v>
      </c>
      <c r="Y142" s="4">
        <f t="shared" si="35"/>
        <v>117.639023929354</v>
      </c>
      <c r="Z142">
        <f t="shared" si="28"/>
        <v>179.13310705327098</v>
      </c>
      <c r="AA142" s="85">
        <f>Z142/MAXA($Z$3:Z141)-1</f>
        <v>-1.2192431360479317E-3</v>
      </c>
      <c r="AB142">
        <f t="shared" si="29"/>
        <v>127.32763717498248</v>
      </c>
      <c r="AC142">
        <f t="shared" si="30"/>
        <v>178.35693583166167</v>
      </c>
      <c r="AD142" s="4">
        <f t="shared" si="31"/>
        <v>115.12044511730758</v>
      </c>
      <c r="AE142">
        <f t="shared" si="32"/>
        <v>135.5102533563975</v>
      </c>
    </row>
    <row r="143" spans="1:31" x14ac:dyDescent="0.25">
      <c r="A143" s="77">
        <v>42614</v>
      </c>
      <c r="B143">
        <v>2.6000000000000003E-3</v>
      </c>
      <c r="C143">
        <v>-1.2344508443253854E-3</v>
      </c>
      <c r="D143" s="83">
        <v>2.4134604527370485E-4</v>
      </c>
      <c r="E143" s="18">
        <f t="shared" si="24"/>
        <v>-3.2823266715317171E-5</v>
      </c>
      <c r="F143" s="18">
        <f t="shared" si="33"/>
        <v>2.6328232667153176E-3</v>
      </c>
      <c r="G143" s="18">
        <v>2.0000000000000001E-4</v>
      </c>
      <c r="H143" s="18">
        <v>2.5000000000000001E-3</v>
      </c>
      <c r="I143" s="18">
        <v>0.02</v>
      </c>
      <c r="J143" s="18">
        <v>-1.34E-2</v>
      </c>
      <c r="K143">
        <v>-5.1999999999999998E-3</v>
      </c>
      <c r="L143">
        <v>-1.2344508443253854E-3</v>
      </c>
      <c r="M143">
        <v>1.0702871679768059E-2</v>
      </c>
      <c r="N143">
        <v>3.9735099337748381E-2</v>
      </c>
      <c r="O143">
        <v>-2.3225665375484372E-2</v>
      </c>
      <c r="P143">
        <v>-4.8599999999999997E-2</v>
      </c>
      <c r="Q143">
        <v>-0.14510000000000001</v>
      </c>
      <c r="R143">
        <v>-0.216</v>
      </c>
      <c r="S143">
        <v>2.3199999999999998E-2</v>
      </c>
      <c r="T143">
        <v>-5.79E-2</v>
      </c>
      <c r="U143" s="18">
        <f t="shared" si="25"/>
        <v>1.3974830818191746E-3</v>
      </c>
      <c r="V143" s="18">
        <f t="shared" si="26"/>
        <v>1.1685869842231809E-3</v>
      </c>
      <c r="W143" s="18">
        <f t="shared" si="27"/>
        <v>-1.5484052620036316E-3</v>
      </c>
      <c r="X143" s="4">
        <f t="shared" si="34"/>
        <v>114.53165111071534</v>
      </c>
      <c r="Y143" s="4">
        <f t="shared" si="35"/>
        <v>117.77649536155457</v>
      </c>
      <c r="Z143">
        <f t="shared" si="28"/>
        <v>178.91197603802243</v>
      </c>
      <c r="AA143" s="85">
        <f>Z143/MAXA($Z$3:Z142)-1</f>
        <v>-2.4521888846547046E-3</v>
      </c>
      <c r="AB143">
        <f t="shared" si="29"/>
        <v>127.32345786598727</v>
      </c>
      <c r="AC143">
        <f t="shared" si="30"/>
        <v>178.82066386482398</v>
      </c>
      <c r="AD143" s="4">
        <f t="shared" si="31"/>
        <v>115.14822898146679</v>
      </c>
      <c r="AE143">
        <f t="shared" si="32"/>
        <v>135.69962664287607</v>
      </c>
    </row>
    <row r="144" spans="1:31" x14ac:dyDescent="0.25">
      <c r="A144" s="77">
        <v>42644</v>
      </c>
      <c r="B144">
        <v>4.6197940325803733E-3</v>
      </c>
      <c r="C144">
        <v>-1.9425679279557517E-2</v>
      </c>
      <c r="D144" s="83">
        <v>2.7458493733023559E-4</v>
      </c>
      <c r="E144" s="18">
        <f t="shared" si="24"/>
        <v>-3.3852736274979757E-3</v>
      </c>
      <c r="F144" s="18">
        <f t="shared" si="33"/>
        <v>8.005067660078349E-3</v>
      </c>
      <c r="G144" s="18">
        <v>2.0000000000000001E-4</v>
      </c>
      <c r="H144" s="18">
        <v>-2.0199999999999999E-2</v>
      </c>
      <c r="I144" s="18">
        <v>-4.41E-2</v>
      </c>
      <c r="J144" s="18">
        <v>4.1500000000000002E-2</v>
      </c>
      <c r="K144">
        <v>5.7999999999999996E-3</v>
      </c>
      <c r="L144">
        <v>-1.9425679279557517E-2</v>
      </c>
      <c r="M144">
        <v>-2.8718776314684599E-2</v>
      </c>
      <c r="N144">
        <v>3.8216560509554034E-2</v>
      </c>
      <c r="O144">
        <v>-2.197526120560965E-2</v>
      </c>
      <c r="P144">
        <v>5.7599999999999998E-2</v>
      </c>
      <c r="Q144">
        <v>8.1299999999999997E-2</v>
      </c>
      <c r="R144">
        <v>2.9000000000000001E-2</v>
      </c>
      <c r="S144">
        <v>-0.15010000000000001</v>
      </c>
      <c r="T144">
        <v>-0.15110000000000001</v>
      </c>
      <c r="U144" s="18">
        <f t="shared" si="25"/>
        <v>-6.0656582395943806E-3</v>
      </c>
      <c r="V144" s="18">
        <f t="shared" si="26"/>
        <v>-6.2069454159711908E-3</v>
      </c>
      <c r="W144" s="18">
        <f t="shared" si="27"/>
        <v>-2.1216054188944794E-3</v>
      </c>
      <c r="X144" s="4">
        <f t="shared" si="34"/>
        <v>114.28866013908392</v>
      </c>
      <c r="Y144" s="4">
        <f t="shared" si="35"/>
        <v>117.045463083561</v>
      </c>
      <c r="Z144">
        <f t="shared" si="28"/>
        <v>175.43648937223594</v>
      </c>
      <c r="AA144" s="85">
        <f>Z144/MAXA($Z$3:Z143)-1</f>
        <v>-2.1830232729405874E-2</v>
      </c>
      <c r="AB144">
        <f t="shared" si="29"/>
        <v>126.89243312191169</v>
      </c>
      <c r="AC144">
        <f t="shared" si="30"/>
        <v>179.64677850064874</v>
      </c>
      <c r="AD144" s="4">
        <f t="shared" si="31"/>
        <v>115.17984695070535</v>
      </c>
      <c r="AE144">
        <f t="shared" si="32"/>
        <v>134.87651908441984</v>
      </c>
    </row>
    <row r="145" spans="1:31" x14ac:dyDescent="0.25">
      <c r="A145" s="77">
        <v>42675</v>
      </c>
      <c r="B145">
        <v>6.5781218615858028E-3</v>
      </c>
      <c r="C145">
        <v>3.4174522187570444E-2</v>
      </c>
      <c r="D145" s="83">
        <v>3.7422877886217343E-4</v>
      </c>
      <c r="E145" s="18">
        <f t="shared" si="24"/>
        <v>6.6535503130131651E-3</v>
      </c>
      <c r="F145" s="18">
        <f t="shared" si="33"/>
        <v>-7.5428451427362285E-5</v>
      </c>
      <c r="G145" s="18">
        <v>1E-4</v>
      </c>
      <c r="H145" s="18">
        <v>4.8600000000000004E-2</v>
      </c>
      <c r="I145" s="18">
        <v>5.6799999999999996E-2</v>
      </c>
      <c r="J145" s="18">
        <v>8.4399999999999989E-2</v>
      </c>
      <c r="K145">
        <v>-4.1599999999999998E-2</v>
      </c>
      <c r="L145">
        <v>3.4174522187570444E-2</v>
      </c>
      <c r="M145">
        <v>7.5739065597534558E-2</v>
      </c>
      <c r="N145">
        <v>0.1226993865030676</v>
      </c>
      <c r="O145">
        <v>-4.7356920749642914E-2</v>
      </c>
      <c r="P145">
        <v>0.23230000000000001</v>
      </c>
      <c r="Q145">
        <v>0.47210000000000002</v>
      </c>
      <c r="R145">
        <v>5.6000000000000001E-2</v>
      </c>
      <c r="S145">
        <v>-0.2243</v>
      </c>
      <c r="T145">
        <v>-0.14860000000000001</v>
      </c>
      <c r="U145" s="18">
        <f t="shared" si="25"/>
        <v>3.7633990379385522E-3</v>
      </c>
      <c r="V145" s="18">
        <f t="shared" si="26"/>
        <v>3.7044128473060173E-3</v>
      </c>
      <c r="W145" s="18">
        <f t="shared" si="27"/>
        <v>1.0038968062266918E-2</v>
      </c>
      <c r="X145" s="4">
        <f t="shared" si="34"/>
        <v>115.43600034809947</v>
      </c>
      <c r="Y145" s="4">
        <f t="shared" si="35"/>
        <v>117.47904780072663</v>
      </c>
      <c r="Z145">
        <f t="shared" si="28"/>
        <v>181.43194757079689</v>
      </c>
      <c r="AA145" s="85">
        <f>Z145/MAXA($Z$3:Z144)-1</f>
        <v>1.1598251685393635E-2</v>
      </c>
      <c r="AB145">
        <f t="shared" si="29"/>
        <v>127.73671831002899</v>
      </c>
      <c r="AC145">
        <f t="shared" si="30"/>
        <v>180.82851690166734</v>
      </c>
      <c r="AD145" s="4">
        <f t="shared" si="31"/>
        <v>115.22295056417924</v>
      </c>
      <c r="AE145">
        <f t="shared" si="32"/>
        <v>135.38411324658267</v>
      </c>
    </row>
    <row r="146" spans="1:31" x14ac:dyDescent="0.25">
      <c r="A146" s="77">
        <v>42705</v>
      </c>
      <c r="B146">
        <v>5.2826649584354016E-3</v>
      </c>
      <c r="C146">
        <v>1.8200762196895148E-2</v>
      </c>
      <c r="D146" s="83">
        <v>4.2400978746104379E-4</v>
      </c>
      <c r="E146" s="18">
        <f t="shared" si="24"/>
        <v>3.7265238473854741E-3</v>
      </c>
      <c r="F146" s="18">
        <f t="shared" si="33"/>
        <v>1.5561411110499275E-3</v>
      </c>
      <c r="G146" s="18">
        <v>2.9999999999999997E-4</v>
      </c>
      <c r="H146" s="18">
        <v>1.8100000000000002E-2</v>
      </c>
      <c r="I146" s="18">
        <v>-4.0000000000000002E-4</v>
      </c>
      <c r="J146" s="18">
        <v>3.5200000000000002E-2</v>
      </c>
      <c r="K146">
        <v>-3.0000000000000001E-3</v>
      </c>
      <c r="L146">
        <v>1.8200762196895148E-2</v>
      </c>
      <c r="M146">
        <v>8.1086891503539121E-3</v>
      </c>
      <c r="N146">
        <v>0.33879781420765032</v>
      </c>
      <c r="O146">
        <v>-0.3133201072012809</v>
      </c>
      <c r="P146">
        <v>-0.12540000000000001</v>
      </c>
      <c r="Q146">
        <v>-8.7499999999999994E-2</v>
      </c>
      <c r="R146">
        <v>-7.2700000000000001E-2</v>
      </c>
      <c r="S146">
        <v>-0.126</v>
      </c>
      <c r="T146">
        <v>2.64E-2</v>
      </c>
      <c r="U146" s="18">
        <f t="shared" si="25"/>
        <v>1.5806572316722713E-3</v>
      </c>
      <c r="V146" s="18">
        <f t="shared" si="26"/>
        <v>1.329092342254161E-3</v>
      </c>
      <c r="W146" s="18">
        <f t="shared" si="27"/>
        <v>7.0519393591378125E-3</v>
      </c>
      <c r="X146" s="4">
        <f t="shared" si="34"/>
        <v>116.25004802241567</v>
      </c>
      <c r="Y146" s="4">
        <f t="shared" si="35"/>
        <v>117.63518830353389</v>
      </c>
      <c r="Z146">
        <f t="shared" si="28"/>
        <v>184.73414730345252</v>
      </c>
      <c r="AA146" s="85">
        <f>Z146/MAXA($Z$3:Z145)-1</f>
        <v>1.8200762196895148E-2</v>
      </c>
      <c r="AB146">
        <f t="shared" si="29"/>
        <v>128.21273223699805</v>
      </c>
      <c r="AC146">
        <f t="shared" si="30"/>
        <v>181.78377337138963</v>
      </c>
      <c r="AD146" s="4">
        <f t="shared" si="31"/>
        <v>115.27180622295859</v>
      </c>
      <c r="AE146">
        <f t="shared" si="32"/>
        <v>135.59810912423944</v>
      </c>
    </row>
  </sheetData>
  <pageMargins left="0.7" right="0.7" top="0.75" bottom="0.75" header="0.3" footer="0.3"/>
  <pageSetup paperSize="9" orientation="portrait" verticalDpi="0"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49"/>
  <sheetViews>
    <sheetView zoomScale="90" zoomScaleNormal="90" workbookViewId="0">
      <selection activeCell="D6" sqref="D6"/>
    </sheetView>
  </sheetViews>
  <sheetFormatPr baseColWidth="10" defaultRowHeight="15" x14ac:dyDescent="0.25"/>
  <cols>
    <col min="1" max="1" width="24.42578125" bestFit="1" customWidth="1"/>
    <col min="9" max="9" width="21.28515625" bestFit="1" customWidth="1"/>
    <col min="18" max="18" width="14.85546875" bestFit="1" customWidth="1"/>
  </cols>
  <sheetData>
    <row r="1" spans="1:18" x14ac:dyDescent="0.25">
      <c r="A1" t="s">
        <v>0</v>
      </c>
      <c r="B1">
        <v>6</v>
      </c>
    </row>
    <row r="2" spans="1:18" x14ac:dyDescent="0.25">
      <c r="A2" t="s">
        <v>1</v>
      </c>
      <c r="B2">
        <v>-1</v>
      </c>
    </row>
    <row r="3" spans="1:18" x14ac:dyDescent="0.25">
      <c r="A3" s="2"/>
    </row>
    <row r="4" spans="1:18" x14ac:dyDescent="0.25">
      <c r="A4" s="1" t="s">
        <v>18</v>
      </c>
      <c r="B4" s="1" t="s">
        <v>2</v>
      </c>
      <c r="C4" s="1" t="s">
        <v>6</v>
      </c>
      <c r="D4" s="1" t="s">
        <v>5</v>
      </c>
      <c r="E4" s="1" t="s">
        <v>7</v>
      </c>
      <c r="F4" s="1" t="s">
        <v>8</v>
      </c>
      <c r="G4" s="1" t="s">
        <v>9</v>
      </c>
      <c r="H4" s="1" t="s">
        <v>10</v>
      </c>
      <c r="I4" s="1" t="s">
        <v>17</v>
      </c>
      <c r="J4" s="1" t="s">
        <v>4</v>
      </c>
      <c r="K4" s="1" t="s">
        <v>3</v>
      </c>
      <c r="L4" s="1" t="s">
        <v>11</v>
      </c>
      <c r="M4" s="1" t="s">
        <v>12</v>
      </c>
      <c r="N4" s="1" t="s">
        <v>13</v>
      </c>
      <c r="O4" s="1" t="s">
        <v>14</v>
      </c>
      <c r="P4" s="1" t="s">
        <v>15</v>
      </c>
      <c r="Q4" s="1" t="s">
        <v>16</v>
      </c>
    </row>
    <row r="5" spans="1:18" ht="15.75" x14ac:dyDescent="0.25">
      <c r="A5" s="25">
        <v>38353</v>
      </c>
      <c r="B5" s="26">
        <v>0.12820000000000001</v>
      </c>
      <c r="C5" s="21">
        <v>1181.27</v>
      </c>
      <c r="D5" s="26">
        <v>2.06E-2</v>
      </c>
      <c r="E5" s="26">
        <v>1.7500000000000002E-2</v>
      </c>
      <c r="F5" s="27">
        <v>28</v>
      </c>
      <c r="G5" s="21">
        <f>C5*EXP((D5-E5+((B5^2)/2))*(1/12)+(B5*SQRT(F5/365)*$B$2))</f>
        <v>1141.1376734748942</v>
      </c>
      <c r="H5" s="21">
        <v>1150</v>
      </c>
      <c r="I5" s="28">
        <v>42813</v>
      </c>
      <c r="J5" s="21">
        <v>47</v>
      </c>
      <c r="K5" s="21">
        <v>8.6</v>
      </c>
      <c r="L5" s="21">
        <v>1.75</v>
      </c>
      <c r="M5" s="21">
        <f>H5*EXP(-D5*(J5/365))-K5</f>
        <v>1138.3535491475659</v>
      </c>
      <c r="N5" s="21">
        <f>M5/$B$1</f>
        <v>189.72559152459431</v>
      </c>
      <c r="O5" s="21">
        <f>(N5+K5)*(EXP(D5*F5/365)-1)</f>
        <v>0.31365653674440874</v>
      </c>
      <c r="P5" s="21">
        <f>K5-L5+O5</f>
        <v>7.1636565367444085</v>
      </c>
      <c r="Q5" s="26">
        <f>P5/N5</f>
        <v>3.7757987624014215E-2</v>
      </c>
      <c r="R5" s="3"/>
    </row>
    <row r="6" spans="1:18" ht="15.75" x14ac:dyDescent="0.25">
      <c r="A6" s="25">
        <v>38384</v>
      </c>
      <c r="B6" s="26">
        <v>0.1208</v>
      </c>
      <c r="C6" s="21">
        <v>1203.599976</v>
      </c>
      <c r="D6" s="26">
        <v>2.5100000000000001E-2</v>
      </c>
      <c r="E6" s="26">
        <v>1.66E-2</v>
      </c>
      <c r="F6" s="21">
        <v>31</v>
      </c>
      <c r="G6" s="21">
        <f>C6*EXP((D6-E6+((B6^2)/2))*(1/12)+(B6*SQRT(F6/365)*$B$2))</f>
        <v>1163.495282289475</v>
      </c>
      <c r="H6" s="21">
        <v>1160</v>
      </c>
      <c r="I6" s="25">
        <v>42841</v>
      </c>
      <c r="J6" s="21">
        <v>47</v>
      </c>
      <c r="K6" s="21">
        <v>5.2</v>
      </c>
      <c r="L6" s="21">
        <v>5.0999999999999996</v>
      </c>
      <c r="M6" s="21">
        <f t="shared" ref="M6:M69" si="0">H6*EXP(-D6*(J6/365))-K6</f>
        <v>1151.05686869954</v>
      </c>
      <c r="N6" s="21">
        <f>M6/$B$1</f>
        <v>191.84281144992335</v>
      </c>
      <c r="O6" s="21">
        <f t="shared" ref="O6:O69" si="1">(N6+K6)*(EXP(D6*F6/365)-1)</f>
        <v>0.42050013436019601</v>
      </c>
      <c r="P6" s="21">
        <f t="shared" ref="P6:P69" si="2">K6-L6+O6</f>
        <v>0.52050013436019649</v>
      </c>
      <c r="Q6" s="26">
        <f t="shared" ref="Q6:Q69" si="3">P6/N6</f>
        <v>2.7131594372826547E-3</v>
      </c>
      <c r="R6" s="3"/>
    </row>
    <row r="7" spans="1:18" ht="15.75" x14ac:dyDescent="0.25">
      <c r="A7" s="25">
        <v>38412</v>
      </c>
      <c r="B7" s="26">
        <v>0.14019999999999999</v>
      </c>
      <c r="C7" s="21">
        <v>1180.589966</v>
      </c>
      <c r="D7" s="26">
        <v>2.63E-2</v>
      </c>
      <c r="E7" s="26">
        <v>1.6899999999999998E-2</v>
      </c>
      <c r="F7" s="21">
        <v>29</v>
      </c>
      <c r="G7" s="21">
        <f t="shared" ref="G7:G70" si="4">C7*EXP((D7-E7+((B7^2)/2))*(1/12)+(B7*SQRT(F7/365)*$B$2))</f>
        <v>1136.6645131297805</v>
      </c>
      <c r="H7" s="21">
        <v>1125</v>
      </c>
      <c r="I7" s="28">
        <v>42876</v>
      </c>
      <c r="J7" s="21">
        <v>51</v>
      </c>
      <c r="K7" s="21">
        <v>5.8</v>
      </c>
      <c r="L7" s="21">
        <v>5.9</v>
      </c>
      <c r="M7" s="21">
        <f>H7*EXP(-D7*(J7/365))-K7</f>
        <v>1115.0734429328238</v>
      </c>
      <c r="N7" s="21">
        <f>M7/$B$1</f>
        <v>185.84557382213731</v>
      </c>
      <c r="O7" s="21">
        <f>(N7+K7)*(EXP(D7*F7/365)-1)</f>
        <v>0.40087918133938216</v>
      </c>
      <c r="P7" s="21">
        <f t="shared" si="2"/>
        <v>0.30087918133938163</v>
      </c>
      <c r="Q7" s="26">
        <f t="shared" si="3"/>
        <v>1.6189741576914645E-3</v>
      </c>
      <c r="R7" s="3"/>
    </row>
    <row r="8" spans="1:18" ht="15.75" x14ac:dyDescent="0.25">
      <c r="A8" s="25">
        <v>38443</v>
      </c>
      <c r="B8" s="26">
        <v>0.15310000000000001</v>
      </c>
      <c r="C8" s="21">
        <v>1156.849976</v>
      </c>
      <c r="D8" s="26">
        <v>2.7E-2</v>
      </c>
      <c r="E8" s="26">
        <v>1.7600000000000001E-2</v>
      </c>
      <c r="F8" s="21">
        <v>32</v>
      </c>
      <c r="G8" s="21">
        <f t="shared" si="4"/>
        <v>1107.526195393634</v>
      </c>
      <c r="H8" s="21">
        <v>1110</v>
      </c>
      <c r="I8" s="28">
        <v>42904</v>
      </c>
      <c r="J8" s="21">
        <v>50</v>
      </c>
      <c r="K8" s="21">
        <v>8.9</v>
      </c>
      <c r="L8" s="21">
        <v>0.95</v>
      </c>
      <c r="M8" s="21">
        <f t="shared" si="0"/>
        <v>1097.0021035212073</v>
      </c>
      <c r="N8" s="21">
        <f t="shared" ref="N8:N71" si="5">M8/$B$1</f>
        <v>182.83368392020122</v>
      </c>
      <c r="O8" s="21">
        <f t="shared" si="1"/>
        <v>0.45439486039156124</v>
      </c>
      <c r="P8" s="21">
        <f t="shared" si="2"/>
        <v>8.4043948603915606</v>
      </c>
      <c r="Q8" s="26">
        <f t="shared" si="3"/>
        <v>4.5967431603356555E-2</v>
      </c>
      <c r="R8" s="3"/>
    </row>
    <row r="9" spans="1:18" ht="15.75" x14ac:dyDescent="0.25">
      <c r="A9" s="25">
        <v>38473</v>
      </c>
      <c r="B9" s="26">
        <v>0.13289999999999999</v>
      </c>
      <c r="C9" s="21">
        <v>1191.5</v>
      </c>
      <c r="D9" s="26">
        <v>2.8000000000000001E-2</v>
      </c>
      <c r="E9" s="26">
        <v>1.7600000000000001E-2</v>
      </c>
      <c r="F9" s="21">
        <v>30</v>
      </c>
      <c r="G9" s="21">
        <f t="shared" si="4"/>
        <v>1148.7959250546005</v>
      </c>
      <c r="H9" s="21">
        <v>1150</v>
      </c>
      <c r="I9" s="28">
        <v>42932</v>
      </c>
      <c r="J9" s="21">
        <v>46</v>
      </c>
      <c r="K9" s="21">
        <v>6.6</v>
      </c>
      <c r="L9" s="21">
        <v>1.5</v>
      </c>
      <c r="M9" s="21">
        <f t="shared" si="0"/>
        <v>1139.3490694071481</v>
      </c>
      <c r="N9" s="21">
        <f t="shared" si="5"/>
        <v>189.89151156785803</v>
      </c>
      <c r="O9" s="21">
        <f t="shared" si="1"/>
        <v>0.45272038176975599</v>
      </c>
      <c r="P9" s="21">
        <f t="shared" si="2"/>
        <v>5.5527203817697552</v>
      </c>
      <c r="Q9" s="26">
        <f t="shared" si="3"/>
        <v>2.9241540793072691E-2</v>
      </c>
      <c r="R9" s="3"/>
    </row>
    <row r="10" spans="1:18" ht="15.75" x14ac:dyDescent="0.25">
      <c r="A10" s="25">
        <v>38504</v>
      </c>
      <c r="B10" s="26">
        <v>0.12039999999999999</v>
      </c>
      <c r="C10" s="21">
        <v>1191.329956</v>
      </c>
      <c r="D10" s="26">
        <v>2.9899999999999999E-2</v>
      </c>
      <c r="E10" s="26">
        <v>1.7399999999999999E-2</v>
      </c>
      <c r="F10" s="21">
        <v>29</v>
      </c>
      <c r="G10" s="21">
        <f t="shared" si="4"/>
        <v>1153.4743116549657</v>
      </c>
      <c r="H10" s="21">
        <v>1155</v>
      </c>
      <c r="I10" s="28">
        <v>42967</v>
      </c>
      <c r="J10" s="21">
        <v>49</v>
      </c>
      <c r="K10" s="21">
        <v>7.4</v>
      </c>
      <c r="L10" s="21">
        <v>0.8</v>
      </c>
      <c r="M10" s="21">
        <f t="shared" si="0"/>
        <v>1142.9731538729322</v>
      </c>
      <c r="N10" s="21">
        <f t="shared" si="5"/>
        <v>190.4955256454887</v>
      </c>
      <c r="O10" s="21">
        <f t="shared" si="1"/>
        <v>0.47068272324760552</v>
      </c>
      <c r="P10" s="21">
        <f t="shared" si="2"/>
        <v>7.0706827232476064</v>
      </c>
      <c r="Q10" s="26">
        <f t="shared" si="3"/>
        <v>3.7117316531654995E-2</v>
      </c>
      <c r="R10" s="3"/>
    </row>
    <row r="11" spans="1:18" ht="15.75" x14ac:dyDescent="0.25">
      <c r="A11" s="25">
        <v>38534</v>
      </c>
      <c r="B11" s="26">
        <v>0.1157</v>
      </c>
      <c r="C11" s="21">
        <v>1234.1800539999999</v>
      </c>
      <c r="D11" s="26">
        <v>3.2500000000000001E-2</v>
      </c>
      <c r="E11" s="26">
        <v>1.7299999999999999E-2</v>
      </c>
      <c r="F11" s="21">
        <v>32</v>
      </c>
      <c r="G11" s="21">
        <f t="shared" si="4"/>
        <v>1194.7933837581281</v>
      </c>
      <c r="H11" s="21">
        <v>1195</v>
      </c>
      <c r="I11" s="28">
        <v>42995</v>
      </c>
      <c r="J11" s="21">
        <v>49</v>
      </c>
      <c r="K11" s="21">
        <v>6.1</v>
      </c>
      <c r="L11" s="21">
        <v>3.7</v>
      </c>
      <c r="M11" s="21">
        <f t="shared" si="0"/>
        <v>1183.6975560500064</v>
      </c>
      <c r="N11" s="21">
        <f t="shared" si="5"/>
        <v>197.28292600833439</v>
      </c>
      <c r="O11" s="21">
        <f t="shared" si="1"/>
        <v>0.58032841237382904</v>
      </c>
      <c r="P11" s="21">
        <f t="shared" si="2"/>
        <v>2.9803284123738285</v>
      </c>
      <c r="Q11" s="26">
        <f t="shared" si="3"/>
        <v>1.5106874541428497E-2</v>
      </c>
      <c r="R11" s="3"/>
    </row>
    <row r="12" spans="1:18" ht="15.75" x14ac:dyDescent="0.25">
      <c r="A12" s="25">
        <v>38565</v>
      </c>
      <c r="B12" s="26">
        <v>0.126</v>
      </c>
      <c r="C12" s="21">
        <v>1220.329956</v>
      </c>
      <c r="D12" s="26">
        <v>3.4099999999999998E-2</v>
      </c>
      <c r="E12" s="26">
        <v>1.7399999999999999E-2</v>
      </c>
      <c r="F12" s="21">
        <v>30</v>
      </c>
      <c r="G12" s="21">
        <f t="shared" si="4"/>
        <v>1179.4537025085679</v>
      </c>
      <c r="H12" s="21">
        <v>1180</v>
      </c>
      <c r="I12" s="28">
        <v>43030</v>
      </c>
      <c r="J12" s="21">
        <v>52</v>
      </c>
      <c r="K12" s="21">
        <v>8.6</v>
      </c>
      <c r="L12" s="21">
        <v>1.95</v>
      </c>
      <c r="M12" s="21">
        <f t="shared" si="0"/>
        <v>1165.6813650600832</v>
      </c>
      <c r="N12" s="21">
        <f t="shared" si="5"/>
        <v>194.28022751001387</v>
      </c>
      <c r="O12" s="21">
        <f t="shared" si="1"/>
        <v>0.56941806583658461</v>
      </c>
      <c r="P12" s="21">
        <f t="shared" si="2"/>
        <v>7.2194180658365843</v>
      </c>
      <c r="Q12" s="26">
        <f t="shared" si="3"/>
        <v>3.7159818877937387E-2</v>
      </c>
      <c r="R12" s="3"/>
    </row>
    <row r="13" spans="1:18" ht="15.75" x14ac:dyDescent="0.25">
      <c r="A13" s="25">
        <v>38596</v>
      </c>
      <c r="B13" s="26">
        <v>0.1192</v>
      </c>
      <c r="C13" s="21">
        <v>1228.8100589999999</v>
      </c>
      <c r="D13" s="26">
        <v>3.15E-2</v>
      </c>
      <c r="E13" s="26">
        <v>1.7500000000000002E-2</v>
      </c>
      <c r="F13" s="21">
        <v>31</v>
      </c>
      <c r="G13" s="21">
        <f t="shared" si="4"/>
        <v>1188.9451602667793</v>
      </c>
      <c r="H13" s="21">
        <v>1190</v>
      </c>
      <c r="I13" s="28">
        <v>43058</v>
      </c>
      <c r="J13" s="21">
        <v>50</v>
      </c>
      <c r="K13" s="21">
        <v>7.4</v>
      </c>
      <c r="L13" s="21">
        <v>10.8</v>
      </c>
      <c r="M13" s="21">
        <f t="shared" si="0"/>
        <v>1177.4761313656593</v>
      </c>
      <c r="N13" s="21">
        <f t="shared" si="5"/>
        <v>196.24602189427654</v>
      </c>
      <c r="O13" s="21">
        <f t="shared" si="1"/>
        <v>0.54555229456875087</v>
      </c>
      <c r="P13" s="21">
        <f t="shared" si="2"/>
        <v>-2.8544477054312494</v>
      </c>
      <c r="Q13" s="26">
        <f t="shared" si="3"/>
        <v>-1.4545251301802304E-2</v>
      </c>
      <c r="R13" s="3"/>
    </row>
    <row r="14" spans="1:18" ht="15.75" x14ac:dyDescent="0.25">
      <c r="A14" s="25">
        <v>38626</v>
      </c>
      <c r="B14" s="26">
        <v>0.1532</v>
      </c>
      <c r="C14" s="21">
        <v>1207.01001</v>
      </c>
      <c r="D14" s="26">
        <v>3.7699999999999997E-2</v>
      </c>
      <c r="E14" s="26">
        <v>1.8200000000000001E-2</v>
      </c>
      <c r="F14" s="21">
        <v>30</v>
      </c>
      <c r="G14" s="21">
        <f t="shared" si="4"/>
        <v>1158.1548441791394</v>
      </c>
      <c r="H14" s="21">
        <v>1160</v>
      </c>
      <c r="I14" s="28">
        <v>43086</v>
      </c>
      <c r="J14" s="21">
        <v>47</v>
      </c>
      <c r="K14" s="21">
        <v>9.5</v>
      </c>
      <c r="L14" s="21">
        <v>0.6</v>
      </c>
      <c r="M14" s="21">
        <f t="shared" si="0"/>
        <v>1144.8824025676602</v>
      </c>
      <c r="N14" s="21">
        <f t="shared" si="5"/>
        <v>190.81373376127669</v>
      </c>
      <c r="O14" s="21">
        <f t="shared" si="1"/>
        <v>0.6216608233593387</v>
      </c>
      <c r="P14" s="21">
        <f t="shared" si="2"/>
        <v>9.5216608233593387</v>
      </c>
      <c r="Q14" s="26">
        <f t="shared" si="3"/>
        <v>4.9900290905012641E-2</v>
      </c>
      <c r="R14" s="3"/>
    </row>
    <row r="15" spans="1:18" x14ac:dyDescent="0.25">
      <c r="A15" s="25">
        <v>38657</v>
      </c>
      <c r="B15" s="26">
        <v>0.1206</v>
      </c>
      <c r="C15" s="21">
        <v>1249.4799800000001</v>
      </c>
      <c r="D15" s="29">
        <v>0.04</v>
      </c>
      <c r="E15" s="26">
        <v>1.78E-2</v>
      </c>
      <c r="F15" s="21">
        <v>30</v>
      </c>
      <c r="G15" s="21">
        <f t="shared" si="4"/>
        <v>1209.9856721702881</v>
      </c>
      <c r="H15" s="21">
        <v>1210</v>
      </c>
      <c r="I15" s="28">
        <v>42756</v>
      </c>
      <c r="J15" s="21">
        <v>51</v>
      </c>
      <c r="K15" s="21">
        <v>6.9</v>
      </c>
      <c r="L15" s="21">
        <v>3</v>
      </c>
      <c r="M15" s="21">
        <f t="shared" si="0"/>
        <v>1196.3561237298588</v>
      </c>
      <c r="N15" s="21">
        <f t="shared" si="5"/>
        <v>199.39268728830982</v>
      </c>
      <c r="O15" s="21">
        <f t="shared" si="1"/>
        <v>0.67933864270525113</v>
      </c>
      <c r="P15" s="21">
        <f t="shared" si="2"/>
        <v>4.5793386427052516</v>
      </c>
      <c r="Q15" s="26">
        <f t="shared" si="3"/>
        <v>2.2966432244748293E-2</v>
      </c>
    </row>
    <row r="16" spans="1:18" x14ac:dyDescent="0.25">
      <c r="A16" s="25">
        <v>38687</v>
      </c>
      <c r="B16" s="26">
        <v>0.1207</v>
      </c>
      <c r="C16" s="21">
        <v>1248.290039</v>
      </c>
      <c r="D16" s="26">
        <v>4.0099999999999997E-2</v>
      </c>
      <c r="E16" s="26">
        <v>1.7600000000000001E-2</v>
      </c>
      <c r="F16" s="21">
        <v>32</v>
      </c>
      <c r="G16" s="21">
        <f t="shared" si="4"/>
        <v>1207.4590670166936</v>
      </c>
      <c r="H16" s="21">
        <v>1205</v>
      </c>
      <c r="I16" s="28">
        <v>42784</v>
      </c>
      <c r="J16" s="21">
        <v>49</v>
      </c>
      <c r="K16" s="21">
        <v>7.3</v>
      </c>
      <c r="L16" s="21">
        <v>1.2</v>
      </c>
      <c r="M16" s="21">
        <f t="shared" si="0"/>
        <v>1191.230567388131</v>
      </c>
      <c r="N16" s="21">
        <f t="shared" si="5"/>
        <v>198.53842789802184</v>
      </c>
      <c r="O16" s="21">
        <f t="shared" si="1"/>
        <v>0.72492248882942423</v>
      </c>
      <c r="P16" s="21">
        <f t="shared" si="2"/>
        <v>6.824922488829424</v>
      </c>
      <c r="Q16" s="26">
        <f t="shared" si="3"/>
        <v>3.4375826186832749E-2</v>
      </c>
    </row>
    <row r="17" spans="1:17" x14ac:dyDescent="0.25">
      <c r="A17" s="25">
        <v>38718</v>
      </c>
      <c r="B17" s="26">
        <v>0.1295</v>
      </c>
      <c r="C17" s="21">
        <v>1280.079956</v>
      </c>
      <c r="D17" s="26">
        <v>4.3700000000000003E-2</v>
      </c>
      <c r="E17" s="26">
        <v>1.7500000000000002E-2</v>
      </c>
      <c r="F17" s="21">
        <v>28</v>
      </c>
      <c r="G17" s="21">
        <f t="shared" si="4"/>
        <v>1238.5446643304597</v>
      </c>
      <c r="H17" s="21">
        <v>1235</v>
      </c>
      <c r="I17" s="28">
        <v>42812</v>
      </c>
      <c r="J17" s="21">
        <v>46</v>
      </c>
      <c r="K17" s="21">
        <v>7.3</v>
      </c>
      <c r="L17" s="21">
        <v>2.25</v>
      </c>
      <c r="M17" s="21">
        <f t="shared" si="0"/>
        <v>1220.9170597016478</v>
      </c>
      <c r="N17" s="21">
        <f t="shared" si="5"/>
        <v>203.48617661694129</v>
      </c>
      <c r="O17" s="21">
        <f t="shared" si="1"/>
        <v>0.70781030714142945</v>
      </c>
      <c r="P17" s="21">
        <f t="shared" si="2"/>
        <v>5.7578103071414297</v>
      </c>
      <c r="Q17" s="26">
        <f t="shared" si="3"/>
        <v>2.8295830227231571E-2</v>
      </c>
    </row>
    <row r="18" spans="1:17" x14ac:dyDescent="0.25">
      <c r="A18" s="25">
        <v>38749</v>
      </c>
      <c r="B18" s="26">
        <v>0.1234</v>
      </c>
      <c r="C18" s="21">
        <v>1280.660034</v>
      </c>
      <c r="D18" s="26">
        <v>4.4699999999999997E-2</v>
      </c>
      <c r="E18" s="26">
        <v>1.77E-2</v>
      </c>
      <c r="F18" s="21">
        <v>31</v>
      </c>
      <c r="G18" s="21">
        <f t="shared" si="4"/>
        <v>1238.9913276443137</v>
      </c>
      <c r="H18" s="21">
        <v>1230</v>
      </c>
      <c r="I18" s="28">
        <v>42847</v>
      </c>
      <c r="J18" s="21">
        <v>53</v>
      </c>
      <c r="K18" s="21">
        <v>5.9</v>
      </c>
      <c r="L18" s="21">
        <v>1.25</v>
      </c>
      <c r="M18" s="21">
        <f t="shared" si="0"/>
        <v>1216.1423108980496</v>
      </c>
      <c r="N18" s="21">
        <f t="shared" si="5"/>
        <v>202.69038514967494</v>
      </c>
      <c r="O18" s="21">
        <f t="shared" si="1"/>
        <v>0.79340564377595768</v>
      </c>
      <c r="P18" s="21">
        <f t="shared" si="2"/>
        <v>5.4434056437759581</v>
      </c>
      <c r="Q18" s="26">
        <f t="shared" si="3"/>
        <v>2.6855766442775878E-2</v>
      </c>
    </row>
    <row r="19" spans="1:17" x14ac:dyDescent="0.25">
      <c r="A19" s="25">
        <v>38777</v>
      </c>
      <c r="B19" s="26">
        <v>0.1139</v>
      </c>
      <c r="C19" s="21">
        <v>1294.869995</v>
      </c>
      <c r="D19" s="26">
        <v>4.65E-2</v>
      </c>
      <c r="E19" s="26">
        <v>1.7600000000000001E-2</v>
      </c>
      <c r="F19" s="21">
        <v>28</v>
      </c>
      <c r="G19" s="21">
        <f t="shared" si="4"/>
        <v>1258.3638074996641</v>
      </c>
      <c r="H19" s="21">
        <v>1260</v>
      </c>
      <c r="I19" s="28">
        <v>42875</v>
      </c>
      <c r="J19" s="21">
        <v>50</v>
      </c>
      <c r="K19" s="21">
        <v>6.6</v>
      </c>
      <c r="L19" s="21">
        <v>2.0499999999999998</v>
      </c>
      <c r="M19" s="21">
        <f t="shared" si="0"/>
        <v>1245.3994807603779</v>
      </c>
      <c r="N19" s="21">
        <f t="shared" si="5"/>
        <v>207.56658012672963</v>
      </c>
      <c r="O19" s="21">
        <f t="shared" si="1"/>
        <v>0.7653227842535183</v>
      </c>
      <c r="P19" s="21">
        <f t="shared" si="2"/>
        <v>5.3153227842535182</v>
      </c>
      <c r="Q19" s="26">
        <f t="shared" si="3"/>
        <v>2.5607796693515168E-2</v>
      </c>
    </row>
    <row r="20" spans="1:17" x14ac:dyDescent="0.25">
      <c r="A20" s="25">
        <v>38808</v>
      </c>
      <c r="B20" s="26">
        <v>0.1159</v>
      </c>
      <c r="C20" s="21">
        <v>1310.6099850000001</v>
      </c>
      <c r="D20" s="26">
        <v>4.5999999999999999E-2</v>
      </c>
      <c r="E20" s="26">
        <v>1.77E-2</v>
      </c>
      <c r="F20" s="21">
        <v>33</v>
      </c>
      <c r="G20" s="21">
        <f t="shared" si="4"/>
        <v>1269.4216548215529</v>
      </c>
      <c r="H20" s="21">
        <v>1270</v>
      </c>
      <c r="I20" s="28">
        <v>42903</v>
      </c>
      <c r="J20" s="21">
        <v>50</v>
      </c>
      <c r="K20" s="21">
        <v>6.6</v>
      </c>
      <c r="L20" s="21">
        <v>14.6</v>
      </c>
      <c r="M20" s="21">
        <f t="shared" si="0"/>
        <v>1255.4224215076179</v>
      </c>
      <c r="N20" s="21">
        <f t="shared" si="5"/>
        <v>209.23707025126964</v>
      </c>
      <c r="O20" s="21">
        <f t="shared" si="1"/>
        <v>0.89951487999856361</v>
      </c>
      <c r="P20" s="21">
        <f t="shared" si="2"/>
        <v>-7.1004851200014363</v>
      </c>
      <c r="Q20" s="26">
        <f t="shared" si="3"/>
        <v>-3.3935120155690245E-2</v>
      </c>
    </row>
    <row r="21" spans="1:17" x14ac:dyDescent="0.25">
      <c r="A21" s="25">
        <v>38838</v>
      </c>
      <c r="B21" s="26">
        <v>0.16439999999999999</v>
      </c>
      <c r="C21" s="21">
        <v>1270.089966</v>
      </c>
      <c r="D21" s="26">
        <v>4.7500000000000001E-2</v>
      </c>
      <c r="E21" s="26">
        <v>1.7999999999999999E-2</v>
      </c>
      <c r="F21" s="21">
        <v>30</v>
      </c>
      <c r="G21" s="21">
        <f t="shared" si="4"/>
        <v>1215.9676694223995</v>
      </c>
      <c r="H21" s="21">
        <v>1215</v>
      </c>
      <c r="I21" s="28">
        <v>42938</v>
      </c>
      <c r="J21" s="21">
        <v>52</v>
      </c>
      <c r="K21" s="21">
        <v>9.6</v>
      </c>
      <c r="L21" s="21">
        <v>2.5</v>
      </c>
      <c r="M21" s="21">
        <f t="shared" si="0"/>
        <v>1197.2057023873326</v>
      </c>
      <c r="N21" s="21">
        <f t="shared" si="5"/>
        <v>199.5342837312221</v>
      </c>
      <c r="O21" s="21">
        <f t="shared" si="1"/>
        <v>0.8180790585595078</v>
      </c>
      <c r="P21" s="21">
        <f t="shared" si="2"/>
        <v>7.9180790585595071</v>
      </c>
      <c r="Q21" s="26">
        <f t="shared" si="3"/>
        <v>3.96827999203654E-2</v>
      </c>
    </row>
    <row r="22" spans="1:17" x14ac:dyDescent="0.25">
      <c r="A22" s="25">
        <v>38869</v>
      </c>
      <c r="B22" s="26">
        <v>0.13009999999999999</v>
      </c>
      <c r="C22" s="21">
        <v>1270.1999510000001</v>
      </c>
      <c r="D22" s="26">
        <v>4.5400000000000003E-2</v>
      </c>
      <c r="E22" s="26">
        <v>1.8700000000000001E-2</v>
      </c>
      <c r="F22" s="21">
        <v>31</v>
      </c>
      <c r="G22" s="21">
        <f t="shared" si="4"/>
        <v>1226.5305876757498</v>
      </c>
      <c r="H22" s="21">
        <v>1225</v>
      </c>
      <c r="I22" s="28">
        <v>42966</v>
      </c>
      <c r="J22" s="21">
        <v>50</v>
      </c>
      <c r="K22" s="21">
        <v>7.8</v>
      </c>
      <c r="L22" s="21">
        <v>3.2</v>
      </c>
      <c r="M22" s="21">
        <f t="shared" si="0"/>
        <v>1209.6051481968198</v>
      </c>
      <c r="N22" s="21">
        <f t="shared" si="5"/>
        <v>201.6008580328033</v>
      </c>
      <c r="O22" s="21">
        <f t="shared" si="1"/>
        <v>0.80898543780600374</v>
      </c>
      <c r="P22" s="21">
        <f t="shared" si="2"/>
        <v>5.4089854378060034</v>
      </c>
      <c r="Q22" s="26">
        <f t="shared" si="3"/>
        <v>2.6830170717457389E-2</v>
      </c>
    </row>
    <row r="23" spans="1:17" x14ac:dyDescent="0.25">
      <c r="A23" s="25">
        <v>38899</v>
      </c>
      <c r="B23" s="26">
        <v>0.14949999999999999</v>
      </c>
      <c r="C23" s="21">
        <v>1276.660034</v>
      </c>
      <c r="D23" s="26">
        <v>5.0200000000000002E-2</v>
      </c>
      <c r="E23" s="26">
        <v>1.8800000000000001E-2</v>
      </c>
      <c r="F23" s="21">
        <v>31</v>
      </c>
      <c r="G23" s="21">
        <f t="shared" si="4"/>
        <v>1226.5758744806312</v>
      </c>
      <c r="H23" s="21">
        <v>1225</v>
      </c>
      <c r="I23" s="28">
        <v>42994</v>
      </c>
      <c r="J23" s="21">
        <v>47</v>
      </c>
      <c r="K23" s="21">
        <v>8.5</v>
      </c>
      <c r="L23" s="21">
        <v>0.7</v>
      </c>
      <c r="M23" s="21">
        <f t="shared" si="0"/>
        <v>1208.6070038333905</v>
      </c>
      <c r="N23" s="21">
        <f t="shared" si="5"/>
        <v>201.43450063889841</v>
      </c>
      <c r="O23" s="21">
        <f t="shared" si="1"/>
        <v>0.89697948954436535</v>
      </c>
      <c r="P23" s="21">
        <f t="shared" si="2"/>
        <v>8.6969794895443648</v>
      </c>
      <c r="Q23" s="26">
        <f t="shared" si="3"/>
        <v>4.3175223022668824E-2</v>
      </c>
    </row>
    <row r="24" spans="1:17" x14ac:dyDescent="0.25">
      <c r="A24" s="25">
        <v>38930</v>
      </c>
      <c r="B24" s="26">
        <v>0.1231</v>
      </c>
      <c r="C24" s="21">
        <v>1303.8199460000001</v>
      </c>
      <c r="D24" s="26">
        <v>5.1200000000000002E-2</v>
      </c>
      <c r="E24" s="26">
        <v>1.8499999999999999E-2</v>
      </c>
      <c r="F24" s="21">
        <v>29</v>
      </c>
      <c r="G24" s="21">
        <f t="shared" si="4"/>
        <v>1263.5892502316108</v>
      </c>
      <c r="H24" s="21">
        <v>1265</v>
      </c>
      <c r="I24" s="28">
        <v>43029</v>
      </c>
      <c r="J24" s="21">
        <v>51</v>
      </c>
      <c r="K24" s="21">
        <v>8.4</v>
      </c>
      <c r="L24" s="21">
        <v>1.35</v>
      </c>
      <c r="M24" s="21">
        <f t="shared" si="0"/>
        <v>1247.5825185242634</v>
      </c>
      <c r="N24" s="21">
        <f t="shared" si="5"/>
        <v>207.9304197540439</v>
      </c>
      <c r="O24" s="21">
        <f t="shared" si="1"/>
        <v>0.8818126605978216</v>
      </c>
      <c r="P24" s="21">
        <f t="shared" si="2"/>
        <v>7.9318126605978225</v>
      </c>
      <c r="Q24" s="26">
        <f t="shared" si="3"/>
        <v>3.814647548915729E-2</v>
      </c>
    </row>
    <row r="25" spans="1:17" x14ac:dyDescent="0.25">
      <c r="A25" s="25">
        <v>38961</v>
      </c>
      <c r="B25" s="26">
        <v>0.1198</v>
      </c>
      <c r="C25" s="21">
        <v>1335.849976</v>
      </c>
      <c r="D25" s="26">
        <v>4.5999999999999999E-2</v>
      </c>
      <c r="E25" s="26">
        <v>1.83E-2</v>
      </c>
      <c r="F25" s="21">
        <v>32</v>
      </c>
      <c r="G25" s="21">
        <f t="shared" si="4"/>
        <v>1293.0478873661057</v>
      </c>
      <c r="H25" s="21">
        <v>1295</v>
      </c>
      <c r="I25" s="28">
        <v>43057</v>
      </c>
      <c r="J25" s="21">
        <v>50</v>
      </c>
      <c r="K25" s="21">
        <v>8.4</v>
      </c>
      <c r="L25" s="21">
        <v>0.65</v>
      </c>
      <c r="M25" s="21">
        <f t="shared" si="0"/>
        <v>1278.4653825609173</v>
      </c>
      <c r="N25" s="21">
        <f t="shared" si="5"/>
        <v>213.07756376015288</v>
      </c>
      <c r="O25" s="21">
        <f t="shared" si="1"/>
        <v>0.89499519881555167</v>
      </c>
      <c r="P25" s="21">
        <f t="shared" si="2"/>
        <v>8.6449951988155522</v>
      </c>
      <c r="Q25" s="26">
        <f t="shared" si="3"/>
        <v>4.0572057640693895E-2</v>
      </c>
    </row>
    <row r="26" spans="1:17" x14ac:dyDescent="0.25">
      <c r="A26" s="25">
        <v>38991</v>
      </c>
      <c r="B26" s="26">
        <v>0.111</v>
      </c>
      <c r="C26" s="21">
        <v>1377.9399410000001</v>
      </c>
      <c r="D26" s="26">
        <v>5.1799999999999999E-2</v>
      </c>
      <c r="E26" s="26">
        <v>1.7899999999999999E-2</v>
      </c>
      <c r="F26" s="21">
        <v>30</v>
      </c>
      <c r="G26" s="21">
        <f t="shared" si="4"/>
        <v>1339.2439676884028</v>
      </c>
      <c r="H26" s="21">
        <v>1340</v>
      </c>
      <c r="I26" s="28">
        <v>43085</v>
      </c>
      <c r="J26" s="21">
        <v>46</v>
      </c>
      <c r="K26" s="21">
        <v>6.9</v>
      </c>
      <c r="L26" s="21">
        <v>1.1499999999999999</v>
      </c>
      <c r="M26" s="21">
        <f t="shared" si="0"/>
        <v>1324.3806780900184</v>
      </c>
      <c r="N26" s="21">
        <f t="shared" si="5"/>
        <v>220.73011301500307</v>
      </c>
      <c r="O26" s="21">
        <f t="shared" si="1"/>
        <v>0.97120901246961178</v>
      </c>
      <c r="P26" s="21">
        <f t="shared" si="2"/>
        <v>6.721209012469612</v>
      </c>
      <c r="Q26" s="26">
        <f t="shared" si="3"/>
        <v>3.0449896122749551E-2</v>
      </c>
    </row>
    <row r="27" spans="1:17" x14ac:dyDescent="0.25">
      <c r="A27" s="25">
        <v>39022</v>
      </c>
      <c r="B27" s="26">
        <v>0.1091</v>
      </c>
      <c r="C27" s="21">
        <v>1400.630005</v>
      </c>
      <c r="D27" s="26">
        <v>5.2200000000000003E-2</v>
      </c>
      <c r="E27" s="26">
        <v>1.77E-2</v>
      </c>
      <c r="F27" s="21">
        <v>29</v>
      </c>
      <c r="G27" s="21">
        <f t="shared" si="4"/>
        <v>1362.7991861260514</v>
      </c>
      <c r="H27" s="21">
        <v>1360</v>
      </c>
      <c r="I27" s="28">
        <v>42755</v>
      </c>
      <c r="J27" s="21">
        <v>51</v>
      </c>
      <c r="K27" s="21">
        <v>7.9</v>
      </c>
      <c r="L27" s="21">
        <v>1.95</v>
      </c>
      <c r="M27" s="21">
        <f t="shared" si="0"/>
        <v>1342.2166567411095</v>
      </c>
      <c r="N27" s="21">
        <f t="shared" si="5"/>
        <v>223.70277612351825</v>
      </c>
      <c r="O27" s="21">
        <f t="shared" si="1"/>
        <v>0.96254336430490428</v>
      </c>
      <c r="P27" s="21">
        <f t="shared" si="2"/>
        <v>6.9125433643049048</v>
      </c>
      <c r="Q27" s="26">
        <f t="shared" si="3"/>
        <v>3.0900570319646461E-2</v>
      </c>
    </row>
    <row r="28" spans="1:17" x14ac:dyDescent="0.25">
      <c r="A28" s="25">
        <v>39052</v>
      </c>
      <c r="B28" s="26">
        <v>0.11559999999999999</v>
      </c>
      <c r="C28" s="21">
        <v>1418.3000489999999</v>
      </c>
      <c r="D28" s="26">
        <v>4.7500000000000001E-2</v>
      </c>
      <c r="E28" s="26">
        <v>1.7600000000000001E-2</v>
      </c>
      <c r="F28" s="21">
        <v>33</v>
      </c>
      <c r="G28" s="21">
        <f t="shared" si="4"/>
        <v>1374.0304997007265</v>
      </c>
      <c r="H28" s="21">
        <v>1375</v>
      </c>
      <c r="I28" s="28">
        <v>42783</v>
      </c>
      <c r="J28" s="21">
        <v>50</v>
      </c>
      <c r="K28" s="21">
        <v>8.4</v>
      </c>
      <c r="L28" s="21">
        <v>1.1499999999999999</v>
      </c>
      <c r="M28" s="21">
        <f t="shared" si="0"/>
        <v>1357.6821272832976</v>
      </c>
      <c r="N28" s="21">
        <f t="shared" si="5"/>
        <v>226.28035454721626</v>
      </c>
      <c r="O28" s="21">
        <f t="shared" si="1"/>
        <v>1.0100067999921725</v>
      </c>
      <c r="P28" s="21">
        <f t="shared" si="2"/>
        <v>8.2600067999921727</v>
      </c>
      <c r="Q28" s="26">
        <f t="shared" si="3"/>
        <v>3.6503419912525446E-2</v>
      </c>
    </row>
    <row r="29" spans="1:17" x14ac:dyDescent="0.25">
      <c r="A29" s="25">
        <v>39083</v>
      </c>
      <c r="B29" s="26">
        <v>0.1042</v>
      </c>
      <c r="C29" s="21">
        <v>1438.23999</v>
      </c>
      <c r="D29" s="26">
        <v>0.05</v>
      </c>
      <c r="E29" s="26">
        <v>1.7600000000000001E-2</v>
      </c>
      <c r="F29" s="21">
        <v>28</v>
      </c>
      <c r="G29" s="21">
        <f t="shared" si="4"/>
        <v>1401.7371296694134</v>
      </c>
      <c r="H29" s="21">
        <v>1400</v>
      </c>
      <c r="I29" s="28">
        <v>42811</v>
      </c>
      <c r="J29" s="21">
        <v>45</v>
      </c>
      <c r="K29" s="21">
        <v>6.9</v>
      </c>
      <c r="L29" s="21">
        <v>14</v>
      </c>
      <c r="M29" s="21">
        <f t="shared" si="0"/>
        <v>1384.4964081781186</v>
      </c>
      <c r="N29" s="21">
        <f t="shared" si="5"/>
        <v>230.74940136301976</v>
      </c>
      <c r="O29" s="21">
        <f t="shared" si="1"/>
        <v>0.9132823311142434</v>
      </c>
      <c r="P29" s="21">
        <f t="shared" si="2"/>
        <v>-6.1867176688857564</v>
      </c>
      <c r="Q29" s="26">
        <f t="shared" si="3"/>
        <v>-2.6811413734299069E-2</v>
      </c>
    </row>
    <row r="30" spans="1:17" x14ac:dyDescent="0.25">
      <c r="A30" s="25">
        <v>39114</v>
      </c>
      <c r="B30" s="26">
        <v>0.1542</v>
      </c>
      <c r="C30" s="21">
        <v>1406.8199460000001</v>
      </c>
      <c r="D30" s="26">
        <v>5.2400000000000002E-2</v>
      </c>
      <c r="E30" s="26">
        <v>1.7500000000000002E-2</v>
      </c>
      <c r="F30" s="21">
        <v>30</v>
      </c>
      <c r="G30" s="21">
        <f t="shared" si="4"/>
        <v>1351.2405576993644</v>
      </c>
      <c r="H30" s="21">
        <v>1350</v>
      </c>
      <c r="I30" s="28">
        <v>42846</v>
      </c>
      <c r="J30" s="21">
        <v>52</v>
      </c>
      <c r="K30" s="21">
        <v>9.5</v>
      </c>
      <c r="L30" s="21">
        <v>3</v>
      </c>
      <c r="M30" s="21">
        <f t="shared" si="0"/>
        <v>1330.4594964429621</v>
      </c>
      <c r="N30" s="21">
        <f t="shared" si="5"/>
        <v>221.74324940716033</v>
      </c>
      <c r="O30" s="21">
        <f t="shared" si="1"/>
        <v>0.9980775724041403</v>
      </c>
      <c r="P30" s="21">
        <f t="shared" si="2"/>
        <v>7.4980775724041404</v>
      </c>
      <c r="Q30" s="26">
        <f t="shared" si="3"/>
        <v>3.3814231515279757E-2</v>
      </c>
    </row>
    <row r="31" spans="1:17" x14ac:dyDescent="0.25">
      <c r="A31" s="25">
        <v>39142</v>
      </c>
      <c r="B31" s="26">
        <v>0.1464</v>
      </c>
      <c r="C31" s="21">
        <v>1420.8599850000001</v>
      </c>
      <c r="D31" s="26">
        <v>5.0700000000000002E-2</v>
      </c>
      <c r="E31" s="26">
        <v>1.8100000000000002E-2</v>
      </c>
      <c r="F31" s="21">
        <v>31</v>
      </c>
      <c r="G31" s="21">
        <f t="shared" si="4"/>
        <v>1366.4370389482526</v>
      </c>
      <c r="H31" s="21">
        <v>1365</v>
      </c>
      <c r="I31" s="28">
        <v>42874</v>
      </c>
      <c r="J31" s="21">
        <v>50</v>
      </c>
      <c r="K31" s="21">
        <v>9.9</v>
      </c>
      <c r="L31" s="21">
        <v>1.5</v>
      </c>
      <c r="M31" s="21">
        <f t="shared" si="0"/>
        <v>1345.6526394258756</v>
      </c>
      <c r="N31" s="21">
        <f t="shared" si="5"/>
        <v>224.27543990431261</v>
      </c>
      <c r="O31" s="21">
        <f t="shared" si="1"/>
        <v>1.0105400050258047</v>
      </c>
      <c r="P31" s="21">
        <f t="shared" si="2"/>
        <v>9.4105400050258048</v>
      </c>
      <c r="Q31" s="26">
        <f t="shared" si="3"/>
        <v>4.1959743826790949E-2</v>
      </c>
    </row>
    <row r="32" spans="1:17" x14ac:dyDescent="0.25">
      <c r="A32" s="25">
        <v>39173</v>
      </c>
      <c r="B32" s="26">
        <v>0.14219999999999999</v>
      </c>
      <c r="C32" s="21">
        <v>1482.369995</v>
      </c>
      <c r="D32" s="26">
        <v>4.8000000000000001E-2</v>
      </c>
      <c r="E32" s="26">
        <v>1.7600000000000001E-2</v>
      </c>
      <c r="F32" s="21">
        <v>31</v>
      </c>
      <c r="G32" s="21">
        <f t="shared" si="4"/>
        <v>1427.0033159000311</v>
      </c>
      <c r="H32" s="21">
        <v>1425</v>
      </c>
      <c r="I32" s="28">
        <v>42902</v>
      </c>
      <c r="J32" s="21">
        <v>47</v>
      </c>
      <c r="K32" s="21">
        <v>9.5</v>
      </c>
      <c r="L32" s="21">
        <v>1.25</v>
      </c>
      <c r="M32" s="21">
        <f t="shared" si="0"/>
        <v>1406.7194920981065</v>
      </c>
      <c r="N32" s="21">
        <f t="shared" si="5"/>
        <v>234.45324868301773</v>
      </c>
      <c r="O32" s="21">
        <f t="shared" si="1"/>
        <v>0.99655717481256523</v>
      </c>
      <c r="P32" s="21">
        <f t="shared" si="2"/>
        <v>9.2465571748125654</v>
      </c>
      <c r="Q32" s="26">
        <f t="shared" si="3"/>
        <v>3.9438810196714184E-2</v>
      </c>
    </row>
    <row r="33" spans="1:17" x14ac:dyDescent="0.25">
      <c r="A33" s="25">
        <v>39203</v>
      </c>
      <c r="B33" s="26">
        <v>0.1305</v>
      </c>
      <c r="C33" s="21">
        <v>1530.619995</v>
      </c>
      <c r="D33" s="26">
        <v>4.7800000000000002E-2</v>
      </c>
      <c r="E33" s="26">
        <v>1.72E-2</v>
      </c>
      <c r="F33" s="21">
        <v>29</v>
      </c>
      <c r="G33" s="21">
        <f t="shared" si="4"/>
        <v>1480.1569407859006</v>
      </c>
      <c r="H33" s="21">
        <v>1475</v>
      </c>
      <c r="I33" s="28">
        <v>42937</v>
      </c>
      <c r="J33" s="21">
        <v>51</v>
      </c>
      <c r="K33" s="21">
        <v>9.1999999999999993</v>
      </c>
      <c r="L33" s="21">
        <v>11.7</v>
      </c>
      <c r="M33" s="21">
        <f t="shared" si="0"/>
        <v>1455.9814415422045</v>
      </c>
      <c r="N33" s="21">
        <f t="shared" si="5"/>
        <v>242.66357359036741</v>
      </c>
      <c r="O33" s="21">
        <f t="shared" si="1"/>
        <v>0.95834820936412191</v>
      </c>
      <c r="P33" s="21">
        <f t="shared" si="2"/>
        <v>-1.541651790635878</v>
      </c>
      <c r="Q33" s="26">
        <f t="shared" si="3"/>
        <v>-6.3530416527957795E-3</v>
      </c>
    </row>
    <row r="34" spans="1:17" x14ac:dyDescent="0.25">
      <c r="A34" s="25">
        <v>39234</v>
      </c>
      <c r="B34" s="26">
        <v>0.1623</v>
      </c>
      <c r="C34" s="21">
        <v>1503.349976</v>
      </c>
      <c r="D34" s="26">
        <v>4.2799999999999998E-2</v>
      </c>
      <c r="E34" s="26">
        <v>1.7299999999999999E-2</v>
      </c>
      <c r="F34" s="21">
        <v>32</v>
      </c>
      <c r="G34" s="21">
        <f t="shared" si="4"/>
        <v>1437.4382683908402</v>
      </c>
      <c r="H34" s="21">
        <v>1425</v>
      </c>
      <c r="I34" s="28">
        <v>42965</v>
      </c>
      <c r="J34" s="21">
        <v>50</v>
      </c>
      <c r="K34" s="21">
        <v>10.8</v>
      </c>
      <c r="L34" s="21">
        <v>18</v>
      </c>
      <c r="M34" s="21">
        <f t="shared" si="0"/>
        <v>1405.8696498209788</v>
      </c>
      <c r="N34" s="21">
        <f t="shared" si="5"/>
        <v>234.31160830349646</v>
      </c>
      <c r="O34" s="21">
        <f t="shared" si="1"/>
        <v>0.92146708152648193</v>
      </c>
      <c r="P34" s="21">
        <f t="shared" si="2"/>
        <v>-6.278532918473517</v>
      </c>
      <c r="Q34" s="26">
        <f t="shared" si="3"/>
        <v>-2.679565457269676E-2</v>
      </c>
    </row>
    <row r="35" spans="1:17" x14ac:dyDescent="0.25">
      <c r="A35" s="25">
        <v>39264</v>
      </c>
      <c r="B35" s="26">
        <v>0.23519999999999999</v>
      </c>
      <c r="C35" s="21">
        <v>1455.2700199999999</v>
      </c>
      <c r="D35" s="26">
        <v>5.1299999999999998E-2</v>
      </c>
      <c r="E35" s="26">
        <v>1.7399999999999999E-2</v>
      </c>
      <c r="F35" s="21">
        <v>31</v>
      </c>
      <c r="G35" s="21">
        <f t="shared" si="4"/>
        <v>1365.8501607706921</v>
      </c>
      <c r="H35" s="21">
        <v>1365</v>
      </c>
      <c r="I35" s="28">
        <v>43000</v>
      </c>
      <c r="J35" s="21">
        <v>53</v>
      </c>
      <c r="K35" s="21">
        <v>17.2</v>
      </c>
      <c r="L35" s="21">
        <v>7.1</v>
      </c>
      <c r="M35" s="21">
        <f t="shared" si="0"/>
        <v>1337.6698357510252</v>
      </c>
      <c r="N35" s="21">
        <f t="shared" si="5"/>
        <v>222.94497262517086</v>
      </c>
      <c r="O35" s="21">
        <f t="shared" si="1"/>
        <v>1.0485910456696164</v>
      </c>
      <c r="P35" s="21">
        <f t="shared" si="2"/>
        <v>11.148591045669615</v>
      </c>
      <c r="Q35" s="26">
        <f t="shared" si="3"/>
        <v>5.0006021281373901E-2</v>
      </c>
    </row>
    <row r="36" spans="1:17" x14ac:dyDescent="0.25">
      <c r="A36" s="25">
        <v>39295</v>
      </c>
      <c r="B36" s="26">
        <v>0.23380000000000001</v>
      </c>
      <c r="C36" s="21">
        <v>1473.98999</v>
      </c>
      <c r="D36" s="26">
        <v>4.02E-2</v>
      </c>
      <c r="E36" s="26">
        <v>1.84E-2</v>
      </c>
      <c r="F36" s="21">
        <v>28</v>
      </c>
      <c r="G36" s="21">
        <f t="shared" si="4"/>
        <v>1387.2338203372988</v>
      </c>
      <c r="H36" s="21">
        <v>1375</v>
      </c>
      <c r="I36" s="28">
        <v>43028</v>
      </c>
      <c r="J36" s="21">
        <v>50</v>
      </c>
      <c r="K36" s="21">
        <v>17.600000000000001</v>
      </c>
      <c r="L36" s="21">
        <v>1.6</v>
      </c>
      <c r="M36" s="21">
        <f t="shared" si="0"/>
        <v>1349.8488926793821</v>
      </c>
      <c r="N36" s="21">
        <f t="shared" si="5"/>
        <v>224.97481544656367</v>
      </c>
      <c r="O36" s="21">
        <f t="shared" si="1"/>
        <v>0.74921549047624525</v>
      </c>
      <c r="P36" s="21">
        <f t="shared" si="2"/>
        <v>16.749215490476246</v>
      </c>
      <c r="Q36" s="26">
        <f t="shared" si="3"/>
        <v>7.4449290944988214E-2</v>
      </c>
    </row>
    <row r="37" spans="1:17" x14ac:dyDescent="0.25">
      <c r="A37" s="25">
        <v>39326</v>
      </c>
      <c r="B37" s="29">
        <v>0.18</v>
      </c>
      <c r="C37" s="21">
        <v>1526.75</v>
      </c>
      <c r="D37" s="26">
        <v>3.4299999999999997E-2</v>
      </c>
      <c r="E37" s="26">
        <v>1.7999999999999999E-2</v>
      </c>
      <c r="F37" s="21">
        <v>33</v>
      </c>
      <c r="G37" s="21">
        <f t="shared" si="4"/>
        <v>1450.2362572613376</v>
      </c>
      <c r="H37" s="21">
        <v>1450</v>
      </c>
      <c r="I37" s="28">
        <v>43056</v>
      </c>
      <c r="J37" s="21">
        <v>50</v>
      </c>
      <c r="K37" s="21">
        <v>13.2</v>
      </c>
      <c r="L37" s="21">
        <v>3</v>
      </c>
      <c r="M37" s="21">
        <f t="shared" si="0"/>
        <v>1430.0029671779073</v>
      </c>
      <c r="N37" s="21">
        <f t="shared" si="5"/>
        <v>238.33382786298455</v>
      </c>
      <c r="O37" s="21">
        <f t="shared" si="1"/>
        <v>0.78124124580727494</v>
      </c>
      <c r="P37" s="21">
        <f t="shared" si="2"/>
        <v>10.981241245807274</v>
      </c>
      <c r="Q37" s="26">
        <f t="shared" si="3"/>
        <v>4.6075042490905938E-2</v>
      </c>
    </row>
    <row r="38" spans="1:17" x14ac:dyDescent="0.25">
      <c r="A38" s="25">
        <v>39356</v>
      </c>
      <c r="B38" s="26">
        <v>0.18529999999999999</v>
      </c>
      <c r="C38" s="21">
        <v>1549.380005</v>
      </c>
      <c r="D38" s="26">
        <v>4.0099999999999997E-2</v>
      </c>
      <c r="E38" s="26">
        <v>1.77E-2</v>
      </c>
      <c r="F38" s="21">
        <v>30</v>
      </c>
      <c r="G38" s="21">
        <f t="shared" si="4"/>
        <v>1474.0715475756722</v>
      </c>
      <c r="H38" s="21">
        <v>1475</v>
      </c>
      <c r="I38" s="28">
        <v>43091</v>
      </c>
      <c r="J38" s="21">
        <v>52</v>
      </c>
      <c r="K38" s="21">
        <v>17</v>
      </c>
      <c r="L38" s="21">
        <v>27.1</v>
      </c>
      <c r="M38" s="21">
        <f t="shared" si="0"/>
        <v>1449.5975308370939</v>
      </c>
      <c r="N38" s="21">
        <f t="shared" si="5"/>
        <v>241.59958847284898</v>
      </c>
      <c r="O38" s="21">
        <f t="shared" si="1"/>
        <v>0.85372201820816018</v>
      </c>
      <c r="P38" s="21">
        <f t="shared" si="2"/>
        <v>-9.2462779817918417</v>
      </c>
      <c r="Q38" s="26">
        <f t="shared" si="3"/>
        <v>-3.82710833252555E-2</v>
      </c>
    </row>
    <row r="39" spans="1:17" x14ac:dyDescent="0.25">
      <c r="A39" s="25">
        <v>39387</v>
      </c>
      <c r="B39" s="26">
        <v>0.22869999999999999</v>
      </c>
      <c r="C39" s="21">
        <v>1481.1400149999999</v>
      </c>
      <c r="D39" s="26">
        <v>3.6299999999999999E-2</v>
      </c>
      <c r="E39" s="26">
        <v>1.8800000000000001E-2</v>
      </c>
      <c r="F39" s="21">
        <v>31</v>
      </c>
      <c r="G39" s="21">
        <f t="shared" si="4"/>
        <v>1390.6894899745412</v>
      </c>
      <c r="H39" s="21">
        <v>1390</v>
      </c>
      <c r="I39" s="28">
        <v>42754</v>
      </c>
      <c r="J39" s="21">
        <v>50</v>
      </c>
      <c r="K39" s="21">
        <v>18.100000000000001</v>
      </c>
      <c r="L39" s="21">
        <v>6.9</v>
      </c>
      <c r="M39" s="21">
        <f t="shared" si="0"/>
        <v>1365.0052388529623</v>
      </c>
      <c r="N39" s="21">
        <f t="shared" si="5"/>
        <v>227.50087314216037</v>
      </c>
      <c r="O39" s="21">
        <f t="shared" si="1"/>
        <v>0.75835927162227035</v>
      </c>
      <c r="P39" s="21">
        <f t="shared" si="2"/>
        <v>11.958359271622271</v>
      </c>
      <c r="Q39" s="26">
        <f t="shared" si="3"/>
        <v>5.2564014838526581E-2</v>
      </c>
    </row>
    <row r="40" spans="1:17" x14ac:dyDescent="0.25">
      <c r="A40" s="25">
        <v>39417</v>
      </c>
      <c r="B40" s="26">
        <v>0.22500000000000001</v>
      </c>
      <c r="C40" s="21">
        <v>1468.3599850000001</v>
      </c>
      <c r="D40" s="26">
        <v>2.76E-2</v>
      </c>
      <c r="E40" s="26">
        <v>1.8700000000000001E-2</v>
      </c>
      <c r="F40" s="21">
        <v>31</v>
      </c>
      <c r="G40" s="21">
        <f t="shared" si="4"/>
        <v>1379.0921071222922</v>
      </c>
      <c r="H40" s="21">
        <v>1380</v>
      </c>
      <c r="I40" s="28">
        <v>42782</v>
      </c>
      <c r="J40" s="21">
        <v>47</v>
      </c>
      <c r="K40" s="21">
        <v>17.5</v>
      </c>
      <c r="L40" s="21">
        <v>32</v>
      </c>
      <c r="M40" s="21">
        <f t="shared" si="0"/>
        <v>1357.6042226905315</v>
      </c>
      <c r="N40" s="21">
        <f t="shared" si="5"/>
        <v>226.26737044842193</v>
      </c>
      <c r="O40" s="21">
        <f t="shared" si="1"/>
        <v>0.57208768671830457</v>
      </c>
      <c r="P40" s="21">
        <f t="shared" si="2"/>
        <v>-13.927912313281695</v>
      </c>
      <c r="Q40" s="26">
        <f t="shared" si="3"/>
        <v>-6.1555107507012763E-2</v>
      </c>
    </row>
    <row r="41" spans="1:17" x14ac:dyDescent="0.25">
      <c r="A41" s="25">
        <v>39448</v>
      </c>
      <c r="B41" s="26">
        <v>0.26200000000000001</v>
      </c>
      <c r="C41" s="21">
        <v>1378.5500489999999</v>
      </c>
      <c r="D41" s="26">
        <v>1.6400000000000001E-2</v>
      </c>
      <c r="E41" s="26">
        <v>2.0299999999999999E-2</v>
      </c>
      <c r="F41" s="21">
        <v>29</v>
      </c>
      <c r="G41" s="21">
        <f t="shared" si="4"/>
        <v>1283.6619005453331</v>
      </c>
      <c r="H41" s="21">
        <v>1285</v>
      </c>
      <c r="I41" s="28">
        <v>42816</v>
      </c>
      <c r="J41" s="21">
        <v>51</v>
      </c>
      <c r="K41" s="21">
        <v>20.399999999999999</v>
      </c>
      <c r="L41" s="21">
        <v>15.7</v>
      </c>
      <c r="M41" s="21">
        <f t="shared" si="0"/>
        <v>1261.6587848929391</v>
      </c>
      <c r="N41" s="21">
        <f t="shared" si="5"/>
        <v>210.27646414882318</v>
      </c>
      <c r="O41" s="21">
        <f t="shared" si="1"/>
        <v>0.30077050422590723</v>
      </c>
      <c r="P41" s="21">
        <f t="shared" si="2"/>
        <v>5.0007705042259065</v>
      </c>
      <c r="Q41" s="26">
        <f t="shared" si="3"/>
        <v>2.3781884123211292E-2</v>
      </c>
    </row>
    <row r="42" spans="1:17" x14ac:dyDescent="0.25">
      <c r="A42" s="25">
        <v>39479</v>
      </c>
      <c r="B42" s="26">
        <v>0.26540000000000002</v>
      </c>
      <c r="C42" s="21">
        <v>1330.630005</v>
      </c>
      <c r="D42" s="26">
        <v>2.07E-2</v>
      </c>
      <c r="E42" s="26">
        <v>2.07E-2</v>
      </c>
      <c r="F42" s="21">
        <v>31</v>
      </c>
      <c r="G42" s="21">
        <f t="shared" si="4"/>
        <v>1235.2110541248912</v>
      </c>
      <c r="H42" s="21">
        <v>1235</v>
      </c>
      <c r="I42" s="28">
        <v>42844</v>
      </c>
      <c r="J42" s="21">
        <v>50</v>
      </c>
      <c r="K42" s="21">
        <v>18.100000000000001</v>
      </c>
      <c r="L42" s="21">
        <v>6.8</v>
      </c>
      <c r="M42" s="21">
        <f t="shared" si="0"/>
        <v>1213.4029741538345</v>
      </c>
      <c r="N42" s="21">
        <f t="shared" si="5"/>
        <v>202.2338290256391</v>
      </c>
      <c r="O42" s="21">
        <f t="shared" si="1"/>
        <v>0.38770569043007208</v>
      </c>
      <c r="P42" s="21">
        <f t="shared" si="2"/>
        <v>11.687705690430073</v>
      </c>
      <c r="Q42" s="26">
        <f t="shared" si="3"/>
        <v>5.7793029715855856E-2</v>
      </c>
    </row>
    <row r="43" spans="1:17" x14ac:dyDescent="0.25">
      <c r="A43" s="25">
        <v>39508</v>
      </c>
      <c r="B43" s="26">
        <v>0.25609999999999999</v>
      </c>
      <c r="C43" s="21">
        <v>1322.6999510000001</v>
      </c>
      <c r="D43" s="26">
        <v>1.2200000000000001E-2</v>
      </c>
      <c r="E43" s="26">
        <v>2.1499999999999998E-2</v>
      </c>
      <c r="F43" s="21">
        <v>30</v>
      </c>
      <c r="G43" s="21">
        <f t="shared" si="4"/>
        <v>1231.4733245350481</v>
      </c>
      <c r="H43" s="21">
        <v>1235</v>
      </c>
      <c r="I43" s="28">
        <v>42872</v>
      </c>
      <c r="J43" s="21">
        <v>47</v>
      </c>
      <c r="K43" s="21">
        <v>18.3</v>
      </c>
      <c r="L43" s="21">
        <v>1</v>
      </c>
      <c r="M43" s="21">
        <f t="shared" si="0"/>
        <v>1214.7613888913095</v>
      </c>
      <c r="N43" s="21">
        <f t="shared" si="5"/>
        <v>202.4602314818849</v>
      </c>
      <c r="O43" s="21">
        <f t="shared" si="1"/>
        <v>0.22147607690664373</v>
      </c>
      <c r="P43" s="21">
        <f t="shared" si="2"/>
        <v>17.521476076906644</v>
      </c>
      <c r="Q43" s="26">
        <f t="shared" si="3"/>
        <v>8.6542803733158702E-2</v>
      </c>
    </row>
    <row r="44" spans="1:17" x14ac:dyDescent="0.25">
      <c r="A44" s="25">
        <v>39539</v>
      </c>
      <c r="B44" s="26">
        <v>0.2079</v>
      </c>
      <c r="C44" s="21">
        <v>1385.589966</v>
      </c>
      <c r="D44" s="26">
        <v>1.17E-2</v>
      </c>
      <c r="E44" s="26">
        <v>2.0799999999999999E-2</v>
      </c>
      <c r="F44" s="21">
        <v>30</v>
      </c>
      <c r="G44" s="21">
        <f t="shared" si="4"/>
        <v>1306.7792734382733</v>
      </c>
      <c r="H44" s="21">
        <v>1305</v>
      </c>
      <c r="I44" s="28">
        <v>42907</v>
      </c>
      <c r="J44" s="21">
        <v>52</v>
      </c>
      <c r="K44" s="21">
        <v>15.3</v>
      </c>
      <c r="L44" s="21">
        <v>2.85</v>
      </c>
      <c r="M44" s="21">
        <f t="shared" si="0"/>
        <v>1287.5265735342618</v>
      </c>
      <c r="N44" s="21">
        <f t="shared" si="5"/>
        <v>214.58776225571032</v>
      </c>
      <c r="O44" s="21">
        <f t="shared" si="1"/>
        <v>0.22117647891103367</v>
      </c>
      <c r="P44" s="21">
        <f t="shared" si="2"/>
        <v>12.671176478911034</v>
      </c>
      <c r="Q44" s="26">
        <f t="shared" si="3"/>
        <v>5.9048924065910224E-2</v>
      </c>
    </row>
    <row r="45" spans="1:17" x14ac:dyDescent="0.25">
      <c r="A45" s="25">
        <v>39569</v>
      </c>
      <c r="B45" s="26">
        <v>0.17829999999999999</v>
      </c>
      <c r="C45" s="21">
        <v>1400.380005</v>
      </c>
      <c r="D45" s="26">
        <v>1.9800000000000002E-2</v>
      </c>
      <c r="E45" s="26">
        <v>2.0400000000000001E-2</v>
      </c>
      <c r="F45" s="21">
        <v>31</v>
      </c>
      <c r="G45" s="21">
        <f t="shared" si="4"/>
        <v>1331.1673504763448</v>
      </c>
      <c r="H45" s="21">
        <v>1330</v>
      </c>
      <c r="I45" s="28">
        <v>42935</v>
      </c>
      <c r="J45" s="21">
        <v>50</v>
      </c>
      <c r="K45" s="21">
        <v>13.2</v>
      </c>
      <c r="L45" s="21">
        <v>54.8</v>
      </c>
      <c r="M45" s="21">
        <f t="shared" si="0"/>
        <v>1313.197490543299</v>
      </c>
      <c r="N45" s="21">
        <f t="shared" si="5"/>
        <v>218.86624842388315</v>
      </c>
      <c r="O45" s="21">
        <f t="shared" si="1"/>
        <v>0.39058109321600165</v>
      </c>
      <c r="P45" s="21">
        <f t="shared" si="2"/>
        <v>-41.209418906783995</v>
      </c>
      <c r="Q45" s="26">
        <f t="shared" si="3"/>
        <v>-0.18828585587565239</v>
      </c>
    </row>
    <row r="46" spans="1:17" x14ac:dyDescent="0.25">
      <c r="A46" s="25">
        <v>39600</v>
      </c>
      <c r="B46" s="26">
        <v>0.23949999999999999</v>
      </c>
      <c r="C46" s="21">
        <v>1280</v>
      </c>
      <c r="D46" s="26">
        <v>1.6E-2</v>
      </c>
      <c r="E46" s="26">
        <v>2.1399999999999999E-2</v>
      </c>
      <c r="F46" s="21">
        <v>31</v>
      </c>
      <c r="G46" s="21">
        <f t="shared" si="4"/>
        <v>1196.0238273852699</v>
      </c>
      <c r="H46" s="21">
        <v>1200</v>
      </c>
      <c r="I46" s="28">
        <v>42963</v>
      </c>
      <c r="J46" s="21">
        <v>47</v>
      </c>
      <c r="K46" s="21">
        <v>15.7</v>
      </c>
      <c r="L46" s="21">
        <v>5.4</v>
      </c>
      <c r="M46" s="21">
        <f t="shared" si="0"/>
        <v>1181.8302163220217</v>
      </c>
      <c r="N46" s="21">
        <f t="shared" si="5"/>
        <v>196.97170272033694</v>
      </c>
      <c r="O46" s="21">
        <f t="shared" si="1"/>
        <v>0.28919690174604679</v>
      </c>
      <c r="P46" s="21">
        <f t="shared" si="2"/>
        <v>10.589196901746046</v>
      </c>
      <c r="Q46" s="26">
        <f t="shared" si="3"/>
        <v>5.3759990676329431E-2</v>
      </c>
    </row>
    <row r="47" spans="1:17" x14ac:dyDescent="0.25">
      <c r="A47" s="25">
        <v>39630</v>
      </c>
      <c r="B47" s="26">
        <v>0.22939999999999999</v>
      </c>
      <c r="C47" s="21">
        <v>1267.380005</v>
      </c>
      <c r="D47" s="26">
        <v>1.55E-2</v>
      </c>
      <c r="E47" s="26">
        <v>2.29E-2</v>
      </c>
      <c r="F47" s="21">
        <v>29</v>
      </c>
      <c r="G47" s="21">
        <f t="shared" si="4"/>
        <v>1189.8964253698266</v>
      </c>
      <c r="H47" s="21">
        <v>1190</v>
      </c>
      <c r="I47" s="28">
        <v>42998</v>
      </c>
      <c r="J47" s="21">
        <v>51</v>
      </c>
      <c r="K47" s="21">
        <v>15.3</v>
      </c>
      <c r="L47" s="21">
        <v>2.8</v>
      </c>
      <c r="M47" s="21">
        <f t="shared" si="0"/>
        <v>1172.1255422512891</v>
      </c>
      <c r="N47" s="21">
        <f t="shared" si="5"/>
        <v>195.35425704188151</v>
      </c>
      <c r="O47" s="21">
        <f t="shared" si="1"/>
        <v>0.2595819660619903</v>
      </c>
      <c r="P47" s="21">
        <f t="shared" si="2"/>
        <v>12.75958196606199</v>
      </c>
      <c r="Q47" s="26">
        <f t="shared" si="3"/>
        <v>6.5315095556512465E-2</v>
      </c>
    </row>
    <row r="48" spans="1:17" x14ac:dyDescent="0.25">
      <c r="A48" s="25">
        <v>39661</v>
      </c>
      <c r="B48" s="26">
        <v>0.20649999999999999</v>
      </c>
      <c r="C48" s="21">
        <v>1282.829956</v>
      </c>
      <c r="D48" s="26">
        <v>1.6299999999999999E-2</v>
      </c>
      <c r="E48" s="26">
        <v>2.2499999999999999E-2</v>
      </c>
      <c r="F48" s="21">
        <v>32</v>
      </c>
      <c r="G48" s="21">
        <f t="shared" si="4"/>
        <v>1208.2649092339425</v>
      </c>
      <c r="H48" s="21">
        <v>1210</v>
      </c>
      <c r="I48" s="28">
        <v>43026</v>
      </c>
      <c r="J48" s="21">
        <v>50</v>
      </c>
      <c r="K48" s="21">
        <v>14.1</v>
      </c>
      <c r="L48" s="21">
        <v>68.900000000000006</v>
      </c>
      <c r="M48" s="21">
        <f t="shared" si="0"/>
        <v>1193.2012333060125</v>
      </c>
      <c r="N48" s="21">
        <f t="shared" si="5"/>
        <v>198.86687221766874</v>
      </c>
      <c r="O48" s="21">
        <f t="shared" si="1"/>
        <v>0.30455597213309793</v>
      </c>
      <c r="P48" s="21">
        <f t="shared" si="2"/>
        <v>-54.49544402786691</v>
      </c>
      <c r="Q48" s="26">
        <f t="shared" si="3"/>
        <v>-0.27402977388923377</v>
      </c>
    </row>
    <row r="49" spans="1:17" x14ac:dyDescent="0.25">
      <c r="A49" s="25">
        <v>39692</v>
      </c>
      <c r="B49" s="26">
        <v>0.39389999999999997</v>
      </c>
      <c r="C49" s="21">
        <v>1166.3599850000001</v>
      </c>
      <c r="D49" s="26">
        <v>1.0200000000000001E-2</v>
      </c>
      <c r="E49" s="26">
        <v>2.3699999999999999E-2</v>
      </c>
      <c r="F49" s="21">
        <v>31</v>
      </c>
      <c r="G49" s="21">
        <f t="shared" si="4"/>
        <v>1045.4352858337909</v>
      </c>
      <c r="H49" s="21">
        <v>1045</v>
      </c>
      <c r="I49" s="28">
        <v>43061</v>
      </c>
      <c r="J49" s="21">
        <v>53</v>
      </c>
      <c r="K49" s="21">
        <v>19.899999999999999</v>
      </c>
      <c r="L49" s="21">
        <v>94</v>
      </c>
      <c r="M49" s="21">
        <f t="shared" si="0"/>
        <v>1023.5534004083944</v>
      </c>
      <c r="N49" s="21">
        <f t="shared" si="5"/>
        <v>170.59223340139906</v>
      </c>
      <c r="O49" s="21">
        <f t="shared" si="1"/>
        <v>0.1650951835106918</v>
      </c>
      <c r="P49" s="21">
        <f t="shared" si="2"/>
        <v>-73.934904816489308</v>
      </c>
      <c r="Q49" s="26">
        <f t="shared" si="3"/>
        <v>-0.43340135328741736</v>
      </c>
    </row>
    <row r="50" spans="1:17" x14ac:dyDescent="0.25">
      <c r="A50" s="25">
        <v>39722</v>
      </c>
      <c r="B50" s="26">
        <v>0.59889999999999999</v>
      </c>
      <c r="C50" s="21">
        <v>968.75</v>
      </c>
      <c r="D50" s="26">
        <v>1.1999999999999999E-3</v>
      </c>
      <c r="E50" s="26">
        <v>2.9600000000000001E-2</v>
      </c>
      <c r="F50" s="21">
        <v>28</v>
      </c>
      <c r="G50" s="21">
        <f t="shared" si="4"/>
        <v>831.06473154279468</v>
      </c>
      <c r="H50" s="21">
        <v>830</v>
      </c>
      <c r="I50" s="28">
        <v>43089</v>
      </c>
      <c r="J50" s="21">
        <v>50</v>
      </c>
      <c r="K50" s="21">
        <v>28.3</v>
      </c>
      <c r="L50" s="21">
        <v>22.1</v>
      </c>
      <c r="M50" s="21">
        <f t="shared" si="0"/>
        <v>801.5635728573327</v>
      </c>
      <c r="N50" s="21">
        <f t="shared" si="5"/>
        <v>133.59392880955545</v>
      </c>
      <c r="O50" s="21">
        <f t="shared" si="1"/>
        <v>1.490379832319453E-2</v>
      </c>
      <c r="P50" s="21">
        <f t="shared" si="2"/>
        <v>6.2149037983231938</v>
      </c>
      <c r="Q50" s="26">
        <f t="shared" si="3"/>
        <v>4.6520855054594863E-2</v>
      </c>
    </row>
    <row r="51" spans="1:17" x14ac:dyDescent="0.25">
      <c r="A51" s="25">
        <v>39753</v>
      </c>
      <c r="B51" s="26">
        <v>0.55279999999999996</v>
      </c>
      <c r="C51" s="21">
        <v>896.23999000000003</v>
      </c>
      <c r="D51" s="26">
        <v>2.0000000000000001E-4</v>
      </c>
      <c r="E51" s="26">
        <v>3.2300000000000002E-2</v>
      </c>
      <c r="F51" s="21">
        <v>33</v>
      </c>
      <c r="G51" s="21">
        <f t="shared" si="4"/>
        <v>766.66339884548722</v>
      </c>
      <c r="H51" s="21">
        <v>765</v>
      </c>
      <c r="I51" s="28">
        <v>42752</v>
      </c>
      <c r="J51" s="21">
        <v>50</v>
      </c>
      <c r="K51" s="21">
        <v>24.6</v>
      </c>
      <c r="L51" s="21">
        <v>3</v>
      </c>
      <c r="M51" s="21">
        <f t="shared" si="0"/>
        <v>740.37904138299609</v>
      </c>
      <c r="N51" s="21">
        <f t="shared" si="5"/>
        <v>123.39650689716602</v>
      </c>
      <c r="O51" s="21">
        <f t="shared" si="1"/>
        <v>2.6761254156464245E-3</v>
      </c>
      <c r="P51" s="21">
        <f t="shared" si="2"/>
        <v>21.602676125415648</v>
      </c>
      <c r="Q51" s="26">
        <f t="shared" si="3"/>
        <v>0.17506716088339924</v>
      </c>
    </row>
    <row r="52" spans="1:17" x14ac:dyDescent="0.25">
      <c r="A52" s="25">
        <v>39783</v>
      </c>
      <c r="B52" s="29">
        <v>0.4</v>
      </c>
      <c r="C52" s="21">
        <v>903.25</v>
      </c>
      <c r="D52" s="26">
        <v>1.1000000000000001E-3</v>
      </c>
      <c r="E52" s="26">
        <v>3.2300000000000002E-2</v>
      </c>
      <c r="F52" s="21">
        <v>30</v>
      </c>
      <c r="G52" s="21">
        <f t="shared" si="4"/>
        <v>808.66893097073535</v>
      </c>
      <c r="H52" s="21">
        <v>810</v>
      </c>
      <c r="I52" s="28">
        <v>42787</v>
      </c>
      <c r="J52" s="21">
        <v>52</v>
      </c>
      <c r="K52" s="21">
        <v>21.2</v>
      </c>
      <c r="L52" s="21">
        <v>26.5</v>
      </c>
      <c r="M52" s="21">
        <f t="shared" si="0"/>
        <v>788.67307295947444</v>
      </c>
      <c r="N52" s="21">
        <f t="shared" si="5"/>
        <v>131.4455121599124</v>
      </c>
      <c r="O52" s="21">
        <f t="shared" si="1"/>
        <v>1.3801451018603533E-2</v>
      </c>
      <c r="P52" s="21">
        <f t="shared" si="2"/>
        <v>-5.286198548981397</v>
      </c>
      <c r="Q52" s="26">
        <f t="shared" si="3"/>
        <v>-4.0215892213576507E-2</v>
      </c>
    </row>
    <row r="53" spans="1:17" x14ac:dyDescent="0.25">
      <c r="A53" s="25">
        <v>39814</v>
      </c>
      <c r="B53" s="26">
        <v>0.44840000000000002</v>
      </c>
      <c r="C53" s="21">
        <v>825.88000499999998</v>
      </c>
      <c r="D53" s="26">
        <v>1.5E-3</v>
      </c>
      <c r="E53" s="26">
        <v>3.2399999999999998E-2</v>
      </c>
      <c r="F53" s="21">
        <v>28</v>
      </c>
      <c r="G53" s="21">
        <f t="shared" si="4"/>
        <v>733.66960029691813</v>
      </c>
      <c r="H53" s="21">
        <v>735</v>
      </c>
      <c r="I53" s="28">
        <v>42815</v>
      </c>
      <c r="J53" s="21">
        <v>50</v>
      </c>
      <c r="K53" s="21">
        <v>19.2</v>
      </c>
      <c r="L53" s="21">
        <v>32.799999999999997</v>
      </c>
      <c r="M53" s="21">
        <f t="shared" si="0"/>
        <v>715.64898811819035</v>
      </c>
      <c r="N53" s="21">
        <f t="shared" si="5"/>
        <v>119.27483135303173</v>
      </c>
      <c r="O53" s="21">
        <f t="shared" si="1"/>
        <v>1.5935006974132214E-2</v>
      </c>
      <c r="P53" s="21">
        <f t="shared" si="2"/>
        <v>-13.584064993025866</v>
      </c>
      <c r="Q53" s="26">
        <f t="shared" si="3"/>
        <v>-0.11388877971094767</v>
      </c>
    </row>
    <row r="54" spans="1:17" x14ac:dyDescent="0.25">
      <c r="A54" s="25">
        <v>39845</v>
      </c>
      <c r="B54" s="26">
        <v>0.46350000000000002</v>
      </c>
      <c r="C54" s="21">
        <v>735.09002699999996</v>
      </c>
      <c r="D54" s="26">
        <v>1.6000000000000001E-3</v>
      </c>
      <c r="E54" s="26">
        <v>3.4299999999999997E-2</v>
      </c>
      <c r="F54" s="21">
        <v>32</v>
      </c>
      <c r="G54" s="21">
        <f t="shared" si="4"/>
        <v>644.82572339910507</v>
      </c>
      <c r="H54" s="21">
        <v>645</v>
      </c>
      <c r="I54" s="28">
        <v>42843</v>
      </c>
      <c r="J54" s="21">
        <v>50</v>
      </c>
      <c r="K54" s="21">
        <v>16.3</v>
      </c>
      <c r="L54" s="21">
        <v>2.2999999999999998</v>
      </c>
      <c r="M54" s="21">
        <f t="shared" si="0"/>
        <v>628.55864562844226</v>
      </c>
      <c r="N54" s="21">
        <f t="shared" si="5"/>
        <v>104.75977427140704</v>
      </c>
      <c r="O54" s="21">
        <f t="shared" si="1"/>
        <v>1.6982726548840216E-2</v>
      </c>
      <c r="P54" s="21">
        <f t="shared" si="2"/>
        <v>14.016982726548839</v>
      </c>
      <c r="Q54" s="26">
        <f t="shared" si="3"/>
        <v>0.13380119252867281</v>
      </c>
    </row>
    <row r="55" spans="1:17" x14ac:dyDescent="0.25">
      <c r="A55" s="25">
        <v>39873</v>
      </c>
      <c r="B55" s="26">
        <v>0.44140000000000001</v>
      </c>
      <c r="C55" s="21">
        <v>797.86999500000002</v>
      </c>
      <c r="D55" s="26">
        <v>1.6999999999999999E-3</v>
      </c>
      <c r="E55" s="26">
        <v>3.5999999999999997E-2</v>
      </c>
      <c r="F55" s="21">
        <v>30</v>
      </c>
      <c r="G55" s="21">
        <f t="shared" si="4"/>
        <v>706.73796802332015</v>
      </c>
      <c r="H55" s="21">
        <v>705</v>
      </c>
      <c r="I55" s="28">
        <v>42871</v>
      </c>
      <c r="J55" s="21">
        <v>46</v>
      </c>
      <c r="K55" s="21">
        <v>15.7</v>
      </c>
      <c r="L55" s="21">
        <v>1.1000000000000001</v>
      </c>
      <c r="M55" s="21">
        <f t="shared" si="0"/>
        <v>689.14897234354032</v>
      </c>
      <c r="N55" s="21">
        <f t="shared" si="5"/>
        <v>114.85816205725672</v>
      </c>
      <c r="O55" s="21">
        <f t="shared" si="1"/>
        <v>1.8243647855073035E-2</v>
      </c>
      <c r="P55" s="21">
        <f t="shared" si="2"/>
        <v>14.618243647855072</v>
      </c>
      <c r="Q55" s="26">
        <f t="shared" si="3"/>
        <v>0.12727213622457137</v>
      </c>
    </row>
    <row r="56" spans="1:17" x14ac:dyDescent="0.25">
      <c r="A56" s="25">
        <v>39904</v>
      </c>
      <c r="B56" s="26">
        <v>0.36499999999999999</v>
      </c>
      <c r="C56" s="21">
        <v>872.80999799999995</v>
      </c>
      <c r="D56" s="26">
        <v>4.0000000000000002E-4</v>
      </c>
      <c r="E56" s="26">
        <v>1.83E-2</v>
      </c>
      <c r="F56" s="21">
        <v>29</v>
      </c>
      <c r="G56" s="21">
        <f t="shared" si="4"/>
        <v>790.68039585072233</v>
      </c>
      <c r="H56" s="21">
        <v>790</v>
      </c>
      <c r="I56" s="28">
        <v>42906</v>
      </c>
      <c r="J56" s="21">
        <v>51</v>
      </c>
      <c r="K56" s="21">
        <v>17.8</v>
      </c>
      <c r="L56" s="21">
        <v>2.2000000000000002</v>
      </c>
      <c r="M56" s="21">
        <f t="shared" si="0"/>
        <v>772.15584780919608</v>
      </c>
      <c r="N56" s="21">
        <f t="shared" si="5"/>
        <v>128.69264130153269</v>
      </c>
      <c r="O56" s="21">
        <f t="shared" si="1"/>
        <v>4.6557305265543126E-3</v>
      </c>
      <c r="P56" s="21">
        <f t="shared" si="2"/>
        <v>15.604655730526556</v>
      </c>
      <c r="Q56" s="26">
        <f t="shared" si="3"/>
        <v>0.12125522930222669</v>
      </c>
    </row>
    <row r="57" spans="1:17" x14ac:dyDescent="0.25">
      <c r="A57" s="25">
        <v>39934</v>
      </c>
      <c r="B57" s="26">
        <v>0.28920000000000001</v>
      </c>
      <c r="C57" s="21">
        <v>919.14001499999995</v>
      </c>
      <c r="D57" s="26">
        <v>1.4E-3</v>
      </c>
      <c r="E57" s="26">
        <v>1.95E-2</v>
      </c>
      <c r="F57" s="21">
        <v>32</v>
      </c>
      <c r="G57" s="21">
        <f t="shared" si="4"/>
        <v>845.37880384790401</v>
      </c>
      <c r="H57" s="21">
        <v>845</v>
      </c>
      <c r="I57" s="28">
        <v>42934</v>
      </c>
      <c r="J57" s="21">
        <v>50</v>
      </c>
      <c r="K57" s="21">
        <v>11.7</v>
      </c>
      <c r="L57" s="21">
        <v>3</v>
      </c>
      <c r="M57" s="21">
        <f t="shared" si="0"/>
        <v>833.13796074398692</v>
      </c>
      <c r="N57" s="21">
        <f t="shared" si="5"/>
        <v>138.8563267906645</v>
      </c>
      <c r="O57" s="21">
        <f t="shared" si="1"/>
        <v>1.8480376416961115E-2</v>
      </c>
      <c r="P57" s="21">
        <f t="shared" si="2"/>
        <v>8.7184803764169612</v>
      </c>
      <c r="Q57" s="26">
        <f t="shared" si="3"/>
        <v>6.2787779123386095E-2</v>
      </c>
    </row>
    <row r="58" spans="1:17" x14ac:dyDescent="0.25">
      <c r="A58" s="25">
        <v>39965</v>
      </c>
      <c r="B58" s="26">
        <v>0.26350000000000001</v>
      </c>
      <c r="C58" s="21">
        <v>919.32000700000003</v>
      </c>
      <c r="D58" s="26">
        <v>1.6999999999999999E-3</v>
      </c>
      <c r="E58" s="26">
        <v>2.0299999999999999E-2</v>
      </c>
      <c r="F58" s="21">
        <v>31</v>
      </c>
      <c r="G58" s="21">
        <f t="shared" si="4"/>
        <v>852.51043652568978</v>
      </c>
      <c r="H58" s="21">
        <v>850</v>
      </c>
      <c r="I58" s="28">
        <v>42969</v>
      </c>
      <c r="J58" s="21">
        <v>53</v>
      </c>
      <c r="K58" s="21">
        <v>12.4</v>
      </c>
      <c r="L58" s="21">
        <v>1.25</v>
      </c>
      <c r="M58" s="21">
        <f t="shared" si="0"/>
        <v>837.39020397725938</v>
      </c>
      <c r="N58" s="21">
        <f t="shared" si="5"/>
        <v>139.56503399620991</v>
      </c>
      <c r="O58" s="21">
        <f t="shared" si="1"/>
        <v>2.1942836908055749E-2</v>
      </c>
      <c r="P58" s="21">
        <f t="shared" si="2"/>
        <v>11.171942836908055</v>
      </c>
      <c r="Q58" s="26">
        <f t="shared" si="3"/>
        <v>8.0048293738182633E-2</v>
      </c>
    </row>
    <row r="59" spans="1:17" x14ac:dyDescent="0.25">
      <c r="A59" s="25">
        <v>39995</v>
      </c>
      <c r="B59" s="26">
        <v>0.25919999999999999</v>
      </c>
      <c r="C59" s="21">
        <v>987.47997999999995</v>
      </c>
      <c r="D59" s="26">
        <v>1.4E-3</v>
      </c>
      <c r="E59" s="26">
        <v>2.0500000000000001E-2</v>
      </c>
      <c r="F59" s="21">
        <v>31</v>
      </c>
      <c r="G59" s="21">
        <f t="shared" si="4"/>
        <v>916.74122306363574</v>
      </c>
      <c r="H59" s="21">
        <v>915</v>
      </c>
      <c r="I59" s="28">
        <v>42997</v>
      </c>
      <c r="J59" s="21">
        <v>50</v>
      </c>
      <c r="K59" s="21">
        <v>12.7</v>
      </c>
      <c r="L59" s="21">
        <v>1.85</v>
      </c>
      <c r="M59" s="21">
        <f t="shared" si="0"/>
        <v>902.12453737366627</v>
      </c>
      <c r="N59" s="21">
        <f t="shared" si="5"/>
        <v>150.35408956227772</v>
      </c>
      <c r="O59" s="21">
        <f t="shared" si="1"/>
        <v>1.9388954024554525E-2</v>
      </c>
      <c r="P59" s="21">
        <f t="shared" si="2"/>
        <v>10.869388954024554</v>
      </c>
      <c r="Q59" s="26">
        <f t="shared" si="3"/>
        <v>7.2291940882142594E-2</v>
      </c>
    </row>
    <row r="60" spans="1:17" x14ac:dyDescent="0.25">
      <c r="A60" s="25">
        <v>40026</v>
      </c>
      <c r="B60" s="26">
        <v>0.2601</v>
      </c>
      <c r="C60" s="21">
        <v>1020.619995</v>
      </c>
      <c r="D60" s="26">
        <v>1.1000000000000001E-3</v>
      </c>
      <c r="E60" s="26">
        <v>2.0500000000000001E-2</v>
      </c>
      <c r="F60" s="21">
        <v>30</v>
      </c>
      <c r="G60" s="21">
        <f t="shared" si="4"/>
        <v>948.42183275823231</v>
      </c>
      <c r="H60" s="21">
        <v>950</v>
      </c>
      <c r="I60" s="28">
        <v>43025</v>
      </c>
      <c r="J60" s="21">
        <v>47</v>
      </c>
      <c r="K60" s="21">
        <v>13.5</v>
      </c>
      <c r="L60" s="21">
        <v>2.1</v>
      </c>
      <c r="M60" s="21">
        <f t="shared" si="0"/>
        <v>936.3654478856281</v>
      </c>
      <c r="N60" s="21">
        <f t="shared" si="5"/>
        <v>156.06090798093803</v>
      </c>
      <c r="O60" s="21">
        <f t="shared" si="1"/>
        <v>1.5330857311528839E-2</v>
      </c>
      <c r="P60" s="21">
        <f t="shared" si="2"/>
        <v>11.415330857311529</v>
      </c>
      <c r="Q60" s="26">
        <f t="shared" si="3"/>
        <v>7.314663873867662E-2</v>
      </c>
    </row>
    <row r="61" spans="1:17" x14ac:dyDescent="0.25">
      <c r="A61" s="25">
        <v>40057</v>
      </c>
      <c r="B61" s="26">
        <v>0.25609999999999999</v>
      </c>
      <c r="C61" s="21">
        <v>1057.079956</v>
      </c>
      <c r="D61" s="26">
        <v>5.9999999999999995E-4</v>
      </c>
      <c r="E61" s="26">
        <v>1.9900000000000001E-2</v>
      </c>
      <c r="F61" s="21">
        <v>30</v>
      </c>
      <c r="G61" s="21">
        <f t="shared" si="4"/>
        <v>983.35334011419047</v>
      </c>
      <c r="H61" s="21">
        <v>985</v>
      </c>
      <c r="I61" s="28">
        <v>43060</v>
      </c>
      <c r="J61" s="21">
        <v>52</v>
      </c>
      <c r="K61" s="21">
        <v>14.4</v>
      </c>
      <c r="L61" s="21">
        <v>13.8</v>
      </c>
      <c r="M61" s="21">
        <f t="shared" si="0"/>
        <v>970.5158063381914</v>
      </c>
      <c r="N61" s="21">
        <f t="shared" si="5"/>
        <v>161.75263438969856</v>
      </c>
      <c r="O61" s="21">
        <f t="shared" si="1"/>
        <v>8.6871934332020864E-3</v>
      </c>
      <c r="P61" s="21">
        <f t="shared" si="2"/>
        <v>0.60868719343320177</v>
      </c>
      <c r="Q61" s="26">
        <f t="shared" si="3"/>
        <v>3.7630743742122748E-3</v>
      </c>
    </row>
    <row r="62" spans="1:17" x14ac:dyDescent="0.25">
      <c r="A62" s="25">
        <v>40087</v>
      </c>
      <c r="B62" s="26">
        <v>0.30690000000000001</v>
      </c>
      <c r="C62" s="21">
        <v>1036.1899410000001</v>
      </c>
      <c r="D62" s="26">
        <v>1E-4</v>
      </c>
      <c r="E62" s="26">
        <v>1.9199999999999998E-2</v>
      </c>
      <c r="F62" s="21">
        <v>31</v>
      </c>
      <c r="G62" s="21">
        <f t="shared" si="4"/>
        <v>949.74987856960524</v>
      </c>
      <c r="H62" s="21">
        <v>950</v>
      </c>
      <c r="I62" s="28">
        <v>43088</v>
      </c>
      <c r="J62" s="21">
        <v>50</v>
      </c>
      <c r="K62" s="21">
        <v>14.8</v>
      </c>
      <c r="L62" s="21">
        <v>1.7</v>
      </c>
      <c r="M62" s="21">
        <f t="shared" si="0"/>
        <v>935.18698639050444</v>
      </c>
      <c r="N62" s="21">
        <f t="shared" si="5"/>
        <v>155.86449773175073</v>
      </c>
      <c r="O62" s="21">
        <f t="shared" si="1"/>
        <v>1.4494854511532724E-3</v>
      </c>
      <c r="P62" s="21">
        <f t="shared" si="2"/>
        <v>13.101449485451155</v>
      </c>
      <c r="Q62" s="26">
        <f t="shared" si="3"/>
        <v>8.4056662524902195E-2</v>
      </c>
    </row>
    <row r="63" spans="1:17" x14ac:dyDescent="0.25">
      <c r="A63" s="25">
        <v>40118</v>
      </c>
      <c r="B63" s="26">
        <v>0.24510000000000001</v>
      </c>
      <c r="C63" s="21">
        <v>1095.630005</v>
      </c>
      <c r="D63" s="26">
        <v>8.0000000000000004E-4</v>
      </c>
      <c r="E63" s="26">
        <v>1.89E-2</v>
      </c>
      <c r="F63" s="21">
        <v>31</v>
      </c>
      <c r="G63" s="21">
        <f t="shared" si="4"/>
        <v>1021.1146004442851</v>
      </c>
      <c r="H63" s="21">
        <v>1020</v>
      </c>
      <c r="I63" s="28">
        <v>42751</v>
      </c>
      <c r="J63" s="21">
        <v>47</v>
      </c>
      <c r="K63" s="21">
        <v>12.1</v>
      </c>
      <c r="L63" s="21">
        <v>2.2000000000000002</v>
      </c>
      <c r="M63" s="21">
        <f t="shared" si="0"/>
        <v>1007.7949314392407</v>
      </c>
      <c r="N63" s="21">
        <f t="shared" si="5"/>
        <v>167.96582190654013</v>
      </c>
      <c r="O63" s="21">
        <f t="shared" si="1"/>
        <v>1.2235024920205147E-2</v>
      </c>
      <c r="P63" s="21">
        <f t="shared" si="2"/>
        <v>9.9122350249202036</v>
      </c>
      <c r="Q63" s="26">
        <f t="shared" si="3"/>
        <v>5.9013404705843008E-2</v>
      </c>
    </row>
    <row r="64" spans="1:17" x14ac:dyDescent="0.25">
      <c r="A64" s="25">
        <v>40148</v>
      </c>
      <c r="B64" s="26">
        <v>0.21679999999999999</v>
      </c>
      <c r="C64" s="21">
        <v>1115.099976</v>
      </c>
      <c r="D64" s="26">
        <v>4.0000000000000002E-4</v>
      </c>
      <c r="E64" s="26">
        <v>1.83E-2</v>
      </c>
      <c r="F64" s="21">
        <v>29</v>
      </c>
      <c r="G64" s="21">
        <f t="shared" si="4"/>
        <v>1049.4863849023436</v>
      </c>
      <c r="H64" s="21">
        <v>1050</v>
      </c>
      <c r="I64" s="28">
        <v>42786</v>
      </c>
      <c r="J64" s="21">
        <v>51</v>
      </c>
      <c r="K64" s="21">
        <v>13</v>
      </c>
      <c r="L64" s="21">
        <v>14.9</v>
      </c>
      <c r="M64" s="21">
        <f t="shared" si="0"/>
        <v>1036.9413167084251</v>
      </c>
      <c r="N64" s="21">
        <f t="shared" si="5"/>
        <v>172.82355278473753</v>
      </c>
      <c r="O64" s="21">
        <f t="shared" si="1"/>
        <v>5.9057190829941535E-3</v>
      </c>
      <c r="P64" s="21">
        <f t="shared" si="2"/>
        <v>-1.8940942809170063</v>
      </c>
      <c r="Q64" s="26">
        <f t="shared" si="3"/>
        <v>-1.0959699939025199E-2</v>
      </c>
    </row>
    <row r="65" spans="1:18" x14ac:dyDescent="0.25">
      <c r="A65" s="25">
        <v>40179</v>
      </c>
      <c r="B65" s="26">
        <v>0.2462</v>
      </c>
      <c r="C65" s="21">
        <v>1073.869995</v>
      </c>
      <c r="D65" s="26">
        <v>2.0000000000000001E-4</v>
      </c>
      <c r="E65" s="26">
        <v>1.7899999999999999E-2</v>
      </c>
      <c r="F65" s="21">
        <v>28</v>
      </c>
      <c r="G65" s="21">
        <f t="shared" si="4"/>
        <v>1004.1380904605171</v>
      </c>
      <c r="H65" s="21">
        <v>1005</v>
      </c>
      <c r="I65" s="28">
        <v>42814</v>
      </c>
      <c r="J65" s="21">
        <v>50</v>
      </c>
      <c r="K65" s="21">
        <v>14.6</v>
      </c>
      <c r="L65" s="21">
        <v>2.35</v>
      </c>
      <c r="M65" s="21">
        <f t="shared" si="0"/>
        <v>990.37246613060267</v>
      </c>
      <c r="N65" s="21">
        <f t="shared" si="5"/>
        <v>165.06207768843379</v>
      </c>
      <c r="O65" s="21">
        <f t="shared" si="1"/>
        <v>2.7564804196824901E-3</v>
      </c>
      <c r="P65" s="21">
        <f t="shared" si="2"/>
        <v>12.252756480419682</v>
      </c>
      <c r="Q65" s="26">
        <f t="shared" si="3"/>
        <v>7.4231202296796583E-2</v>
      </c>
    </row>
    <row r="66" spans="1:18" x14ac:dyDescent="0.25">
      <c r="A66" s="25">
        <v>40210</v>
      </c>
      <c r="B66" s="26">
        <v>0.19500000000000001</v>
      </c>
      <c r="C66" s="21">
        <v>1104.48999</v>
      </c>
      <c r="D66" s="26">
        <v>8.9999999999999998E-4</v>
      </c>
      <c r="E66" s="26">
        <v>2.0299999999999999E-2</v>
      </c>
      <c r="F66" s="21">
        <v>33</v>
      </c>
      <c r="G66" s="21">
        <f t="shared" si="4"/>
        <v>1041.5583235538343</v>
      </c>
      <c r="H66" s="21">
        <v>1040</v>
      </c>
      <c r="I66" s="28">
        <v>42842</v>
      </c>
      <c r="J66" s="21">
        <v>50</v>
      </c>
      <c r="K66" s="21">
        <v>10</v>
      </c>
      <c r="L66" s="21">
        <v>1</v>
      </c>
      <c r="M66" s="21">
        <f t="shared" si="0"/>
        <v>1029.871788725515</v>
      </c>
      <c r="N66" s="21">
        <f t="shared" si="5"/>
        <v>171.64529812091916</v>
      </c>
      <c r="O66" s="21">
        <f t="shared" si="1"/>
        <v>1.4781054383227087E-2</v>
      </c>
      <c r="P66" s="21">
        <f t="shared" si="2"/>
        <v>9.0147810543832279</v>
      </c>
      <c r="Q66" s="26">
        <f t="shared" si="3"/>
        <v>5.2519825203907272E-2</v>
      </c>
    </row>
    <row r="67" spans="1:18" x14ac:dyDescent="0.25">
      <c r="A67" s="25">
        <v>40238</v>
      </c>
      <c r="B67" s="26">
        <v>0.1759</v>
      </c>
      <c r="C67" s="21">
        <v>1169.4300539999999</v>
      </c>
      <c r="D67" s="26">
        <v>1.5E-3</v>
      </c>
      <c r="E67" s="26">
        <v>1.9E-2</v>
      </c>
      <c r="F67" s="21">
        <v>30</v>
      </c>
      <c r="G67" s="21">
        <f t="shared" si="4"/>
        <v>1111.7311569008561</v>
      </c>
      <c r="H67" s="21">
        <v>1110</v>
      </c>
      <c r="I67" s="28">
        <v>42877</v>
      </c>
      <c r="J67" s="21">
        <v>52</v>
      </c>
      <c r="K67" s="21">
        <v>10</v>
      </c>
      <c r="L67" s="21">
        <v>5.6</v>
      </c>
      <c r="M67" s="21">
        <f t="shared" si="0"/>
        <v>1099.7628198639857</v>
      </c>
      <c r="N67" s="21">
        <f t="shared" si="5"/>
        <v>183.29380331066429</v>
      </c>
      <c r="O67" s="21">
        <f t="shared" si="1"/>
        <v>2.3832211952707089E-2</v>
      </c>
      <c r="P67" s="21">
        <f t="shared" si="2"/>
        <v>4.4238322119527078</v>
      </c>
      <c r="Q67" s="26">
        <f t="shared" si="3"/>
        <v>2.413519787384609E-2</v>
      </c>
    </row>
    <row r="68" spans="1:18" x14ac:dyDescent="0.25">
      <c r="A68" s="25">
        <v>40269</v>
      </c>
      <c r="B68" s="26">
        <v>0.2205</v>
      </c>
      <c r="C68" s="21">
        <v>1186.6899410000001</v>
      </c>
      <c r="D68" s="26">
        <v>1.4E-3</v>
      </c>
      <c r="E68" s="26">
        <v>1.83E-2</v>
      </c>
      <c r="F68" s="21">
        <v>28</v>
      </c>
      <c r="G68" s="21">
        <f t="shared" si="4"/>
        <v>1117.074836242648</v>
      </c>
      <c r="H68" s="21">
        <v>1115</v>
      </c>
      <c r="I68" s="28">
        <v>42905</v>
      </c>
      <c r="J68" s="21">
        <v>50</v>
      </c>
      <c r="K68" s="21">
        <v>12.5</v>
      </c>
      <c r="L68" s="21">
        <v>43.8</v>
      </c>
      <c r="M68" s="21">
        <f t="shared" si="0"/>
        <v>1102.2861848870359</v>
      </c>
      <c r="N68" s="21">
        <f t="shared" si="5"/>
        <v>183.71436414783932</v>
      </c>
      <c r="O68" s="21">
        <f t="shared" si="1"/>
        <v>2.1074016761472157E-2</v>
      </c>
      <c r="P68" s="21">
        <f t="shared" si="2"/>
        <v>-31.278925983238526</v>
      </c>
      <c r="Q68" s="26">
        <f t="shared" si="3"/>
        <v>-0.17025846687778659</v>
      </c>
    </row>
    <row r="69" spans="1:18" x14ac:dyDescent="0.25">
      <c r="A69" s="25">
        <v>40299</v>
      </c>
      <c r="B69" s="26">
        <v>0.35539999999999999</v>
      </c>
      <c r="C69" s="21">
        <v>1089.410034</v>
      </c>
      <c r="D69" s="26">
        <v>1.5E-3</v>
      </c>
      <c r="E69" s="26">
        <v>1.95E-2</v>
      </c>
      <c r="F69" s="21">
        <v>33</v>
      </c>
      <c r="G69" s="21">
        <f t="shared" si="4"/>
        <v>982.68764200800706</v>
      </c>
      <c r="H69" s="21">
        <v>985</v>
      </c>
      <c r="I69" s="28">
        <v>42933</v>
      </c>
      <c r="J69" s="21">
        <v>50</v>
      </c>
      <c r="K69" s="21">
        <v>16.3</v>
      </c>
      <c r="L69" s="21">
        <v>14.6</v>
      </c>
      <c r="M69" s="21">
        <f t="shared" si="0"/>
        <v>968.49762353254096</v>
      </c>
      <c r="N69" s="21">
        <f t="shared" si="5"/>
        <v>161.41627058875682</v>
      </c>
      <c r="O69" s="21">
        <f t="shared" si="1"/>
        <v>2.4102881991770523E-2</v>
      </c>
      <c r="P69" s="21">
        <f t="shared" si="2"/>
        <v>1.7241028819917716</v>
      </c>
      <c r="Q69" s="26">
        <f t="shared" si="3"/>
        <v>1.0681097238235049E-2</v>
      </c>
    </row>
    <row r="70" spans="1:18" x14ac:dyDescent="0.25">
      <c r="A70" s="25">
        <v>40330</v>
      </c>
      <c r="B70" s="26">
        <v>0.34539999999999998</v>
      </c>
      <c r="C70" s="21">
        <v>1030.709961</v>
      </c>
      <c r="D70" s="26">
        <v>1.6999999999999999E-3</v>
      </c>
      <c r="E70" s="26">
        <v>2.0299999999999999E-2</v>
      </c>
      <c r="F70" s="21">
        <v>30</v>
      </c>
      <c r="G70" s="21">
        <f t="shared" si="4"/>
        <v>936.73545048149288</v>
      </c>
      <c r="H70" s="21">
        <v>935</v>
      </c>
      <c r="I70" s="28">
        <v>42968</v>
      </c>
      <c r="J70" s="21">
        <v>52</v>
      </c>
      <c r="K70" s="21">
        <v>19.600000000000001</v>
      </c>
      <c r="L70" s="21">
        <v>1.25</v>
      </c>
      <c r="M70" s="21">
        <f t="shared" ref="M70:M133" si="6">H70*EXP(-D70*(J70/365))-K70</f>
        <v>915.17357810479928</v>
      </c>
      <c r="N70" s="21">
        <f t="shared" si="5"/>
        <v>152.5289296841332</v>
      </c>
      <c r="O70" s="21">
        <f t="shared" ref="O70:O133" si="7">(N70+K70)*(EXP(D70*F70/365)-1)</f>
        <v>2.405257189091543E-2</v>
      </c>
      <c r="P70" s="21">
        <f t="shared" ref="P70:P133" si="8">K70-L70+O70</f>
        <v>18.374052571890918</v>
      </c>
      <c r="Q70" s="26">
        <f t="shared" ref="Q70:Q133" si="9">P70/N70</f>
        <v>0.12046273851092443</v>
      </c>
      <c r="R70" s="4"/>
    </row>
    <row r="71" spans="1:18" x14ac:dyDescent="0.25">
      <c r="A71" s="25">
        <v>40360</v>
      </c>
      <c r="B71" s="26">
        <v>0.23499999999999999</v>
      </c>
      <c r="C71" s="21">
        <v>1101.599976</v>
      </c>
      <c r="D71" s="26">
        <v>1.4E-3</v>
      </c>
      <c r="E71" s="26">
        <v>2.0500000000000001E-2</v>
      </c>
      <c r="F71" s="21">
        <v>32</v>
      </c>
      <c r="G71" s="21">
        <f t="shared" ref="G71:G134" si="10">C71*EXP((D71-E71+((B71^2)/2))*(1/12)+(B71*SQRT(F71/365)*$B$2))</f>
        <v>1028.2836981132016</v>
      </c>
      <c r="H71" s="21">
        <v>1030</v>
      </c>
      <c r="I71" s="28">
        <v>42996</v>
      </c>
      <c r="J71" s="21">
        <v>50</v>
      </c>
      <c r="K71" s="21">
        <v>12.8</v>
      </c>
      <c r="L71" s="21">
        <v>13.6</v>
      </c>
      <c r="M71" s="21">
        <f t="shared" si="6"/>
        <v>1017.0024846938541</v>
      </c>
      <c r="N71" s="21">
        <f t="shared" si="5"/>
        <v>169.50041411564234</v>
      </c>
      <c r="O71" s="21">
        <f t="shared" si="7"/>
        <v>2.2376876120983189E-2</v>
      </c>
      <c r="P71" s="21">
        <f t="shared" si="8"/>
        <v>-0.77762312387901578</v>
      </c>
      <c r="Q71" s="26">
        <f t="shared" si="9"/>
        <v>-4.5877358349607289E-3</v>
      </c>
    </row>
    <row r="72" spans="1:18" x14ac:dyDescent="0.25">
      <c r="A72" s="25">
        <v>40391</v>
      </c>
      <c r="B72" s="26">
        <v>0.26050000000000001</v>
      </c>
      <c r="C72" s="21">
        <v>1049.329956</v>
      </c>
      <c r="D72" s="26">
        <v>1.6000000000000001E-3</v>
      </c>
      <c r="E72" s="26">
        <v>2.0500000000000001E-2</v>
      </c>
      <c r="F72" s="21">
        <v>30</v>
      </c>
      <c r="G72" s="21">
        <f t="shared" si="10"/>
        <v>975.03813582920839</v>
      </c>
      <c r="H72" s="21">
        <v>975</v>
      </c>
      <c r="I72" s="28">
        <v>43024</v>
      </c>
      <c r="J72" s="21">
        <v>46</v>
      </c>
      <c r="K72" s="21">
        <v>13.1</v>
      </c>
      <c r="L72" s="21">
        <v>0.65</v>
      </c>
      <c r="M72" s="21">
        <f t="shared" si="6"/>
        <v>961.70341708080696</v>
      </c>
      <c r="N72" s="21">
        <f t="shared" ref="N72:N135" si="11">M72/$B$1</f>
        <v>160.28390284680117</v>
      </c>
      <c r="O72" s="21">
        <f t="shared" si="7"/>
        <v>2.2802670106124728E-2</v>
      </c>
      <c r="P72" s="21">
        <f t="shared" si="8"/>
        <v>12.472802670106123</v>
      </c>
      <c r="Q72" s="26">
        <f t="shared" si="9"/>
        <v>7.7816938872692587E-2</v>
      </c>
    </row>
    <row r="73" spans="1:18" x14ac:dyDescent="0.25">
      <c r="A73" s="25">
        <v>40422</v>
      </c>
      <c r="B73" s="26">
        <v>0.23699999999999999</v>
      </c>
      <c r="C73" s="21">
        <v>1141.1999510000001</v>
      </c>
      <c r="D73" s="26">
        <v>1.4E-3</v>
      </c>
      <c r="E73" s="26">
        <v>1.9900000000000001E-2</v>
      </c>
      <c r="F73" s="21">
        <v>29</v>
      </c>
      <c r="G73" s="21">
        <f t="shared" si="10"/>
        <v>1068.3070987897383</v>
      </c>
      <c r="H73" s="21">
        <v>1070</v>
      </c>
      <c r="I73" s="28">
        <v>43059</v>
      </c>
      <c r="J73" s="21">
        <v>51</v>
      </c>
      <c r="K73" s="21">
        <v>14.4</v>
      </c>
      <c r="L73" s="21">
        <v>2.4500000000000002</v>
      </c>
      <c r="M73" s="21">
        <f t="shared" si="6"/>
        <v>1055.3907108818221</v>
      </c>
      <c r="N73" s="21">
        <f t="shared" si="11"/>
        <v>175.89845181363702</v>
      </c>
      <c r="O73" s="21">
        <f t="shared" si="7"/>
        <v>2.1168621530657312E-2</v>
      </c>
      <c r="P73" s="21">
        <f t="shared" si="8"/>
        <v>11.971168621530657</v>
      </c>
      <c r="Q73" s="26">
        <f t="shared" si="9"/>
        <v>6.8057271102158493E-2</v>
      </c>
    </row>
    <row r="74" spans="1:18" x14ac:dyDescent="0.25">
      <c r="A74" s="25">
        <v>40452</v>
      </c>
      <c r="B74" s="26">
        <v>0.21199999999999999</v>
      </c>
      <c r="C74" s="21">
        <v>1183.26001</v>
      </c>
      <c r="D74" s="26">
        <v>1.4E-3</v>
      </c>
      <c r="E74" s="26">
        <v>1.9199999999999998E-2</v>
      </c>
      <c r="F74" s="21">
        <v>32</v>
      </c>
      <c r="G74" s="21">
        <f t="shared" si="10"/>
        <v>1111.7005907244836</v>
      </c>
      <c r="H74" s="21">
        <v>1110</v>
      </c>
      <c r="I74" s="28">
        <v>43087</v>
      </c>
      <c r="J74" s="21">
        <v>50</v>
      </c>
      <c r="K74" s="21">
        <v>12.5</v>
      </c>
      <c r="L74" s="21">
        <v>6.4</v>
      </c>
      <c r="M74" s="21">
        <f t="shared" si="6"/>
        <v>1097.2871436992018</v>
      </c>
      <c r="N74" s="21">
        <f t="shared" si="11"/>
        <v>182.88119061653364</v>
      </c>
      <c r="O74" s="21">
        <f t="shared" si="7"/>
        <v>2.398250558017374E-2</v>
      </c>
      <c r="P74" s="21">
        <f t="shared" si="8"/>
        <v>6.1239825055801731</v>
      </c>
      <c r="Q74" s="26">
        <f t="shared" si="9"/>
        <v>3.3486125527370257E-2</v>
      </c>
    </row>
    <row r="75" spans="1:18" x14ac:dyDescent="0.25">
      <c r="A75" s="25">
        <v>40483</v>
      </c>
      <c r="B75" s="26">
        <v>0.2354</v>
      </c>
      <c r="C75" s="21">
        <v>1180.5500489999999</v>
      </c>
      <c r="D75" s="26">
        <v>1.8E-3</v>
      </c>
      <c r="E75" s="26">
        <v>1.89E-2</v>
      </c>
      <c r="F75" s="21">
        <v>31</v>
      </c>
      <c r="G75" s="21">
        <f t="shared" si="10"/>
        <v>1103.2514767745445</v>
      </c>
      <c r="H75" s="21">
        <v>1105</v>
      </c>
      <c r="I75" s="28">
        <v>42757</v>
      </c>
      <c r="J75" s="21">
        <v>53</v>
      </c>
      <c r="K75" s="21">
        <v>15</v>
      </c>
      <c r="L75" s="21">
        <v>0.95</v>
      </c>
      <c r="M75" s="21">
        <f t="shared" si="6"/>
        <v>1089.7112240416802</v>
      </c>
      <c r="N75" s="21">
        <f t="shared" si="11"/>
        <v>181.61853734028003</v>
      </c>
      <c r="O75" s="21">
        <f t="shared" si="7"/>
        <v>3.0060693302907462E-2</v>
      </c>
      <c r="P75" s="21">
        <f t="shared" si="8"/>
        <v>14.080060693302908</v>
      </c>
      <c r="Q75" s="26">
        <f t="shared" si="9"/>
        <v>7.7525460228338602E-2</v>
      </c>
    </row>
    <row r="76" spans="1:18" x14ac:dyDescent="0.25">
      <c r="A76" s="25">
        <v>40513</v>
      </c>
      <c r="B76" s="26">
        <v>0.17749999999999999</v>
      </c>
      <c r="C76" s="21">
        <v>1257.6400149999999</v>
      </c>
      <c r="D76" s="26">
        <v>6.9999999999999999E-4</v>
      </c>
      <c r="E76" s="26">
        <v>1.83E-2</v>
      </c>
      <c r="F76" s="21">
        <v>31</v>
      </c>
      <c r="G76" s="21">
        <f t="shared" si="10"/>
        <v>1194.0539648182425</v>
      </c>
      <c r="H76" s="21">
        <v>1195</v>
      </c>
      <c r="I76" s="28">
        <v>42785</v>
      </c>
      <c r="J76" s="21">
        <v>50</v>
      </c>
      <c r="K76" s="21">
        <v>12</v>
      </c>
      <c r="L76" s="21">
        <v>4.0999999999999996</v>
      </c>
      <c r="M76" s="21">
        <f t="shared" si="6"/>
        <v>1182.8854164527236</v>
      </c>
      <c r="N76" s="21">
        <f t="shared" si="11"/>
        <v>197.14756940878726</v>
      </c>
      <c r="O76" s="21">
        <f t="shared" si="7"/>
        <v>1.2434622384913123E-2</v>
      </c>
      <c r="P76" s="21">
        <f t="shared" si="8"/>
        <v>7.9124346223849136</v>
      </c>
      <c r="Q76" s="26">
        <f t="shared" si="9"/>
        <v>4.013457861090039E-2</v>
      </c>
    </row>
    <row r="77" spans="1:18" x14ac:dyDescent="0.25">
      <c r="A77" s="25">
        <v>40544</v>
      </c>
      <c r="B77" s="26">
        <v>0.1953</v>
      </c>
      <c r="C77" s="21">
        <v>1286.119995</v>
      </c>
      <c r="D77" s="26">
        <v>1.5E-3</v>
      </c>
      <c r="E77" s="26">
        <v>1.7899999999999999E-2</v>
      </c>
      <c r="F77" s="21">
        <v>28</v>
      </c>
      <c r="G77" s="21">
        <f t="shared" si="10"/>
        <v>1218.6702370135233</v>
      </c>
      <c r="H77" s="21">
        <v>1220</v>
      </c>
      <c r="I77" s="28">
        <v>42813</v>
      </c>
      <c r="J77" s="21">
        <v>47</v>
      </c>
      <c r="K77" s="21">
        <v>11.2</v>
      </c>
      <c r="L77" s="21">
        <v>2.5</v>
      </c>
      <c r="M77" s="21">
        <f t="shared" si="6"/>
        <v>1208.5643789203025</v>
      </c>
      <c r="N77" s="21">
        <f t="shared" si="11"/>
        <v>201.42739648671707</v>
      </c>
      <c r="O77" s="21">
        <f t="shared" si="7"/>
        <v>2.4468121844246113E-2</v>
      </c>
      <c r="P77" s="21">
        <f t="shared" si="8"/>
        <v>8.7244681218442448</v>
      </c>
      <c r="Q77" s="26">
        <f t="shared" si="9"/>
        <v>4.3313214954945667E-2</v>
      </c>
    </row>
    <row r="78" spans="1:18" x14ac:dyDescent="0.25">
      <c r="A78" s="25">
        <v>40575</v>
      </c>
      <c r="B78" s="26">
        <v>0.1835</v>
      </c>
      <c r="C78" s="21">
        <v>1327.219971</v>
      </c>
      <c r="D78" s="26">
        <v>1.2999999999999999E-3</v>
      </c>
      <c r="E78" s="26">
        <v>1.7600000000000001E-2</v>
      </c>
      <c r="F78" s="21">
        <v>31</v>
      </c>
      <c r="G78" s="21">
        <f t="shared" si="10"/>
        <v>1258.164307480353</v>
      </c>
      <c r="H78" s="21">
        <v>1260</v>
      </c>
      <c r="I78" s="28">
        <v>42841</v>
      </c>
      <c r="J78" s="21">
        <v>47</v>
      </c>
      <c r="K78" s="21">
        <v>11.2</v>
      </c>
      <c r="L78" s="21">
        <v>3.5</v>
      </c>
      <c r="M78" s="21">
        <f t="shared" si="6"/>
        <v>1248.5890971048307</v>
      </c>
      <c r="N78" s="21">
        <f t="shared" si="11"/>
        <v>208.0981828508051</v>
      </c>
      <c r="O78" s="21">
        <f t="shared" si="7"/>
        <v>2.4214259389690948E-2</v>
      </c>
      <c r="P78" s="21">
        <f t="shared" si="8"/>
        <v>7.7242142593896901</v>
      </c>
      <c r="Q78" s="26">
        <f t="shared" si="9"/>
        <v>3.7118124500527351E-2</v>
      </c>
    </row>
    <row r="79" spans="1:18" x14ac:dyDescent="0.25">
      <c r="A79" s="25">
        <v>40603</v>
      </c>
      <c r="B79" s="26">
        <v>0.1774</v>
      </c>
      <c r="C79" s="21">
        <v>1325.829956</v>
      </c>
      <c r="D79" s="26">
        <v>5.0000000000000001E-4</v>
      </c>
      <c r="E79" s="26">
        <v>1.7999999999999999E-2</v>
      </c>
      <c r="F79" s="21">
        <v>29</v>
      </c>
      <c r="G79" s="21">
        <f t="shared" si="10"/>
        <v>1260.9777703728621</v>
      </c>
      <c r="H79" s="21">
        <v>1260</v>
      </c>
      <c r="I79" s="28">
        <v>42876</v>
      </c>
      <c r="J79" s="21">
        <v>51</v>
      </c>
      <c r="K79" s="21">
        <v>12.1</v>
      </c>
      <c r="L79" s="21">
        <v>1.65</v>
      </c>
      <c r="M79" s="21">
        <f t="shared" si="6"/>
        <v>1247.8119756775977</v>
      </c>
      <c r="N79" s="21">
        <f t="shared" si="11"/>
        <v>207.96866261293295</v>
      </c>
      <c r="O79" s="21">
        <f t="shared" si="7"/>
        <v>8.7426273739939792E-3</v>
      </c>
      <c r="P79" s="21">
        <f t="shared" si="8"/>
        <v>10.458742627373994</v>
      </c>
      <c r="Q79" s="26">
        <f t="shared" si="9"/>
        <v>5.0289993194020742E-2</v>
      </c>
    </row>
    <row r="80" spans="1:18" x14ac:dyDescent="0.25">
      <c r="A80" s="25">
        <v>40634</v>
      </c>
      <c r="B80" s="26">
        <v>0.1474</v>
      </c>
      <c r="C80" s="21">
        <v>1363.6099850000001</v>
      </c>
      <c r="D80" s="26">
        <v>2.0000000000000001E-4</v>
      </c>
      <c r="E80" s="26">
        <v>1.78E-2</v>
      </c>
      <c r="F80" s="21">
        <v>32</v>
      </c>
      <c r="G80" s="21">
        <f t="shared" si="10"/>
        <v>1304.6437939787413</v>
      </c>
      <c r="H80" s="21">
        <v>1305</v>
      </c>
      <c r="I80" s="28">
        <v>42904</v>
      </c>
      <c r="J80" s="21">
        <v>50</v>
      </c>
      <c r="K80" s="21">
        <v>9.4</v>
      </c>
      <c r="L80" s="21">
        <v>5.2</v>
      </c>
      <c r="M80" s="21">
        <f t="shared" si="6"/>
        <v>1295.564247065111</v>
      </c>
      <c r="N80" s="21">
        <f t="shared" si="11"/>
        <v>215.92737451085182</v>
      </c>
      <c r="O80" s="21">
        <f t="shared" si="7"/>
        <v>3.950980383459193E-3</v>
      </c>
      <c r="P80" s="21">
        <f t="shared" si="8"/>
        <v>4.2039509803834596</v>
      </c>
      <c r="Q80" s="26">
        <f t="shared" si="9"/>
        <v>1.9469282159831857E-2</v>
      </c>
    </row>
    <row r="81" spans="1:17" x14ac:dyDescent="0.25">
      <c r="A81" s="25">
        <v>40664</v>
      </c>
      <c r="B81" s="26">
        <v>0.1545</v>
      </c>
      <c r="C81" s="21">
        <v>1345.1999510000001</v>
      </c>
      <c r="D81" s="26">
        <v>4.0000000000000002E-4</v>
      </c>
      <c r="E81" s="26">
        <v>1.7999999999999999E-2</v>
      </c>
      <c r="F81" s="21">
        <v>30</v>
      </c>
      <c r="G81" s="21">
        <f t="shared" si="10"/>
        <v>1286.3089245153699</v>
      </c>
      <c r="H81" s="21">
        <v>1285</v>
      </c>
      <c r="I81" s="28">
        <v>42932</v>
      </c>
      <c r="J81" s="21">
        <v>46</v>
      </c>
      <c r="K81" s="21">
        <v>9.5</v>
      </c>
      <c r="L81" s="21">
        <v>5.2</v>
      </c>
      <c r="M81" s="21">
        <f t="shared" si="6"/>
        <v>1275.4352235505435</v>
      </c>
      <c r="N81" s="21">
        <f t="shared" si="11"/>
        <v>212.57253725842392</v>
      </c>
      <c r="O81" s="21">
        <f t="shared" si="7"/>
        <v>7.3011349415617929E-3</v>
      </c>
      <c r="P81" s="21">
        <f t="shared" si="8"/>
        <v>4.3073011349415617</v>
      </c>
      <c r="Q81" s="26">
        <f t="shared" si="9"/>
        <v>2.0262735678340173E-2</v>
      </c>
    </row>
    <row r="82" spans="1:17" x14ac:dyDescent="0.25">
      <c r="A82" s="25">
        <v>40695</v>
      </c>
      <c r="B82" s="26">
        <v>0.16520000000000001</v>
      </c>
      <c r="C82" s="21">
        <v>1320.6400149999999</v>
      </c>
      <c r="D82" s="26">
        <v>1E-4</v>
      </c>
      <c r="E82" s="26">
        <v>1.89E-2</v>
      </c>
      <c r="F82" s="21">
        <v>29</v>
      </c>
      <c r="G82" s="21">
        <f t="shared" si="10"/>
        <v>1260.0124690937507</v>
      </c>
      <c r="H82" s="21">
        <v>1260</v>
      </c>
      <c r="I82" s="28">
        <v>42967</v>
      </c>
      <c r="J82" s="21">
        <v>51</v>
      </c>
      <c r="K82" s="21">
        <v>10.7</v>
      </c>
      <c r="L82" s="21">
        <v>19.5</v>
      </c>
      <c r="M82" s="21">
        <f t="shared" si="6"/>
        <v>1249.2823946435444</v>
      </c>
      <c r="N82" s="21">
        <f t="shared" si="11"/>
        <v>208.21373244059075</v>
      </c>
      <c r="O82" s="21">
        <f t="shared" si="7"/>
        <v>1.7393214961488237E-3</v>
      </c>
      <c r="P82" s="21">
        <f t="shared" si="8"/>
        <v>-8.7982606785038513</v>
      </c>
      <c r="Q82" s="26">
        <f t="shared" si="9"/>
        <v>-4.2255909710538636E-2</v>
      </c>
    </row>
    <row r="83" spans="1:17" x14ac:dyDescent="0.25">
      <c r="A83" s="25">
        <v>40725</v>
      </c>
      <c r="B83" s="26">
        <v>0.2525</v>
      </c>
      <c r="C83" s="21">
        <v>1292.280029</v>
      </c>
      <c r="D83" s="26">
        <v>1.6000000000000001E-3</v>
      </c>
      <c r="E83" s="26">
        <v>1.8599999999999998E-2</v>
      </c>
      <c r="F83" s="21">
        <v>33</v>
      </c>
      <c r="G83" s="21">
        <f t="shared" si="10"/>
        <v>1199.2846069071854</v>
      </c>
      <c r="H83" s="21">
        <v>1200</v>
      </c>
      <c r="I83" s="28">
        <v>42995</v>
      </c>
      <c r="J83" s="21">
        <v>50</v>
      </c>
      <c r="K83" s="21">
        <v>13.3</v>
      </c>
      <c r="L83" s="21">
        <v>24</v>
      </c>
      <c r="M83" s="21">
        <f t="shared" si="6"/>
        <v>1186.4370151226833</v>
      </c>
      <c r="N83" s="21">
        <f t="shared" si="11"/>
        <v>197.73950252044722</v>
      </c>
      <c r="O83" s="21">
        <f t="shared" si="7"/>
        <v>3.0530662255154967E-2</v>
      </c>
      <c r="P83" s="21">
        <f t="shared" si="8"/>
        <v>-10.669469337744845</v>
      </c>
      <c r="Q83" s="26">
        <f t="shared" si="9"/>
        <v>-5.3957197230439936E-2</v>
      </c>
    </row>
    <row r="84" spans="1:17" x14ac:dyDescent="0.25">
      <c r="A84" s="25">
        <v>40756</v>
      </c>
      <c r="B84" s="26">
        <v>0.31619999999999998</v>
      </c>
      <c r="C84" s="21">
        <v>1218.8900149999999</v>
      </c>
      <c r="D84" s="26">
        <v>1E-4</v>
      </c>
      <c r="E84" s="26">
        <v>2.1000000000000001E-2</v>
      </c>
      <c r="F84" s="21">
        <v>30</v>
      </c>
      <c r="G84" s="21">
        <f t="shared" si="10"/>
        <v>1115.9579306009332</v>
      </c>
      <c r="H84" s="21">
        <v>1115</v>
      </c>
      <c r="I84" s="28">
        <v>43030</v>
      </c>
      <c r="J84" s="21">
        <v>52</v>
      </c>
      <c r="K84" s="21">
        <v>20.2</v>
      </c>
      <c r="L84" s="21">
        <v>39.6</v>
      </c>
      <c r="M84" s="21">
        <f t="shared" si="6"/>
        <v>1094.7841151816456</v>
      </c>
      <c r="N84" s="21">
        <f t="shared" si="11"/>
        <v>182.46401919694094</v>
      </c>
      <c r="O84" s="21">
        <f t="shared" si="7"/>
        <v>1.6657385101348818E-3</v>
      </c>
      <c r="P84" s="21">
        <f t="shared" si="8"/>
        <v>-19.398334261489868</v>
      </c>
      <c r="Q84" s="26">
        <f t="shared" si="9"/>
        <v>-0.10631320271725707</v>
      </c>
    </row>
    <row r="85" spans="1:17" x14ac:dyDescent="0.25">
      <c r="A85" s="25">
        <v>40787</v>
      </c>
      <c r="B85" s="26">
        <v>0.42959999999999998</v>
      </c>
      <c r="C85" s="21">
        <v>1131.420044</v>
      </c>
      <c r="D85" s="26">
        <v>2.0000000000000001E-4</v>
      </c>
      <c r="E85" s="26">
        <v>2.1499999999999998E-2</v>
      </c>
      <c r="F85" s="21">
        <v>31</v>
      </c>
      <c r="G85" s="21">
        <f t="shared" si="10"/>
        <v>1004.1987764788528</v>
      </c>
      <c r="H85" s="21">
        <v>1005</v>
      </c>
      <c r="I85" s="28">
        <v>43058</v>
      </c>
      <c r="J85" s="21">
        <v>50</v>
      </c>
      <c r="K85" s="21">
        <v>26.5</v>
      </c>
      <c r="L85" s="21">
        <v>1.65</v>
      </c>
      <c r="M85" s="21">
        <f t="shared" si="6"/>
        <v>978.4724661306027</v>
      </c>
      <c r="N85" s="21">
        <f t="shared" si="11"/>
        <v>163.07874435510044</v>
      </c>
      <c r="O85" s="21">
        <f t="shared" si="7"/>
        <v>3.2202690350810201E-3</v>
      </c>
      <c r="P85" s="21">
        <f t="shared" si="8"/>
        <v>24.853220269035081</v>
      </c>
      <c r="Q85" s="26">
        <f t="shared" si="9"/>
        <v>0.15240012036711376</v>
      </c>
    </row>
    <row r="86" spans="1:17" x14ac:dyDescent="0.25">
      <c r="A86" s="25">
        <v>40817</v>
      </c>
      <c r="B86" s="26">
        <v>0.29959999999999998</v>
      </c>
      <c r="C86" s="21">
        <v>1253.3000489999999</v>
      </c>
      <c r="D86" s="26">
        <v>2.0000000000000001E-4</v>
      </c>
      <c r="E86" s="26">
        <v>2.12E-2</v>
      </c>
      <c r="F86" s="21">
        <v>30</v>
      </c>
      <c r="G86" s="21">
        <f t="shared" si="10"/>
        <v>1152.4354296354566</v>
      </c>
      <c r="H86" s="21">
        <v>1150</v>
      </c>
      <c r="I86" s="28">
        <v>43086</v>
      </c>
      <c r="J86" s="21">
        <v>47</v>
      </c>
      <c r="K86" s="21">
        <v>17.600000000000001</v>
      </c>
      <c r="L86" s="21">
        <v>5.5</v>
      </c>
      <c r="M86" s="21">
        <f t="shared" si="6"/>
        <v>1132.3703839430029</v>
      </c>
      <c r="N86" s="21">
        <f t="shared" si="11"/>
        <v>188.72839732383383</v>
      </c>
      <c r="O86" s="21">
        <f t="shared" si="7"/>
        <v>3.3917275591640265E-3</v>
      </c>
      <c r="P86" s="21">
        <f t="shared" si="8"/>
        <v>12.103391727559165</v>
      </c>
      <c r="Q86" s="26">
        <f t="shared" si="9"/>
        <v>6.4131269587328135E-2</v>
      </c>
    </row>
    <row r="87" spans="1:17" x14ac:dyDescent="0.25">
      <c r="A87" s="25">
        <v>40848</v>
      </c>
      <c r="B87" s="26">
        <v>0.27800000000000002</v>
      </c>
      <c r="C87" s="21">
        <v>1246.959961</v>
      </c>
      <c r="D87" s="26">
        <v>2.0000000000000001E-4</v>
      </c>
      <c r="E87" s="26">
        <v>2.12E-2</v>
      </c>
      <c r="F87" s="21">
        <v>30</v>
      </c>
      <c r="G87" s="21">
        <f t="shared" si="10"/>
        <v>1153.1284057023463</v>
      </c>
      <c r="H87" s="21">
        <v>1155</v>
      </c>
      <c r="I87" s="28">
        <v>42756</v>
      </c>
      <c r="J87" s="21">
        <v>52</v>
      </c>
      <c r="K87" s="21">
        <v>19.8</v>
      </c>
      <c r="L87" s="21">
        <v>4.3</v>
      </c>
      <c r="M87" s="21">
        <f t="shared" si="6"/>
        <v>1135.1670908798035</v>
      </c>
      <c r="N87" s="21">
        <f t="shared" si="11"/>
        <v>189.1945151466339</v>
      </c>
      <c r="O87" s="21">
        <f t="shared" si="7"/>
        <v>3.435554513731879E-3</v>
      </c>
      <c r="P87" s="21">
        <f t="shared" si="8"/>
        <v>15.503435554513732</v>
      </c>
      <c r="Q87" s="26">
        <f t="shared" si="9"/>
        <v>8.194442393056639E-2</v>
      </c>
    </row>
    <row r="88" spans="1:17" x14ac:dyDescent="0.25">
      <c r="A88" s="25">
        <v>40878</v>
      </c>
      <c r="B88" s="26">
        <v>0.23400000000000001</v>
      </c>
      <c r="C88" s="21">
        <v>1257.599976</v>
      </c>
      <c r="D88" s="26">
        <v>1E-4</v>
      </c>
      <c r="E88" s="26">
        <v>2.1299999999999999E-2</v>
      </c>
      <c r="F88" s="21">
        <v>32</v>
      </c>
      <c r="G88" s="21">
        <f t="shared" si="10"/>
        <v>1174.0204360683813</v>
      </c>
      <c r="H88" s="21">
        <v>1175</v>
      </c>
      <c r="I88" s="28">
        <v>42784</v>
      </c>
      <c r="J88" s="21">
        <v>50</v>
      </c>
      <c r="K88" s="21">
        <v>16.8</v>
      </c>
      <c r="L88" s="21">
        <v>1.1499999999999999</v>
      </c>
      <c r="M88" s="21">
        <f t="shared" si="6"/>
        <v>1158.1839042198344</v>
      </c>
      <c r="N88" s="21">
        <f t="shared" si="11"/>
        <v>193.03065070330572</v>
      </c>
      <c r="O88" s="21">
        <f t="shared" si="7"/>
        <v>1.8396192483288868E-3</v>
      </c>
      <c r="P88" s="21">
        <f t="shared" si="8"/>
        <v>15.65183961924833</v>
      </c>
      <c r="Q88" s="26">
        <f t="shared" si="9"/>
        <v>8.1084737383524175E-2</v>
      </c>
    </row>
    <row r="89" spans="1:17" x14ac:dyDescent="0.25">
      <c r="A89" s="25">
        <v>40909</v>
      </c>
      <c r="B89" s="26">
        <v>0.19439999999999999</v>
      </c>
      <c r="C89" s="21">
        <v>1312.410034</v>
      </c>
      <c r="D89" s="26">
        <v>4.0000000000000002E-4</v>
      </c>
      <c r="E89" s="26">
        <v>2.06E-2</v>
      </c>
      <c r="F89" s="21">
        <v>29</v>
      </c>
      <c r="G89" s="21">
        <f t="shared" si="10"/>
        <v>1242.2950032130402</v>
      </c>
      <c r="H89" s="21">
        <v>1240</v>
      </c>
      <c r="I89" s="28">
        <v>42811</v>
      </c>
      <c r="J89" s="21">
        <v>46</v>
      </c>
      <c r="K89" s="21">
        <v>12.2</v>
      </c>
      <c r="L89" s="21">
        <v>1.7</v>
      </c>
      <c r="M89" s="21">
        <f t="shared" si="6"/>
        <v>1227.7374919865165</v>
      </c>
      <c r="N89" s="21">
        <f t="shared" si="11"/>
        <v>204.62291533108609</v>
      </c>
      <c r="O89" s="21">
        <f t="shared" si="7"/>
        <v>6.8909199588094048E-3</v>
      </c>
      <c r="P89" s="21">
        <f t="shared" si="8"/>
        <v>10.50689091995881</v>
      </c>
      <c r="Q89" s="26">
        <f t="shared" si="9"/>
        <v>5.1347577093007114E-2</v>
      </c>
    </row>
    <row r="90" spans="1:17" x14ac:dyDescent="0.25">
      <c r="A90" s="25">
        <v>40940</v>
      </c>
      <c r="B90" s="26">
        <v>0.18429999999999999</v>
      </c>
      <c r="C90" s="21">
        <v>1365.6800539999999</v>
      </c>
      <c r="D90" s="26">
        <v>8.0000000000000004E-4</v>
      </c>
      <c r="E90" s="26">
        <v>0.02</v>
      </c>
      <c r="F90" s="21">
        <v>30</v>
      </c>
      <c r="G90" s="21">
        <f t="shared" si="10"/>
        <v>1295.1553058336281</v>
      </c>
      <c r="H90" s="21">
        <v>1295</v>
      </c>
      <c r="I90" s="28">
        <v>42846</v>
      </c>
      <c r="J90" s="21">
        <v>52</v>
      </c>
      <c r="K90" s="21">
        <v>13.7</v>
      </c>
      <c r="L90" s="21">
        <v>2.1</v>
      </c>
      <c r="M90" s="21">
        <f t="shared" si="6"/>
        <v>1281.1524138899983</v>
      </c>
      <c r="N90" s="21">
        <f t="shared" si="11"/>
        <v>213.52540231499972</v>
      </c>
      <c r="O90" s="21">
        <f t="shared" si="7"/>
        <v>1.4941339588145849E-2</v>
      </c>
      <c r="P90" s="21">
        <f t="shared" si="8"/>
        <v>11.614941339588146</v>
      </c>
      <c r="Q90" s="26">
        <f t="shared" si="9"/>
        <v>5.4396063483132563E-2</v>
      </c>
    </row>
    <row r="91" spans="1:17" x14ac:dyDescent="0.25">
      <c r="A91" s="25">
        <v>40969</v>
      </c>
      <c r="B91" s="26">
        <v>0.155</v>
      </c>
      <c r="C91" s="21">
        <v>1408.469971</v>
      </c>
      <c r="D91" s="26">
        <v>5.0000000000000001E-4</v>
      </c>
      <c r="E91" s="26">
        <v>1.9699999999999999E-2</v>
      </c>
      <c r="F91" s="21">
        <v>31</v>
      </c>
      <c r="G91" s="21">
        <f t="shared" si="10"/>
        <v>1345.4565037435327</v>
      </c>
      <c r="H91" s="21">
        <v>1345</v>
      </c>
      <c r="I91" s="28">
        <v>42874</v>
      </c>
      <c r="J91" s="21">
        <v>50</v>
      </c>
      <c r="K91" s="21">
        <v>11.3</v>
      </c>
      <c r="L91" s="21">
        <v>6.2</v>
      </c>
      <c r="M91" s="21">
        <f t="shared" si="6"/>
        <v>1333.607879867164</v>
      </c>
      <c r="N91" s="21">
        <f t="shared" si="11"/>
        <v>222.26797997786068</v>
      </c>
      <c r="O91" s="21">
        <f t="shared" si="7"/>
        <v>9.9188508498852142E-3</v>
      </c>
      <c r="P91" s="21">
        <f t="shared" si="8"/>
        <v>5.1099188508498861</v>
      </c>
      <c r="Q91" s="26">
        <f t="shared" si="9"/>
        <v>2.2989900980603984E-2</v>
      </c>
    </row>
    <row r="92" spans="1:17" x14ac:dyDescent="0.25">
      <c r="A92" s="25">
        <v>41000</v>
      </c>
      <c r="B92" s="26">
        <v>0.17150000000000001</v>
      </c>
      <c r="C92" s="21">
        <v>1397.910034</v>
      </c>
      <c r="D92" s="26">
        <v>6.9999999999999999E-4</v>
      </c>
      <c r="E92" s="26">
        <v>0.02</v>
      </c>
      <c r="F92" s="21">
        <v>31</v>
      </c>
      <c r="G92" s="21">
        <f t="shared" si="10"/>
        <v>1329.250437100065</v>
      </c>
      <c r="H92" s="21">
        <v>1330</v>
      </c>
      <c r="I92" s="28">
        <v>42902</v>
      </c>
      <c r="J92" s="21">
        <v>47</v>
      </c>
      <c r="K92" s="21">
        <v>11.7</v>
      </c>
      <c r="L92" s="21">
        <v>35.4</v>
      </c>
      <c r="M92" s="21">
        <f t="shared" si="6"/>
        <v>1318.1801232109667</v>
      </c>
      <c r="N92" s="21">
        <f t="shared" si="11"/>
        <v>219.69668720182779</v>
      </c>
      <c r="O92" s="21">
        <f t="shared" si="7"/>
        <v>1.3757417476130122E-2</v>
      </c>
      <c r="P92" s="21">
        <f t="shared" si="8"/>
        <v>-23.686242582523871</v>
      </c>
      <c r="Q92" s="26">
        <f t="shared" si="9"/>
        <v>-0.10781338073051659</v>
      </c>
    </row>
    <row r="93" spans="1:17" x14ac:dyDescent="0.25">
      <c r="A93" s="25">
        <v>41030</v>
      </c>
      <c r="B93" s="26">
        <v>0.24060000000000001</v>
      </c>
      <c r="C93" s="21">
        <v>1310.329956</v>
      </c>
      <c r="D93" s="26">
        <v>2.9999999999999997E-4</v>
      </c>
      <c r="E93" s="26">
        <v>2.0899999999999998E-2</v>
      </c>
      <c r="F93" s="21">
        <v>29</v>
      </c>
      <c r="G93" s="21">
        <f t="shared" si="10"/>
        <v>1225.263382616489</v>
      </c>
      <c r="H93" s="21">
        <v>1225</v>
      </c>
      <c r="I93" s="28">
        <v>42922</v>
      </c>
      <c r="J93" s="21">
        <v>36</v>
      </c>
      <c r="K93" s="21">
        <v>12.2</v>
      </c>
      <c r="L93" s="21">
        <v>0.15</v>
      </c>
      <c r="M93" s="21">
        <f t="shared" si="6"/>
        <v>1212.7637539609029</v>
      </c>
      <c r="N93" s="21">
        <f t="shared" si="11"/>
        <v>202.12729232681716</v>
      </c>
      <c r="O93" s="21">
        <f t="shared" si="7"/>
        <v>5.10868401624764E-3</v>
      </c>
      <c r="P93" s="21">
        <f t="shared" si="8"/>
        <v>12.055108684016247</v>
      </c>
      <c r="Q93" s="26">
        <f t="shared" si="9"/>
        <v>5.9641172378267888E-2</v>
      </c>
    </row>
    <row r="94" spans="1:17" x14ac:dyDescent="0.25">
      <c r="A94" s="25">
        <v>41061</v>
      </c>
      <c r="B94" s="26">
        <v>0.17080000000000001</v>
      </c>
      <c r="C94" s="21">
        <v>1362.160034</v>
      </c>
      <c r="D94" s="26">
        <v>4.0000000000000002E-4</v>
      </c>
      <c r="E94" s="26">
        <v>2.1399999999999999E-2</v>
      </c>
      <c r="F94" s="21">
        <v>32</v>
      </c>
      <c r="G94" s="21">
        <f t="shared" si="10"/>
        <v>1294.2928624344845</v>
      </c>
      <c r="H94" s="21">
        <v>1290</v>
      </c>
      <c r="I94" s="28">
        <v>42950</v>
      </c>
      <c r="J94" s="21">
        <v>35</v>
      </c>
      <c r="K94" s="21">
        <v>6.6</v>
      </c>
      <c r="L94" s="21">
        <v>0.25</v>
      </c>
      <c r="M94" s="21">
        <f t="shared" si="6"/>
        <v>1283.3505214968543</v>
      </c>
      <c r="N94" s="21">
        <f t="shared" si="11"/>
        <v>213.89175358280906</v>
      </c>
      <c r="O94" s="21">
        <f t="shared" si="7"/>
        <v>7.7324491321845322E-3</v>
      </c>
      <c r="P94" s="21">
        <f t="shared" si="8"/>
        <v>6.3577324491321843</v>
      </c>
      <c r="Q94" s="26">
        <f t="shared" si="9"/>
        <v>2.9724065293011692E-2</v>
      </c>
    </row>
    <row r="95" spans="1:17" x14ac:dyDescent="0.25">
      <c r="A95" s="25">
        <v>41091</v>
      </c>
      <c r="B95" s="26">
        <v>0.1893</v>
      </c>
      <c r="C95" s="21">
        <v>1379.3199460000001</v>
      </c>
      <c r="D95" s="26">
        <v>6.9999999999999999E-4</v>
      </c>
      <c r="E95" s="26">
        <v>2.1100000000000001E-2</v>
      </c>
      <c r="F95" s="21">
        <v>31</v>
      </c>
      <c r="G95" s="21">
        <f t="shared" si="10"/>
        <v>1305.0168722045776</v>
      </c>
      <c r="H95" s="21">
        <v>1305</v>
      </c>
      <c r="I95" s="28">
        <v>43000</v>
      </c>
      <c r="J95" s="21">
        <v>53</v>
      </c>
      <c r="K95" s="21">
        <v>14.9</v>
      </c>
      <c r="L95" s="21">
        <v>2.4500000000000002</v>
      </c>
      <c r="M95" s="21">
        <f t="shared" si="6"/>
        <v>1289.9673615355759</v>
      </c>
      <c r="N95" s="21">
        <f t="shared" si="11"/>
        <v>214.99456025592931</v>
      </c>
      <c r="O95" s="21">
        <f t="shared" si="7"/>
        <v>1.3668110287912493E-2</v>
      </c>
      <c r="P95" s="21">
        <f t="shared" si="8"/>
        <v>12.463668110287912</v>
      </c>
      <c r="Q95" s="26">
        <f t="shared" si="9"/>
        <v>5.7972016107994427E-2</v>
      </c>
    </row>
    <row r="96" spans="1:17" x14ac:dyDescent="0.25">
      <c r="A96" s="25">
        <v>41122</v>
      </c>
      <c r="B96" s="26">
        <v>0.17469999999999999</v>
      </c>
      <c r="C96" s="21">
        <v>1406.579956</v>
      </c>
      <c r="D96" s="26">
        <v>8.9999999999999998E-4</v>
      </c>
      <c r="E96" s="26">
        <v>2.0799999999999999E-2</v>
      </c>
      <c r="F96" s="21">
        <v>28</v>
      </c>
      <c r="G96" s="21">
        <f t="shared" si="10"/>
        <v>1339.6225421917638</v>
      </c>
      <c r="H96" s="21">
        <v>1340</v>
      </c>
      <c r="I96" s="28">
        <v>43013</v>
      </c>
      <c r="J96" s="21">
        <v>35</v>
      </c>
      <c r="K96" s="21">
        <v>9.6</v>
      </c>
      <c r="L96" s="21">
        <v>0.85</v>
      </c>
      <c r="M96" s="21">
        <f t="shared" si="6"/>
        <v>1330.2843611543508</v>
      </c>
      <c r="N96" s="21">
        <f t="shared" si="11"/>
        <v>221.7140601923918</v>
      </c>
      <c r="O96" s="21">
        <f t="shared" si="7"/>
        <v>1.5970727522488758E-2</v>
      </c>
      <c r="P96" s="21">
        <f t="shared" si="8"/>
        <v>8.7659707275224896</v>
      </c>
      <c r="Q96" s="26">
        <f t="shared" si="9"/>
        <v>3.9537279322366121E-2</v>
      </c>
    </row>
    <row r="97" spans="1:17" x14ac:dyDescent="0.25">
      <c r="A97" s="25">
        <v>41153</v>
      </c>
      <c r="B97" s="26">
        <v>0.1573</v>
      </c>
      <c r="C97" s="21">
        <v>1440.670044</v>
      </c>
      <c r="D97" s="26">
        <v>5.9999999999999995E-4</v>
      </c>
      <c r="E97" s="26">
        <v>2.0500000000000001E-2</v>
      </c>
      <c r="F97" s="21">
        <v>33</v>
      </c>
      <c r="G97" s="21">
        <f t="shared" si="10"/>
        <v>1373.2543127343163</v>
      </c>
      <c r="H97" s="21">
        <v>1375</v>
      </c>
      <c r="I97" s="28">
        <v>43041</v>
      </c>
      <c r="J97" s="21">
        <v>35</v>
      </c>
      <c r="K97" s="21">
        <v>6.7</v>
      </c>
      <c r="L97" s="21">
        <v>0.75</v>
      </c>
      <c r="M97" s="21">
        <f t="shared" si="6"/>
        <v>1368.2208926866706</v>
      </c>
      <c r="N97" s="21">
        <f t="shared" si="11"/>
        <v>228.03681544777842</v>
      </c>
      <c r="O97" s="21">
        <f t="shared" si="7"/>
        <v>1.2734013730024077E-2</v>
      </c>
      <c r="P97" s="21">
        <f t="shared" si="8"/>
        <v>5.9627340137300244</v>
      </c>
      <c r="Q97" s="26">
        <f t="shared" si="9"/>
        <v>2.614811999554309E-2</v>
      </c>
    </row>
    <row r="98" spans="1:17" x14ac:dyDescent="0.25">
      <c r="A98" s="25">
        <v>41183</v>
      </c>
      <c r="B98" s="26">
        <v>0.186</v>
      </c>
      <c r="C98" s="21">
        <v>1412.160034</v>
      </c>
      <c r="D98" s="26">
        <v>8.9999999999999998E-4</v>
      </c>
      <c r="E98" s="26">
        <v>2.1000000000000001E-2</v>
      </c>
      <c r="F98" s="21">
        <v>30</v>
      </c>
      <c r="G98" s="21">
        <f t="shared" si="10"/>
        <v>1338.5171925309985</v>
      </c>
      <c r="H98" s="21">
        <v>1340</v>
      </c>
      <c r="I98" s="28">
        <v>43091</v>
      </c>
      <c r="J98" s="21">
        <v>52</v>
      </c>
      <c r="K98" s="21">
        <v>15.2</v>
      </c>
      <c r="L98" s="21">
        <v>4</v>
      </c>
      <c r="M98" s="21">
        <f t="shared" si="6"/>
        <v>1324.6281973158048</v>
      </c>
      <c r="N98" s="21">
        <f t="shared" si="11"/>
        <v>220.7713662193008</v>
      </c>
      <c r="O98" s="21">
        <f t="shared" si="7"/>
        <v>1.7456061758493395E-2</v>
      </c>
      <c r="P98" s="21">
        <f t="shared" si="8"/>
        <v>11.217456061758492</v>
      </c>
      <c r="Q98" s="26">
        <f t="shared" si="9"/>
        <v>5.0810285110143114E-2</v>
      </c>
    </row>
    <row r="99" spans="1:17" x14ac:dyDescent="0.25">
      <c r="A99" s="25">
        <v>41214</v>
      </c>
      <c r="B99" s="26">
        <v>0.15870000000000001</v>
      </c>
      <c r="C99" s="21">
        <v>1416.1800539999999</v>
      </c>
      <c r="D99" s="26">
        <v>1.1000000000000001E-3</v>
      </c>
      <c r="E99" s="26">
        <v>2.1999999999999999E-2</v>
      </c>
      <c r="F99" s="21">
        <v>31</v>
      </c>
      <c r="G99" s="21">
        <f t="shared" si="10"/>
        <v>1351.2376134345768</v>
      </c>
      <c r="H99" s="21">
        <v>1350</v>
      </c>
      <c r="I99" s="28">
        <v>42754</v>
      </c>
      <c r="J99" s="21">
        <v>50</v>
      </c>
      <c r="K99" s="21">
        <v>11.3</v>
      </c>
      <c r="L99" s="21">
        <v>4.3</v>
      </c>
      <c r="M99" s="21">
        <f t="shared" si="6"/>
        <v>1338.4965906682112</v>
      </c>
      <c r="N99" s="21">
        <f t="shared" si="11"/>
        <v>223.08276511136853</v>
      </c>
      <c r="O99" s="21">
        <f t="shared" si="7"/>
        <v>2.1898152460253614E-2</v>
      </c>
      <c r="P99" s="21">
        <f t="shared" si="8"/>
        <v>7.0218981524602544</v>
      </c>
      <c r="Q99" s="26">
        <f t="shared" si="9"/>
        <v>3.1476650152488232E-2</v>
      </c>
    </row>
    <row r="100" spans="1:17" x14ac:dyDescent="0.25">
      <c r="A100" s="25">
        <v>41244</v>
      </c>
      <c r="B100" s="26">
        <v>0.1802</v>
      </c>
      <c r="C100" s="21">
        <v>1426.1899410000001</v>
      </c>
      <c r="D100" s="26">
        <v>2.0000000000000001E-4</v>
      </c>
      <c r="E100" s="26">
        <v>2.1999999999999999E-2</v>
      </c>
      <c r="F100" s="21">
        <v>31</v>
      </c>
      <c r="G100" s="21">
        <f t="shared" si="10"/>
        <v>1352.597937648977</v>
      </c>
      <c r="H100" s="21">
        <v>1350</v>
      </c>
      <c r="I100" s="28">
        <v>42767</v>
      </c>
      <c r="J100" s="21">
        <v>32</v>
      </c>
      <c r="K100" s="21">
        <v>5.5</v>
      </c>
      <c r="L100" s="21">
        <v>0.05</v>
      </c>
      <c r="M100" s="21">
        <f t="shared" si="6"/>
        <v>1344.4763289746506</v>
      </c>
      <c r="N100" s="21">
        <f t="shared" si="11"/>
        <v>224.07938816244177</v>
      </c>
      <c r="O100" s="21">
        <f t="shared" si="7"/>
        <v>3.8997377965936876E-3</v>
      </c>
      <c r="P100" s="21">
        <f t="shared" si="8"/>
        <v>5.4538997377965934</v>
      </c>
      <c r="Q100" s="26">
        <f t="shared" si="9"/>
        <v>2.4339140616730443E-2</v>
      </c>
    </row>
    <row r="101" spans="1:17" x14ac:dyDescent="0.25">
      <c r="A101" s="25">
        <v>41275</v>
      </c>
      <c r="B101" s="26">
        <v>0.14280000000000001</v>
      </c>
      <c r="C101" s="21">
        <v>1498.1099850000001</v>
      </c>
      <c r="D101" s="26">
        <v>4.0000000000000002E-4</v>
      </c>
      <c r="E101" s="26">
        <v>2.1299999999999999E-2</v>
      </c>
      <c r="F101" s="21">
        <v>28</v>
      </c>
      <c r="G101" s="21">
        <f t="shared" si="10"/>
        <v>1438.7303084624964</v>
      </c>
      <c r="H101" s="21">
        <v>1440</v>
      </c>
      <c r="I101" s="28">
        <v>42795</v>
      </c>
      <c r="J101" s="21">
        <v>29</v>
      </c>
      <c r="K101" s="21">
        <v>6.1</v>
      </c>
      <c r="L101" s="21">
        <v>0.15</v>
      </c>
      <c r="M101" s="21">
        <f t="shared" si="6"/>
        <v>1433.8542363436457</v>
      </c>
      <c r="N101" s="21">
        <f t="shared" si="11"/>
        <v>238.97570605727427</v>
      </c>
      <c r="O101" s="21">
        <f t="shared" si="7"/>
        <v>7.5202466329094856E-3</v>
      </c>
      <c r="P101" s="21">
        <f t="shared" si="8"/>
        <v>5.9575202466329085</v>
      </c>
      <c r="Q101" s="26">
        <f t="shared" si="9"/>
        <v>2.4929396987345216E-2</v>
      </c>
    </row>
    <row r="102" spans="1:17" x14ac:dyDescent="0.25">
      <c r="A102" s="25">
        <v>41306</v>
      </c>
      <c r="B102" s="26">
        <v>0.15509999999999999</v>
      </c>
      <c r="C102" s="21">
        <v>1514.6800539999999</v>
      </c>
      <c r="D102" s="26">
        <v>6.9999999999999999E-4</v>
      </c>
      <c r="E102" s="26">
        <v>2.1000000000000001E-2</v>
      </c>
      <c r="F102" s="21">
        <v>28</v>
      </c>
      <c r="G102" s="21">
        <f t="shared" si="10"/>
        <v>1449.990298702689</v>
      </c>
      <c r="H102" s="21">
        <v>1450</v>
      </c>
      <c r="I102" s="28">
        <v>42830</v>
      </c>
      <c r="J102" s="21">
        <v>36</v>
      </c>
      <c r="K102" s="21">
        <v>9</v>
      </c>
      <c r="L102" s="21">
        <v>0.3</v>
      </c>
      <c r="M102" s="21">
        <f t="shared" si="6"/>
        <v>1440.8998938667173</v>
      </c>
      <c r="N102" s="21">
        <f t="shared" si="11"/>
        <v>240.14998231111954</v>
      </c>
      <c r="O102" s="21">
        <f t="shared" si="7"/>
        <v>1.3379371972532139E-2</v>
      </c>
      <c r="P102" s="21">
        <f t="shared" si="8"/>
        <v>8.7133793719725308</v>
      </c>
      <c r="Q102" s="26">
        <f t="shared" si="9"/>
        <v>3.6283073136704036E-2</v>
      </c>
    </row>
    <row r="103" spans="1:17" x14ac:dyDescent="0.25">
      <c r="A103" s="25">
        <v>41334</v>
      </c>
      <c r="B103" s="26">
        <v>0.127</v>
      </c>
      <c r="C103" s="21">
        <v>1569.1899410000001</v>
      </c>
      <c r="D103" s="26">
        <v>4.0000000000000002E-4</v>
      </c>
      <c r="E103" s="26">
        <v>2.07E-2</v>
      </c>
      <c r="F103" s="21">
        <v>33</v>
      </c>
      <c r="G103" s="21">
        <f t="shared" si="10"/>
        <v>1508.8579087570417</v>
      </c>
      <c r="H103" s="21">
        <v>1510</v>
      </c>
      <c r="I103" s="28">
        <v>42858</v>
      </c>
      <c r="J103" s="21">
        <v>36</v>
      </c>
      <c r="K103" s="21">
        <v>7.4</v>
      </c>
      <c r="L103" s="21">
        <v>0.25</v>
      </c>
      <c r="M103" s="21">
        <f t="shared" si="6"/>
        <v>1502.5404285723755</v>
      </c>
      <c r="N103" s="21">
        <f t="shared" si="11"/>
        <v>250.42340476206257</v>
      </c>
      <c r="O103" s="21">
        <f t="shared" si="7"/>
        <v>9.3241931018358242E-3</v>
      </c>
      <c r="P103" s="21">
        <f t="shared" si="8"/>
        <v>7.1593241931018365</v>
      </c>
      <c r="Q103" s="26">
        <f t="shared" si="9"/>
        <v>2.8588878103882505E-2</v>
      </c>
    </row>
    <row r="104" spans="1:17" x14ac:dyDescent="0.25">
      <c r="A104" s="25">
        <v>41365</v>
      </c>
      <c r="B104" s="26">
        <v>0.13519999999999999</v>
      </c>
      <c r="C104" s="21">
        <v>1597.5699460000001</v>
      </c>
      <c r="D104" s="26">
        <v>2.9999999999999997E-4</v>
      </c>
      <c r="E104" s="26">
        <v>2.07E-2</v>
      </c>
      <c r="F104" s="21">
        <v>31</v>
      </c>
      <c r="G104" s="21">
        <f t="shared" si="10"/>
        <v>1534.4069694516004</v>
      </c>
      <c r="H104" s="21">
        <v>1535</v>
      </c>
      <c r="I104" s="28">
        <v>42908</v>
      </c>
      <c r="J104" s="21">
        <v>53</v>
      </c>
      <c r="K104" s="21">
        <v>12.6</v>
      </c>
      <c r="L104" s="21">
        <v>4.5</v>
      </c>
      <c r="M104" s="21">
        <f t="shared" si="6"/>
        <v>1522.3331343331122</v>
      </c>
      <c r="N104" s="21">
        <f t="shared" si="11"/>
        <v>253.7221890555187</v>
      </c>
      <c r="O104" s="21">
        <f t="shared" si="7"/>
        <v>6.7858298964140655E-3</v>
      </c>
      <c r="P104" s="21">
        <f t="shared" si="8"/>
        <v>8.1067858298964133</v>
      </c>
      <c r="Q104" s="26">
        <f t="shared" si="9"/>
        <v>3.1951426322127906E-2</v>
      </c>
    </row>
    <row r="105" spans="1:17" x14ac:dyDescent="0.25">
      <c r="A105" s="25">
        <v>41395</v>
      </c>
      <c r="B105" s="26">
        <v>0.16300000000000001</v>
      </c>
      <c r="C105" s="21">
        <v>1630.73999</v>
      </c>
      <c r="D105" s="26">
        <v>2.9999999999999997E-4</v>
      </c>
      <c r="E105" s="26">
        <v>2.01E-2</v>
      </c>
      <c r="F105" s="21">
        <v>28</v>
      </c>
      <c r="G105" s="21">
        <f t="shared" si="10"/>
        <v>1557.9094718522156</v>
      </c>
      <c r="H105" s="21">
        <v>1560</v>
      </c>
      <c r="I105" s="28">
        <v>42921</v>
      </c>
      <c r="J105" s="21">
        <v>35</v>
      </c>
      <c r="K105" s="21">
        <v>10.3</v>
      </c>
      <c r="L105" s="21">
        <v>3</v>
      </c>
      <c r="M105" s="21">
        <f t="shared" si="6"/>
        <v>1549.655123933152</v>
      </c>
      <c r="N105" s="21">
        <f t="shared" si="11"/>
        <v>258.27585398885867</v>
      </c>
      <c r="O105" s="21">
        <f t="shared" si="7"/>
        <v>6.1809948865521125E-3</v>
      </c>
      <c r="P105" s="21">
        <f t="shared" si="8"/>
        <v>7.306180994886553</v>
      </c>
      <c r="Q105" s="26">
        <f t="shared" si="9"/>
        <v>2.828828511085563E-2</v>
      </c>
    </row>
    <row r="106" spans="1:17" x14ac:dyDescent="0.25">
      <c r="A106" s="25">
        <v>41426</v>
      </c>
      <c r="B106" s="26">
        <v>0.1686</v>
      </c>
      <c r="C106" s="21">
        <v>1606.280029</v>
      </c>
      <c r="D106" s="26">
        <v>2.0000000000000001E-4</v>
      </c>
      <c r="E106" s="26">
        <v>2.06E-2</v>
      </c>
      <c r="F106" s="21">
        <v>33</v>
      </c>
      <c r="G106" s="21">
        <f t="shared" si="10"/>
        <v>1526.0917135175978</v>
      </c>
      <c r="H106" s="21">
        <v>1525</v>
      </c>
      <c r="I106" s="28">
        <v>42949</v>
      </c>
      <c r="J106" s="21">
        <v>35</v>
      </c>
      <c r="K106" s="21">
        <v>9.6</v>
      </c>
      <c r="L106" s="21">
        <v>0.05</v>
      </c>
      <c r="M106" s="21">
        <f t="shared" si="6"/>
        <v>1515.3707537051025</v>
      </c>
      <c r="N106" s="21">
        <f t="shared" si="11"/>
        <v>252.56179228418375</v>
      </c>
      <c r="O106" s="21">
        <f t="shared" si="7"/>
        <v>4.7405026649082176E-3</v>
      </c>
      <c r="P106" s="21">
        <f t="shared" si="8"/>
        <v>9.5547405026649077</v>
      </c>
      <c r="Q106" s="26">
        <f t="shared" si="9"/>
        <v>3.7831298298334322E-2</v>
      </c>
    </row>
    <row r="107" spans="1:17" x14ac:dyDescent="0.25">
      <c r="A107" s="25">
        <v>41456</v>
      </c>
      <c r="B107" s="26">
        <v>0.13450000000000001</v>
      </c>
      <c r="C107" s="21">
        <v>1685.7299800000001</v>
      </c>
      <c r="D107" s="26">
        <v>2.9999999999999997E-4</v>
      </c>
      <c r="E107" s="26">
        <v>2.0199999999999999E-2</v>
      </c>
      <c r="F107" s="21">
        <v>30</v>
      </c>
      <c r="G107" s="21">
        <f t="shared" si="10"/>
        <v>1620.4990673751795</v>
      </c>
      <c r="H107" s="21">
        <v>1620</v>
      </c>
      <c r="I107" s="28">
        <v>42999</v>
      </c>
      <c r="J107" s="21">
        <v>52</v>
      </c>
      <c r="K107" s="21">
        <v>12.4</v>
      </c>
      <c r="L107" s="21">
        <v>19.600000000000001</v>
      </c>
      <c r="M107" s="21">
        <f t="shared" si="6"/>
        <v>1607.5307631234286</v>
      </c>
      <c r="N107" s="21">
        <f t="shared" si="11"/>
        <v>267.92179385390477</v>
      </c>
      <c r="O107" s="21">
        <f t="shared" si="7"/>
        <v>6.9121294497125263E-3</v>
      </c>
      <c r="P107" s="21">
        <f t="shared" si="8"/>
        <v>-7.193087870550289</v>
      </c>
      <c r="Q107" s="26">
        <f t="shared" si="9"/>
        <v>-2.6847714652405662E-2</v>
      </c>
    </row>
    <row r="108" spans="1:17" x14ac:dyDescent="0.25">
      <c r="A108" s="25">
        <v>41487</v>
      </c>
      <c r="B108" s="26">
        <v>0.1701</v>
      </c>
      <c r="C108" s="21">
        <v>1632.969971</v>
      </c>
      <c r="D108" s="26">
        <v>2.0000000000000001E-4</v>
      </c>
      <c r="E108" s="26">
        <v>2.0400000000000001E-2</v>
      </c>
      <c r="F108" s="21">
        <v>31</v>
      </c>
      <c r="G108" s="21">
        <f t="shared" si="10"/>
        <v>1553.2514046672004</v>
      </c>
      <c r="H108" s="21">
        <v>1555</v>
      </c>
      <c r="I108" s="28">
        <v>43012</v>
      </c>
      <c r="J108" s="21">
        <v>35</v>
      </c>
      <c r="K108" s="21">
        <v>11</v>
      </c>
      <c r="L108" s="21">
        <v>0.5</v>
      </c>
      <c r="M108" s="21">
        <f t="shared" si="6"/>
        <v>1543.9701783681535</v>
      </c>
      <c r="N108" s="21">
        <f t="shared" si="11"/>
        <v>257.32836306135891</v>
      </c>
      <c r="O108" s="21">
        <f t="shared" si="7"/>
        <v>4.5579451522368116E-3</v>
      </c>
      <c r="P108" s="21">
        <f t="shared" si="8"/>
        <v>10.504557945152238</v>
      </c>
      <c r="Q108" s="26">
        <f t="shared" si="9"/>
        <v>4.0821609480519903E-2</v>
      </c>
    </row>
    <row r="109" spans="1:17" x14ac:dyDescent="0.25">
      <c r="A109" s="25">
        <v>41518</v>
      </c>
      <c r="B109" s="26">
        <v>0.16600000000000001</v>
      </c>
      <c r="C109" s="21">
        <v>1681.5500489999999</v>
      </c>
      <c r="D109" s="26">
        <v>2.9999999999999997E-4</v>
      </c>
      <c r="E109" s="26">
        <v>2.0400000000000001E-2</v>
      </c>
      <c r="F109" s="21">
        <v>31</v>
      </c>
      <c r="G109" s="21">
        <f t="shared" si="10"/>
        <v>1601.2935722798452</v>
      </c>
      <c r="H109" s="21">
        <v>1600</v>
      </c>
      <c r="I109" s="28">
        <v>43040</v>
      </c>
      <c r="J109" s="21">
        <v>32</v>
      </c>
      <c r="K109" s="21">
        <v>9</v>
      </c>
      <c r="L109" s="21">
        <v>0.05</v>
      </c>
      <c r="M109" s="21">
        <f t="shared" si="6"/>
        <v>1590.957918361624</v>
      </c>
      <c r="N109" s="21">
        <f t="shared" si="11"/>
        <v>265.15965306027067</v>
      </c>
      <c r="O109" s="21">
        <f t="shared" si="7"/>
        <v>6.9855267288264338E-3</v>
      </c>
      <c r="P109" s="21">
        <f t="shared" si="8"/>
        <v>8.9569855267288254</v>
      </c>
      <c r="Q109" s="26">
        <f t="shared" si="9"/>
        <v>3.3779594381551356E-2</v>
      </c>
    </row>
    <row r="110" spans="1:17" x14ac:dyDescent="0.25">
      <c r="A110" s="25">
        <v>41548</v>
      </c>
      <c r="B110" s="26">
        <v>0.13750000000000001</v>
      </c>
      <c r="C110" s="21">
        <v>1756.540039</v>
      </c>
      <c r="D110" s="26">
        <v>2.9999999999999997E-4</v>
      </c>
      <c r="E110" s="26">
        <v>2.01E-2</v>
      </c>
      <c r="F110" s="21">
        <v>29</v>
      </c>
      <c r="G110" s="21">
        <f t="shared" si="10"/>
        <v>1688.3070671434891</v>
      </c>
      <c r="H110" s="21">
        <v>1690</v>
      </c>
      <c r="I110" s="28">
        <v>43075</v>
      </c>
      <c r="J110" s="21">
        <v>36</v>
      </c>
      <c r="K110" s="21">
        <v>7.9</v>
      </c>
      <c r="L110" s="21">
        <v>0.95</v>
      </c>
      <c r="M110" s="21">
        <f t="shared" si="6"/>
        <v>1682.0499952603475</v>
      </c>
      <c r="N110" s="21">
        <f t="shared" si="11"/>
        <v>280.34166587672456</v>
      </c>
      <c r="O110" s="21">
        <f t="shared" si="7"/>
        <v>6.8704996703621776E-3</v>
      </c>
      <c r="P110" s="21">
        <f t="shared" si="8"/>
        <v>6.9568704996703623</v>
      </c>
      <c r="Q110" s="26">
        <f t="shared" si="9"/>
        <v>2.4815685095948337E-2</v>
      </c>
    </row>
    <row r="111" spans="1:17" x14ac:dyDescent="0.25">
      <c r="A111" s="25">
        <v>41579</v>
      </c>
      <c r="B111" s="26">
        <v>0.13700000000000001</v>
      </c>
      <c r="C111" s="21">
        <v>1805.8100589999999</v>
      </c>
      <c r="D111" s="26">
        <v>5.0000000000000001E-4</v>
      </c>
      <c r="E111" s="26">
        <v>1.95E-2</v>
      </c>
      <c r="F111" s="21">
        <v>32</v>
      </c>
      <c r="G111" s="21">
        <f t="shared" si="10"/>
        <v>1732.6347133363827</v>
      </c>
      <c r="H111" s="21">
        <v>1730</v>
      </c>
      <c r="I111" s="28">
        <v>42738</v>
      </c>
      <c r="J111" s="21">
        <v>35</v>
      </c>
      <c r="K111" s="21">
        <v>7</v>
      </c>
      <c r="L111" s="21">
        <v>0.35</v>
      </c>
      <c r="M111" s="21">
        <f t="shared" si="6"/>
        <v>1722.9170567829012</v>
      </c>
      <c r="N111" s="21">
        <f t="shared" si="11"/>
        <v>287.15284279715019</v>
      </c>
      <c r="O111" s="21">
        <f t="shared" si="7"/>
        <v>1.2894653811600975E-2</v>
      </c>
      <c r="P111" s="21">
        <f t="shared" si="8"/>
        <v>6.662894653811601</v>
      </c>
      <c r="Q111" s="26">
        <f t="shared" si="9"/>
        <v>2.3203303818650985E-2</v>
      </c>
    </row>
    <row r="112" spans="1:17" x14ac:dyDescent="0.25">
      <c r="A112" s="25">
        <v>41609</v>
      </c>
      <c r="B112" s="26">
        <v>0.13719999999999999</v>
      </c>
      <c r="C112" s="21">
        <v>1848.3599850000001</v>
      </c>
      <c r="D112" s="26">
        <v>1E-4</v>
      </c>
      <c r="E112" s="26">
        <v>1.9400000000000001E-2</v>
      </c>
      <c r="F112" s="21">
        <v>31</v>
      </c>
      <c r="G112" s="21">
        <f t="shared" si="10"/>
        <v>1774.4500325110639</v>
      </c>
      <c r="H112" s="21">
        <v>1775</v>
      </c>
      <c r="I112" s="28">
        <v>42788</v>
      </c>
      <c r="J112" s="21">
        <v>53</v>
      </c>
      <c r="K112" s="21">
        <v>12.3</v>
      </c>
      <c r="L112" s="21">
        <v>24.7</v>
      </c>
      <c r="M112" s="21">
        <f t="shared" si="6"/>
        <v>1762.6742262145224</v>
      </c>
      <c r="N112" s="21">
        <f t="shared" si="11"/>
        <v>293.7790377024204</v>
      </c>
      <c r="O112" s="21">
        <f t="shared" si="7"/>
        <v>2.5995864280454477E-3</v>
      </c>
      <c r="P112" s="21">
        <f t="shared" si="8"/>
        <v>-12.397400413571953</v>
      </c>
      <c r="Q112" s="26">
        <f t="shared" si="9"/>
        <v>-4.2199744782776966E-2</v>
      </c>
    </row>
    <row r="113" spans="1:17" x14ac:dyDescent="0.25">
      <c r="A113" s="25">
        <v>41640</v>
      </c>
      <c r="B113" s="26">
        <v>0.18410000000000001</v>
      </c>
      <c r="C113" s="21">
        <v>1782.589966</v>
      </c>
      <c r="D113" s="26">
        <v>2.9999999999999997E-4</v>
      </c>
      <c r="E113" s="26">
        <v>1.9400000000000001E-2</v>
      </c>
      <c r="F113" s="21">
        <v>28</v>
      </c>
      <c r="G113" s="21">
        <f t="shared" si="10"/>
        <v>1693.6699083047611</v>
      </c>
      <c r="H113" s="21">
        <v>1695</v>
      </c>
      <c r="I113" s="28">
        <v>42801</v>
      </c>
      <c r="J113" s="21">
        <v>35</v>
      </c>
      <c r="K113" s="21">
        <v>12.5</v>
      </c>
      <c r="L113" s="21">
        <v>0.3</v>
      </c>
      <c r="M113" s="21">
        <f t="shared" si="6"/>
        <v>1682.4512404273671</v>
      </c>
      <c r="N113" s="21">
        <f t="shared" si="11"/>
        <v>280.40854007122783</v>
      </c>
      <c r="O113" s="21">
        <f t="shared" si="7"/>
        <v>6.7409864346286586E-3</v>
      </c>
      <c r="P113" s="21">
        <f t="shared" si="8"/>
        <v>12.206740986434628</v>
      </c>
      <c r="Q113" s="26">
        <f t="shared" si="9"/>
        <v>4.3531987233106161E-2</v>
      </c>
    </row>
    <row r="114" spans="1:17" x14ac:dyDescent="0.25">
      <c r="A114" s="25">
        <v>41671</v>
      </c>
      <c r="B114" s="26">
        <v>0.14000000000000001</v>
      </c>
      <c r="C114" s="21">
        <v>1859.4499510000001</v>
      </c>
      <c r="D114" s="26">
        <v>4.0000000000000002E-4</v>
      </c>
      <c r="E114" s="26">
        <v>1.9699999999999999E-2</v>
      </c>
      <c r="F114" s="21">
        <v>31</v>
      </c>
      <c r="G114" s="21">
        <f t="shared" si="10"/>
        <v>1783.698178115942</v>
      </c>
      <c r="H114" s="21">
        <v>1785</v>
      </c>
      <c r="I114" s="28">
        <v>42829</v>
      </c>
      <c r="J114" s="21">
        <v>35</v>
      </c>
      <c r="K114" s="21">
        <v>8.8000000000000007</v>
      </c>
      <c r="L114" s="21">
        <v>0.55000000000000004</v>
      </c>
      <c r="M114" s="21">
        <f t="shared" si="6"/>
        <v>1776.1315355596005</v>
      </c>
      <c r="N114" s="21">
        <f t="shared" si="11"/>
        <v>296.02192259326677</v>
      </c>
      <c r="O114" s="21">
        <f t="shared" si="7"/>
        <v>1.0355769987853992E-2</v>
      </c>
      <c r="P114" s="21">
        <f t="shared" si="8"/>
        <v>8.2603557699878536</v>
      </c>
      <c r="Q114" s="26">
        <f t="shared" si="9"/>
        <v>2.790454064220628E-2</v>
      </c>
    </row>
    <row r="115" spans="1:17" x14ac:dyDescent="0.25">
      <c r="A115" s="25">
        <v>41699</v>
      </c>
      <c r="B115" s="26">
        <v>0.13880000000000001</v>
      </c>
      <c r="C115" s="21">
        <v>1872.339966</v>
      </c>
      <c r="D115" s="26">
        <v>2.9999999999999997E-4</v>
      </c>
      <c r="E115" s="26">
        <v>1.9400000000000001E-2</v>
      </c>
      <c r="F115" s="21">
        <v>30</v>
      </c>
      <c r="G115" s="21">
        <f t="shared" si="10"/>
        <v>1797.8784018814574</v>
      </c>
      <c r="H115" s="21">
        <v>1800</v>
      </c>
      <c r="I115" s="28">
        <v>42857</v>
      </c>
      <c r="J115" s="21">
        <v>32</v>
      </c>
      <c r="K115" s="21">
        <v>9.4</v>
      </c>
      <c r="L115" s="21">
        <v>0.2</v>
      </c>
      <c r="M115" s="21">
        <f t="shared" si="6"/>
        <v>1790.5526581568267</v>
      </c>
      <c r="N115" s="21">
        <f t="shared" si="11"/>
        <v>298.42544302613777</v>
      </c>
      <c r="O115" s="21">
        <f t="shared" si="7"/>
        <v>7.5903099821795529E-3</v>
      </c>
      <c r="P115" s="21">
        <f t="shared" si="8"/>
        <v>9.2075903099821801</v>
      </c>
      <c r="Q115" s="26">
        <f t="shared" si="9"/>
        <v>3.085390513829522E-2</v>
      </c>
    </row>
    <row r="116" spans="1:17" x14ac:dyDescent="0.25">
      <c r="A116" s="25">
        <v>41730</v>
      </c>
      <c r="B116" s="26">
        <v>0.1341</v>
      </c>
      <c r="C116" s="21">
        <v>1883.9499510000001</v>
      </c>
      <c r="D116" s="26">
        <v>2.0000000000000001E-4</v>
      </c>
      <c r="E116" s="26">
        <v>1.9599999999999999E-2</v>
      </c>
      <c r="F116" s="21">
        <v>30</v>
      </c>
      <c r="G116" s="21">
        <f t="shared" si="10"/>
        <v>1811.3237879118321</v>
      </c>
      <c r="H116" s="21">
        <v>1810</v>
      </c>
      <c r="I116" s="28">
        <v>42892</v>
      </c>
      <c r="J116" s="21">
        <v>37</v>
      </c>
      <c r="K116" s="21">
        <v>9.6</v>
      </c>
      <c r="L116" s="21">
        <v>0.35</v>
      </c>
      <c r="M116" s="21">
        <f t="shared" si="6"/>
        <v>1800.3633044815724</v>
      </c>
      <c r="N116" s="21">
        <f t="shared" si="11"/>
        <v>300.06055074692875</v>
      </c>
      <c r="O116" s="21">
        <f t="shared" si="7"/>
        <v>5.0903522616222363E-3</v>
      </c>
      <c r="P116" s="21">
        <f t="shared" si="8"/>
        <v>9.2550903522616217</v>
      </c>
      <c r="Q116" s="26">
        <f t="shared" si="9"/>
        <v>3.0844075734791844E-2</v>
      </c>
    </row>
    <row r="117" spans="1:17" x14ac:dyDescent="0.25">
      <c r="A117" s="25">
        <v>41760</v>
      </c>
      <c r="B117" s="26">
        <v>0.114</v>
      </c>
      <c r="C117" s="21">
        <v>1923.5699460000001</v>
      </c>
      <c r="D117" s="26">
        <v>5.0000000000000001E-4</v>
      </c>
      <c r="E117" s="26">
        <v>1.9599999999999999E-2</v>
      </c>
      <c r="F117" s="21">
        <v>31</v>
      </c>
      <c r="G117" s="21">
        <f t="shared" si="10"/>
        <v>1858.7600166329851</v>
      </c>
      <c r="H117" s="21">
        <v>1860</v>
      </c>
      <c r="I117" s="28">
        <v>42919</v>
      </c>
      <c r="J117" s="21">
        <v>34</v>
      </c>
      <c r="K117" s="21">
        <v>7.8</v>
      </c>
      <c r="L117" s="21">
        <v>0.5</v>
      </c>
      <c r="M117" s="21">
        <f t="shared" si="6"/>
        <v>1852.1133718803965</v>
      </c>
      <c r="N117" s="21">
        <f t="shared" si="11"/>
        <v>308.6855619800661</v>
      </c>
      <c r="O117" s="21">
        <f t="shared" si="7"/>
        <v>1.3440083207124249E-2</v>
      </c>
      <c r="P117" s="21">
        <f t="shared" si="8"/>
        <v>7.3134400832071238</v>
      </c>
      <c r="Q117" s="26">
        <f t="shared" si="9"/>
        <v>2.3692200037782791E-2</v>
      </c>
    </row>
    <row r="118" spans="1:17" x14ac:dyDescent="0.25">
      <c r="A118" s="25">
        <v>41791</v>
      </c>
      <c r="B118" s="26">
        <v>0.1157</v>
      </c>
      <c r="C118" s="21">
        <v>1960.2299800000001</v>
      </c>
      <c r="D118" s="26">
        <v>2.0000000000000001E-4</v>
      </c>
      <c r="E118" s="26">
        <v>1.9199999999999998E-2</v>
      </c>
      <c r="F118" s="21">
        <v>31</v>
      </c>
      <c r="G118" s="21">
        <f t="shared" si="10"/>
        <v>1893.2932572203736</v>
      </c>
      <c r="H118" s="21">
        <v>1895</v>
      </c>
      <c r="I118" s="28">
        <v>42948</v>
      </c>
      <c r="J118" s="21">
        <v>32</v>
      </c>
      <c r="K118" s="21">
        <v>7.3</v>
      </c>
      <c r="L118" s="21">
        <v>1.1000000000000001</v>
      </c>
      <c r="M118" s="21">
        <f t="shared" si="6"/>
        <v>1887.6667728940467</v>
      </c>
      <c r="N118" s="21">
        <f t="shared" si="11"/>
        <v>314.61112881567448</v>
      </c>
      <c r="O118" s="21">
        <f t="shared" si="7"/>
        <v>5.468125889848496E-3</v>
      </c>
      <c r="P118" s="21">
        <f t="shared" si="8"/>
        <v>6.2054681258898476</v>
      </c>
      <c r="Q118" s="26">
        <f t="shared" si="9"/>
        <v>1.9724248627980133E-2</v>
      </c>
    </row>
    <row r="119" spans="1:17" x14ac:dyDescent="0.25">
      <c r="A119" s="25">
        <v>41821</v>
      </c>
      <c r="B119" s="26">
        <v>0.16950000000000001</v>
      </c>
      <c r="C119" s="21">
        <v>1930.670044</v>
      </c>
      <c r="D119" s="26">
        <v>1E-4</v>
      </c>
      <c r="E119" s="26">
        <v>1.9099999999999999E-2</v>
      </c>
      <c r="F119" s="21">
        <v>29</v>
      </c>
      <c r="G119" s="21">
        <f t="shared" si="10"/>
        <v>1839.8857970292231</v>
      </c>
      <c r="H119" s="21">
        <v>1840</v>
      </c>
      <c r="I119" s="28">
        <v>42983</v>
      </c>
      <c r="J119" s="21">
        <v>36</v>
      </c>
      <c r="K119" s="21">
        <v>12.5</v>
      </c>
      <c r="L119" s="21">
        <v>0.35</v>
      </c>
      <c r="M119" s="21">
        <f t="shared" si="6"/>
        <v>1827.481852144291</v>
      </c>
      <c r="N119" s="21">
        <f t="shared" si="11"/>
        <v>304.58030869071519</v>
      </c>
      <c r="O119" s="21">
        <f t="shared" si="7"/>
        <v>2.5192782141290936E-3</v>
      </c>
      <c r="P119" s="21">
        <f t="shared" si="8"/>
        <v>12.152519278214129</v>
      </c>
      <c r="Q119" s="26">
        <f t="shared" si="9"/>
        <v>3.9899228319957986E-2</v>
      </c>
    </row>
    <row r="120" spans="1:17" x14ac:dyDescent="0.25">
      <c r="A120" s="25">
        <v>41852</v>
      </c>
      <c r="B120" s="26">
        <v>0.1198</v>
      </c>
      <c r="C120" s="21">
        <v>2003.369995</v>
      </c>
      <c r="D120" s="26">
        <v>2.0000000000000001E-4</v>
      </c>
      <c r="E120" s="26">
        <v>1.9400000000000001E-2</v>
      </c>
      <c r="F120" s="21">
        <v>32</v>
      </c>
      <c r="G120" s="21">
        <f t="shared" si="10"/>
        <v>1931.615667775452</v>
      </c>
      <c r="H120" s="21">
        <v>1930</v>
      </c>
      <c r="I120" s="28">
        <v>43011</v>
      </c>
      <c r="J120" s="21">
        <v>35</v>
      </c>
      <c r="K120" s="21">
        <v>8.6999999999999993</v>
      </c>
      <c r="L120" s="21">
        <v>2.75</v>
      </c>
      <c r="M120" s="21">
        <f t="shared" si="6"/>
        <v>1921.2629866562934</v>
      </c>
      <c r="N120" s="21">
        <f t="shared" si="11"/>
        <v>320.2104977760489</v>
      </c>
      <c r="O120" s="21">
        <f t="shared" si="7"/>
        <v>5.7672483312247638E-3</v>
      </c>
      <c r="P120" s="21">
        <f t="shared" si="8"/>
        <v>5.9557672483312238</v>
      </c>
      <c r="Q120" s="26">
        <f t="shared" si="9"/>
        <v>1.8599537771858469E-2</v>
      </c>
    </row>
    <row r="121" spans="1:17" x14ac:dyDescent="0.25">
      <c r="A121" s="25">
        <v>41883</v>
      </c>
      <c r="B121" s="26">
        <v>0.16309999999999999</v>
      </c>
      <c r="C121" s="21">
        <v>1972.290039</v>
      </c>
      <c r="D121" s="26">
        <v>2.0000000000000001E-4</v>
      </c>
      <c r="E121" s="26">
        <v>1.9300000000000001E-2</v>
      </c>
      <c r="F121" s="21">
        <v>31</v>
      </c>
      <c r="G121" s="21">
        <f t="shared" si="10"/>
        <v>1879.8271053637729</v>
      </c>
      <c r="H121" s="21">
        <v>1880</v>
      </c>
      <c r="I121" s="28">
        <v>43046</v>
      </c>
      <c r="J121" s="21">
        <v>38</v>
      </c>
      <c r="K121" s="21">
        <v>13.6</v>
      </c>
      <c r="L121" s="21">
        <v>0.4</v>
      </c>
      <c r="M121" s="21">
        <f t="shared" si="6"/>
        <v>1866.3608552020569</v>
      </c>
      <c r="N121" s="21">
        <f t="shared" si="11"/>
        <v>311.06014253367613</v>
      </c>
      <c r="O121" s="21">
        <f t="shared" si="7"/>
        <v>5.5148218619270528E-3</v>
      </c>
      <c r="P121" s="21">
        <f t="shared" si="8"/>
        <v>13.205514821861927</v>
      </c>
      <c r="Q121" s="26">
        <f t="shared" si="9"/>
        <v>4.2453252654933979E-2</v>
      </c>
    </row>
    <row r="122" spans="1:17" x14ac:dyDescent="0.25">
      <c r="A122" s="25">
        <v>41913</v>
      </c>
      <c r="B122" s="26">
        <v>0.14030000000000001</v>
      </c>
      <c r="C122" s="21">
        <v>2018.0500489999999</v>
      </c>
      <c r="D122" s="26">
        <v>1E-4</v>
      </c>
      <c r="E122" s="26">
        <v>0.02</v>
      </c>
      <c r="F122" s="21">
        <v>28</v>
      </c>
      <c r="G122" s="21">
        <f t="shared" si="10"/>
        <v>1939.5086779276762</v>
      </c>
      <c r="H122" s="21">
        <v>1940</v>
      </c>
      <c r="I122" s="28">
        <v>43074</v>
      </c>
      <c r="J122" s="21">
        <v>35</v>
      </c>
      <c r="K122" s="21">
        <v>12.1</v>
      </c>
      <c r="L122" s="21">
        <v>0.95</v>
      </c>
      <c r="M122" s="21">
        <f t="shared" si="6"/>
        <v>1927.881397349465</v>
      </c>
      <c r="N122" s="21">
        <f t="shared" si="11"/>
        <v>321.31356622491086</v>
      </c>
      <c r="O122" s="21">
        <f t="shared" si="7"/>
        <v>2.5577029211309599E-3</v>
      </c>
      <c r="P122" s="21">
        <f t="shared" si="8"/>
        <v>11.152557702921131</v>
      </c>
      <c r="Q122" s="26">
        <f t="shared" si="9"/>
        <v>3.4709264952462793E-2</v>
      </c>
    </row>
    <row r="123" spans="1:17" x14ac:dyDescent="0.25">
      <c r="A123" s="25">
        <v>41944</v>
      </c>
      <c r="B123" s="26">
        <v>0.1333</v>
      </c>
      <c r="C123" s="21">
        <v>2067.5600589999999</v>
      </c>
      <c r="D123" s="26">
        <v>4.0000000000000002E-4</v>
      </c>
      <c r="E123" s="26">
        <v>1.9099999999999999E-2</v>
      </c>
      <c r="F123" s="21">
        <v>33</v>
      </c>
      <c r="G123" s="21">
        <f t="shared" si="10"/>
        <v>1984.7044994635385</v>
      </c>
      <c r="H123" s="21">
        <v>1985</v>
      </c>
      <c r="I123" s="28">
        <v>42737</v>
      </c>
      <c r="J123" s="21">
        <v>35</v>
      </c>
      <c r="K123" s="21">
        <v>9.5</v>
      </c>
      <c r="L123" s="21">
        <v>0.45</v>
      </c>
      <c r="M123" s="21">
        <f t="shared" si="6"/>
        <v>1975.4238644738414</v>
      </c>
      <c r="N123" s="21">
        <f t="shared" si="11"/>
        <v>329.23731074564023</v>
      </c>
      <c r="O123" s="21">
        <f t="shared" si="7"/>
        <v>1.2250447546078125E-2</v>
      </c>
      <c r="P123" s="21">
        <f t="shared" si="8"/>
        <v>9.062250447546079</v>
      </c>
      <c r="Q123" s="26">
        <f t="shared" si="9"/>
        <v>2.7524980164071764E-2</v>
      </c>
    </row>
    <row r="124" spans="1:17" x14ac:dyDescent="0.25">
      <c r="A124" s="25">
        <v>41974</v>
      </c>
      <c r="B124" s="26">
        <v>0.192</v>
      </c>
      <c r="C124" s="21">
        <v>2058.8999020000001</v>
      </c>
      <c r="D124" s="26">
        <v>2.9999999999999997E-4</v>
      </c>
      <c r="E124" s="26">
        <v>1.9199999999999998E-2</v>
      </c>
      <c r="F124" s="21">
        <v>30</v>
      </c>
      <c r="G124" s="21">
        <f t="shared" si="10"/>
        <v>1948.5550985406421</v>
      </c>
      <c r="H124" s="21">
        <v>1950</v>
      </c>
      <c r="I124" s="28">
        <v>42772</v>
      </c>
      <c r="J124" s="21">
        <v>37</v>
      </c>
      <c r="K124" s="21">
        <v>14.5</v>
      </c>
      <c r="L124" s="21">
        <v>8.6</v>
      </c>
      <c r="M124" s="21">
        <f t="shared" si="6"/>
        <v>1935.4406995318336</v>
      </c>
      <c r="N124" s="21">
        <f t="shared" si="11"/>
        <v>322.57344992197227</v>
      </c>
      <c r="O124" s="21">
        <f t="shared" si="7"/>
        <v>8.3115026052385209E-3</v>
      </c>
      <c r="P124" s="21">
        <f t="shared" si="8"/>
        <v>5.9083115026052386</v>
      </c>
      <c r="Q124" s="26">
        <f t="shared" si="9"/>
        <v>1.8316174204772304E-2</v>
      </c>
    </row>
    <row r="125" spans="1:17" x14ac:dyDescent="0.25">
      <c r="A125" s="25">
        <v>42005</v>
      </c>
      <c r="B125" s="26">
        <v>0.2097</v>
      </c>
      <c r="C125" s="21">
        <v>1994.98999</v>
      </c>
      <c r="D125" s="26">
        <v>1E-4</v>
      </c>
      <c r="E125" s="26">
        <v>1.9699999999999999E-2</v>
      </c>
      <c r="F125" s="21">
        <v>28</v>
      </c>
      <c r="G125" s="21">
        <f t="shared" si="10"/>
        <v>1882.7949793184048</v>
      </c>
      <c r="H125" s="21">
        <v>1880</v>
      </c>
      <c r="I125" s="28">
        <v>42800</v>
      </c>
      <c r="J125" s="21">
        <v>35</v>
      </c>
      <c r="K125" s="21">
        <v>15.9</v>
      </c>
      <c r="L125" s="21">
        <v>0.15</v>
      </c>
      <c r="M125" s="21">
        <f t="shared" si="6"/>
        <v>1864.0819726891721</v>
      </c>
      <c r="N125" s="21">
        <f t="shared" si="11"/>
        <v>310.68032878152866</v>
      </c>
      <c r="O125" s="21">
        <f t="shared" si="7"/>
        <v>2.5052833643396488E-3</v>
      </c>
      <c r="P125" s="21">
        <f t="shared" si="8"/>
        <v>15.752505283364339</v>
      </c>
      <c r="Q125" s="26">
        <f t="shared" si="9"/>
        <v>5.0703259344242385E-2</v>
      </c>
    </row>
    <row r="126" spans="1:17" x14ac:dyDescent="0.25">
      <c r="A126" s="25">
        <v>42036</v>
      </c>
      <c r="B126" s="26">
        <v>0.13339999999999999</v>
      </c>
      <c r="C126" s="21">
        <v>2104.5</v>
      </c>
      <c r="D126" s="26">
        <v>2.0000000000000001E-4</v>
      </c>
      <c r="E126" s="26">
        <v>1.9400000000000001E-2</v>
      </c>
      <c r="F126" s="21">
        <v>32</v>
      </c>
      <c r="G126" s="21">
        <f t="shared" si="10"/>
        <v>2021.2589236157696</v>
      </c>
      <c r="H126" s="21">
        <v>2020</v>
      </c>
      <c r="I126" s="28">
        <v>42827</v>
      </c>
      <c r="J126" s="21">
        <v>34</v>
      </c>
      <c r="K126" s="21">
        <v>9.6</v>
      </c>
      <c r="L126" s="21">
        <v>0.7</v>
      </c>
      <c r="M126" s="21">
        <f t="shared" si="6"/>
        <v>2010.3623674738385</v>
      </c>
      <c r="N126" s="21">
        <f t="shared" si="11"/>
        <v>335.0603945789731</v>
      </c>
      <c r="O126" s="21">
        <f t="shared" si="7"/>
        <v>6.0434133264675562E-3</v>
      </c>
      <c r="P126" s="21">
        <f t="shared" si="8"/>
        <v>8.9060434133264685</v>
      </c>
      <c r="Q126" s="26">
        <f t="shared" si="9"/>
        <v>2.6580412240359046E-2</v>
      </c>
    </row>
    <row r="127" spans="1:17" x14ac:dyDescent="0.25">
      <c r="A127" s="25">
        <v>42064</v>
      </c>
      <c r="B127" s="26">
        <v>0.15290000000000001</v>
      </c>
      <c r="C127" s="21">
        <v>2067.889893</v>
      </c>
      <c r="D127" s="26">
        <v>5.0000000000000001E-4</v>
      </c>
      <c r="E127" s="26">
        <v>1.9599999999999999E-2</v>
      </c>
      <c r="F127" s="21">
        <v>30</v>
      </c>
      <c r="G127" s="21">
        <f t="shared" si="10"/>
        <v>1977.9799134274804</v>
      </c>
      <c r="H127" s="21">
        <v>1975</v>
      </c>
      <c r="I127" s="28">
        <v>42856</v>
      </c>
      <c r="J127" s="21">
        <v>31</v>
      </c>
      <c r="K127" s="21">
        <v>11.2</v>
      </c>
      <c r="L127" s="21">
        <v>0.15</v>
      </c>
      <c r="M127" s="21">
        <f t="shared" si="6"/>
        <v>1963.7161319177596</v>
      </c>
      <c r="N127" s="21">
        <f t="shared" si="11"/>
        <v>327.28602198629329</v>
      </c>
      <c r="O127" s="21">
        <f t="shared" si="7"/>
        <v>1.3910670298887763E-2</v>
      </c>
      <c r="P127" s="21">
        <f t="shared" si="8"/>
        <v>11.063910670298887</v>
      </c>
      <c r="Q127" s="26">
        <f t="shared" si="9"/>
        <v>3.3805020462383942E-2</v>
      </c>
    </row>
    <row r="128" spans="1:17" x14ac:dyDescent="0.25">
      <c r="A128" s="25">
        <v>42095</v>
      </c>
      <c r="B128" s="26">
        <v>0.14549999999999999</v>
      </c>
      <c r="C128" s="21">
        <v>2085.51001</v>
      </c>
      <c r="D128" s="26">
        <v>0</v>
      </c>
      <c r="E128" s="26">
        <v>1.9599999999999999E-2</v>
      </c>
      <c r="F128" s="21">
        <v>29</v>
      </c>
      <c r="G128" s="21">
        <f t="shared" si="10"/>
        <v>2000.2051682033848</v>
      </c>
      <c r="H128" s="21">
        <v>2000</v>
      </c>
      <c r="I128" s="28">
        <v>42891</v>
      </c>
      <c r="J128" s="21">
        <v>36</v>
      </c>
      <c r="K128" s="21">
        <v>12.8</v>
      </c>
      <c r="L128" s="21">
        <v>0.9</v>
      </c>
      <c r="M128" s="21">
        <f t="shared" si="6"/>
        <v>1987.2</v>
      </c>
      <c r="N128" s="21">
        <f t="shared" si="11"/>
        <v>331.2</v>
      </c>
      <c r="O128" s="21">
        <f t="shared" si="7"/>
        <v>0</v>
      </c>
      <c r="P128" s="21">
        <f t="shared" si="8"/>
        <v>11.9</v>
      </c>
      <c r="Q128" s="26">
        <f t="shared" si="9"/>
        <v>3.5929951690821256E-2</v>
      </c>
    </row>
    <row r="129" spans="1:17" x14ac:dyDescent="0.25">
      <c r="A129" s="25">
        <v>42125</v>
      </c>
      <c r="B129" s="26">
        <v>0.1384</v>
      </c>
      <c r="C129" s="21">
        <v>2107.389893</v>
      </c>
      <c r="D129" s="26">
        <v>1E-4</v>
      </c>
      <c r="E129" s="26">
        <v>1.9599999999999999E-2</v>
      </c>
      <c r="F129" s="21">
        <v>32</v>
      </c>
      <c r="G129" s="21">
        <f t="shared" si="10"/>
        <v>2021.1041285298975</v>
      </c>
      <c r="H129" s="21">
        <v>2020</v>
      </c>
      <c r="I129" s="28">
        <v>42918</v>
      </c>
      <c r="J129" s="21">
        <v>34</v>
      </c>
      <c r="K129" s="21">
        <v>10.5</v>
      </c>
      <c r="L129" s="21">
        <v>1.95</v>
      </c>
      <c r="M129" s="21">
        <f t="shared" si="6"/>
        <v>2009.4811836492818</v>
      </c>
      <c r="N129" s="21">
        <f t="shared" si="11"/>
        <v>334.91353060821365</v>
      </c>
      <c r="O129" s="21">
        <f t="shared" si="7"/>
        <v>3.028296282789434E-3</v>
      </c>
      <c r="P129" s="21">
        <f t="shared" si="8"/>
        <v>8.5530282962827897</v>
      </c>
      <c r="Q129" s="26">
        <f t="shared" si="9"/>
        <v>2.5538019562094783E-2</v>
      </c>
    </row>
    <row r="130" spans="1:17" x14ac:dyDescent="0.25">
      <c r="A130" s="25">
        <v>42156</v>
      </c>
      <c r="B130" s="26">
        <v>0.18229999999999999</v>
      </c>
      <c r="C130" s="21">
        <v>2063.110107</v>
      </c>
      <c r="D130" s="26">
        <v>2.0000000000000001E-4</v>
      </c>
      <c r="E130" s="26">
        <v>1.9900000000000001E-2</v>
      </c>
      <c r="F130" s="21">
        <v>31</v>
      </c>
      <c r="G130" s="21">
        <f t="shared" si="10"/>
        <v>1955.8599137535732</v>
      </c>
      <c r="H130" s="21">
        <v>1955</v>
      </c>
      <c r="I130" s="28">
        <v>42954</v>
      </c>
      <c r="J130" s="21">
        <v>38</v>
      </c>
      <c r="K130" s="21">
        <v>15.4</v>
      </c>
      <c r="L130" s="21">
        <v>0.25</v>
      </c>
      <c r="M130" s="21">
        <f t="shared" si="6"/>
        <v>1939.5592935744792</v>
      </c>
      <c r="N130" s="21">
        <f t="shared" si="11"/>
        <v>323.25988226241321</v>
      </c>
      <c r="O130" s="21">
        <f t="shared" si="7"/>
        <v>5.7526276797733858E-3</v>
      </c>
      <c r="P130" s="21">
        <f t="shared" si="8"/>
        <v>15.155752627679774</v>
      </c>
      <c r="Q130" s="26">
        <f t="shared" si="9"/>
        <v>4.6884112317335941E-2</v>
      </c>
    </row>
    <row r="131" spans="1:17" x14ac:dyDescent="0.25">
      <c r="A131" s="25">
        <v>42186</v>
      </c>
      <c r="B131" s="26">
        <v>0.1212</v>
      </c>
      <c r="C131" s="21">
        <v>2103.8400879999999</v>
      </c>
      <c r="D131" s="26">
        <v>4.0000000000000002E-4</v>
      </c>
      <c r="E131" s="26">
        <v>2.01E-2</v>
      </c>
      <c r="F131" s="21">
        <v>31</v>
      </c>
      <c r="G131" s="21">
        <f t="shared" si="10"/>
        <v>2028.7368391147279</v>
      </c>
      <c r="H131" s="21">
        <v>2030</v>
      </c>
      <c r="I131" s="28">
        <v>42982</v>
      </c>
      <c r="J131" s="21">
        <v>35</v>
      </c>
      <c r="K131" s="21">
        <v>10.4</v>
      </c>
      <c r="L131" s="21">
        <v>69.3</v>
      </c>
      <c r="M131" s="21">
        <f t="shared" si="6"/>
        <v>2019.5221384795454</v>
      </c>
      <c r="N131" s="21">
        <f t="shared" si="11"/>
        <v>336.58702307992422</v>
      </c>
      <c r="O131" s="21">
        <f t="shared" si="7"/>
        <v>1.1788252528610132E-2</v>
      </c>
      <c r="P131" s="21">
        <f t="shared" si="8"/>
        <v>-58.888211747471388</v>
      </c>
      <c r="Q131" s="26">
        <f t="shared" si="9"/>
        <v>-0.1749568691288734</v>
      </c>
    </row>
    <row r="132" spans="1:17" x14ac:dyDescent="0.25">
      <c r="A132" s="25">
        <v>42217</v>
      </c>
      <c r="B132" s="26">
        <v>0.2843</v>
      </c>
      <c r="C132" s="21">
        <v>1972.1800539999999</v>
      </c>
      <c r="D132" s="26">
        <v>0</v>
      </c>
      <c r="E132" s="26">
        <v>2.07E-2</v>
      </c>
      <c r="F132" s="21">
        <v>30</v>
      </c>
      <c r="G132" s="21">
        <f t="shared" si="10"/>
        <v>1820.8001565826758</v>
      </c>
      <c r="H132" s="21">
        <v>1820</v>
      </c>
      <c r="I132" s="28">
        <v>43010</v>
      </c>
      <c r="J132" s="21">
        <v>32</v>
      </c>
      <c r="K132" s="21">
        <v>19.600000000000001</v>
      </c>
      <c r="L132" s="21">
        <v>0.5</v>
      </c>
      <c r="M132" s="21">
        <f t="shared" si="6"/>
        <v>1800.4</v>
      </c>
      <c r="N132" s="21">
        <f t="shared" si="11"/>
        <v>300.06666666666666</v>
      </c>
      <c r="O132" s="21">
        <f t="shared" si="7"/>
        <v>0</v>
      </c>
      <c r="P132" s="21">
        <f t="shared" si="8"/>
        <v>19.100000000000001</v>
      </c>
      <c r="Q132" s="26">
        <f t="shared" si="9"/>
        <v>6.3652521661852923E-2</v>
      </c>
    </row>
    <row r="133" spans="1:17" x14ac:dyDescent="0.25">
      <c r="A133" s="25">
        <v>42248</v>
      </c>
      <c r="B133" s="26">
        <v>0.245</v>
      </c>
      <c r="C133" s="21">
        <v>1920.030029</v>
      </c>
      <c r="D133" s="26">
        <v>0</v>
      </c>
      <c r="E133" s="26">
        <v>2.1899999999999999E-2</v>
      </c>
      <c r="F133" s="21">
        <v>30</v>
      </c>
      <c r="G133" s="21">
        <f t="shared" si="10"/>
        <v>1791.0061389714701</v>
      </c>
      <c r="H133" s="21">
        <v>1790</v>
      </c>
      <c r="I133" s="28">
        <v>43045</v>
      </c>
      <c r="J133" s="21">
        <v>37</v>
      </c>
      <c r="K133" s="21">
        <v>18.600000000000001</v>
      </c>
      <c r="L133" s="21">
        <v>0.15</v>
      </c>
      <c r="M133" s="21">
        <f t="shared" si="6"/>
        <v>1771.4</v>
      </c>
      <c r="N133" s="21">
        <f t="shared" si="11"/>
        <v>295.23333333333335</v>
      </c>
      <c r="O133" s="21">
        <f t="shared" si="7"/>
        <v>0</v>
      </c>
      <c r="P133" s="21">
        <f t="shared" si="8"/>
        <v>18.450000000000003</v>
      </c>
      <c r="Q133" s="26">
        <f t="shared" si="9"/>
        <v>6.2492943434571534E-2</v>
      </c>
    </row>
    <row r="134" spans="1:17" x14ac:dyDescent="0.25">
      <c r="A134" s="25">
        <v>42278</v>
      </c>
      <c r="B134" s="26">
        <v>0.1507</v>
      </c>
      <c r="C134" s="21">
        <v>2079.360107</v>
      </c>
      <c r="D134" s="26">
        <v>1E-4</v>
      </c>
      <c r="E134" s="26">
        <v>2.1100000000000001E-2</v>
      </c>
      <c r="F134" s="21">
        <v>31</v>
      </c>
      <c r="G134" s="21">
        <f t="shared" si="10"/>
        <v>1988.4152385153541</v>
      </c>
      <c r="H134" s="21">
        <v>1990</v>
      </c>
      <c r="I134" s="28">
        <v>43073</v>
      </c>
      <c r="J134" s="21">
        <v>35</v>
      </c>
      <c r="K134" s="21">
        <v>12.5</v>
      </c>
      <c r="L134" s="21">
        <v>1.1000000000000001</v>
      </c>
      <c r="M134" s="21">
        <f t="shared" ref="M134:M148" si="12">H134*EXP(-D134*(J134/365))-K134</f>
        <v>1977.4809178997089</v>
      </c>
      <c r="N134" s="21">
        <f t="shared" si="11"/>
        <v>329.58015298328479</v>
      </c>
      <c r="O134" s="21">
        <f t="shared" ref="O134:O148" si="13">(N134+K134)*(EXP(D134*F134/365)-1)</f>
        <v>2.9053506234021512E-3</v>
      </c>
      <c r="P134" s="21">
        <f t="shared" ref="P134:P148" si="14">K134-L134+O134</f>
        <v>11.402905350623403</v>
      </c>
      <c r="Q134" s="26">
        <f t="shared" ref="Q134:Q148" si="15">P134/N134</f>
        <v>3.4598276769419789E-2</v>
      </c>
    </row>
    <row r="135" spans="1:17" x14ac:dyDescent="0.25">
      <c r="A135" s="25">
        <v>42309</v>
      </c>
      <c r="B135" s="26">
        <v>0.1613</v>
      </c>
      <c r="C135" s="21">
        <v>2080.4099120000001</v>
      </c>
      <c r="D135" s="26">
        <v>1.1000000000000001E-3</v>
      </c>
      <c r="E135" s="26">
        <v>2.07E-2</v>
      </c>
      <c r="F135" s="21">
        <v>31</v>
      </c>
      <c r="G135" s="21">
        <f t="shared" ref="G135:G148" si="16">C135*EXP((D135-E135+((B135^2)/2))*(1/12)+(B135*SQRT(F135/365)*$B$2))</f>
        <v>1983.7877222672601</v>
      </c>
      <c r="H135" s="21">
        <v>1985</v>
      </c>
      <c r="I135" s="28">
        <v>42743</v>
      </c>
      <c r="J135" s="21">
        <v>39</v>
      </c>
      <c r="K135" s="21">
        <v>14.5</v>
      </c>
      <c r="L135" s="21">
        <v>5.0999999999999996</v>
      </c>
      <c r="M135" s="21">
        <f t="shared" si="12"/>
        <v>1970.2667082307028</v>
      </c>
      <c r="N135" s="21">
        <f t="shared" si="11"/>
        <v>328.37778470511711</v>
      </c>
      <c r="O135" s="21">
        <f t="shared" si="13"/>
        <v>3.2034736006032724E-2</v>
      </c>
      <c r="P135" s="21">
        <f t="shared" si="14"/>
        <v>9.4320347360060328</v>
      </c>
      <c r="Q135" s="26">
        <f t="shared" si="15"/>
        <v>2.8723120671746993E-2</v>
      </c>
    </row>
    <row r="136" spans="1:17" x14ac:dyDescent="0.25">
      <c r="A136" s="25">
        <v>42339</v>
      </c>
      <c r="B136" s="26">
        <v>0.18210000000000001</v>
      </c>
      <c r="C136" s="21">
        <v>2043.9399410000001</v>
      </c>
      <c r="D136" s="26">
        <v>1.4E-3</v>
      </c>
      <c r="E136" s="26">
        <v>2.1100000000000001E-2</v>
      </c>
      <c r="F136" s="21">
        <v>29</v>
      </c>
      <c r="G136" s="21">
        <f t="shared" si="16"/>
        <v>1941.1689444355343</v>
      </c>
      <c r="H136" s="21">
        <v>1940</v>
      </c>
      <c r="I136" s="28">
        <v>42771</v>
      </c>
      <c r="J136" s="21">
        <v>36</v>
      </c>
      <c r="K136" s="21">
        <v>14.3</v>
      </c>
      <c r="L136" s="21">
        <v>23.1</v>
      </c>
      <c r="M136" s="21">
        <f t="shared" si="12"/>
        <v>1925.4321390417849</v>
      </c>
      <c r="N136" s="21">
        <f t="shared" ref="N136:N148" si="17">M136/$B$1</f>
        <v>320.90535650696415</v>
      </c>
      <c r="O136" s="21">
        <f t="shared" si="13"/>
        <v>3.728792987708629E-2</v>
      </c>
      <c r="P136" s="21">
        <f t="shared" si="14"/>
        <v>-8.7627120701229142</v>
      </c>
      <c r="Q136" s="26">
        <f t="shared" si="15"/>
        <v>-2.7306219395975554E-2</v>
      </c>
    </row>
    <row r="137" spans="1:17" x14ac:dyDescent="0.25">
      <c r="A137" s="25">
        <v>42370</v>
      </c>
      <c r="B137" s="26">
        <v>0.20200000000000001</v>
      </c>
      <c r="C137" s="21">
        <v>1940.23999</v>
      </c>
      <c r="D137" s="26">
        <v>2.2000000000000001E-3</v>
      </c>
      <c r="E137" s="26">
        <v>2.2700000000000001E-2</v>
      </c>
      <c r="F137" s="21">
        <v>31</v>
      </c>
      <c r="G137" s="21">
        <f t="shared" si="16"/>
        <v>1829.3022746599797</v>
      </c>
      <c r="H137" s="21">
        <v>1830</v>
      </c>
      <c r="I137" s="28">
        <v>42798</v>
      </c>
      <c r="J137" s="21">
        <v>35</v>
      </c>
      <c r="K137" s="21">
        <v>16</v>
      </c>
      <c r="L137" s="21">
        <v>0.6</v>
      </c>
      <c r="M137" s="21">
        <f t="shared" si="12"/>
        <v>1813.6139859234643</v>
      </c>
      <c r="N137" s="21">
        <f t="shared" si="17"/>
        <v>302.26899765391073</v>
      </c>
      <c r="O137" s="21">
        <f t="shared" si="13"/>
        <v>5.9473900374938687E-2</v>
      </c>
      <c r="P137" s="21">
        <f t="shared" si="14"/>
        <v>15.459473900374938</v>
      </c>
      <c r="Q137" s="26">
        <f t="shared" si="15"/>
        <v>5.1144755235783691E-2</v>
      </c>
    </row>
    <row r="138" spans="1:17" x14ac:dyDescent="0.25">
      <c r="A138" s="25">
        <v>42401</v>
      </c>
      <c r="B138" s="26">
        <v>0.20549999999999999</v>
      </c>
      <c r="C138" s="21">
        <v>1932.2299800000001</v>
      </c>
      <c r="D138" s="26">
        <v>2.3E-3</v>
      </c>
      <c r="E138" s="26">
        <v>2.3E-2</v>
      </c>
      <c r="F138" s="21">
        <v>31</v>
      </c>
      <c r="G138" s="21">
        <f t="shared" si="16"/>
        <v>1819.9708288965896</v>
      </c>
      <c r="H138" s="21">
        <v>1820</v>
      </c>
      <c r="I138" s="28">
        <v>42826</v>
      </c>
      <c r="J138" s="21">
        <v>32</v>
      </c>
      <c r="K138" s="21">
        <v>14</v>
      </c>
      <c r="L138" s="21">
        <v>0.05</v>
      </c>
      <c r="M138" s="21">
        <f t="shared" si="12"/>
        <v>1805.6330452175064</v>
      </c>
      <c r="N138" s="21">
        <f t="shared" si="17"/>
        <v>300.9388408695844</v>
      </c>
      <c r="O138" s="21">
        <f t="shared" si="13"/>
        <v>6.1526938953316332E-2</v>
      </c>
      <c r="P138" s="21">
        <f t="shared" si="14"/>
        <v>14.011526938953315</v>
      </c>
      <c r="Q138" s="26">
        <f t="shared" si="15"/>
        <v>4.6559383622486225E-2</v>
      </c>
    </row>
    <row r="139" spans="1:17" x14ac:dyDescent="0.25">
      <c r="A139" s="25">
        <v>42430</v>
      </c>
      <c r="B139" s="26">
        <v>0.13950000000000001</v>
      </c>
      <c r="C139" s="21">
        <v>2059.73999</v>
      </c>
      <c r="D139" s="26">
        <v>1.8E-3</v>
      </c>
      <c r="E139" s="26">
        <v>2.1700000000000001E-2</v>
      </c>
      <c r="F139" s="21">
        <v>29</v>
      </c>
      <c r="G139" s="21">
        <f t="shared" si="16"/>
        <v>1978.6426232281544</v>
      </c>
      <c r="H139" s="21">
        <v>1980</v>
      </c>
      <c r="I139" s="28">
        <v>42861</v>
      </c>
      <c r="J139" s="21">
        <v>36</v>
      </c>
      <c r="K139" s="21">
        <v>11.5</v>
      </c>
      <c r="L139" s="21">
        <v>1.3</v>
      </c>
      <c r="M139" s="21">
        <f t="shared" si="12"/>
        <v>1968.148513393159</v>
      </c>
      <c r="N139" s="21">
        <f t="shared" si="17"/>
        <v>328.02475223219318</v>
      </c>
      <c r="O139" s="21">
        <f t="shared" si="13"/>
        <v>4.8560162894682714E-2</v>
      </c>
      <c r="P139" s="21">
        <f t="shared" si="14"/>
        <v>10.248560162894682</v>
      </c>
      <c r="Q139" s="26">
        <f t="shared" si="15"/>
        <v>3.1243252508091866E-2</v>
      </c>
    </row>
    <row r="140" spans="1:17" x14ac:dyDescent="0.25">
      <c r="A140" s="25">
        <v>42461</v>
      </c>
      <c r="B140" s="26">
        <v>0.157</v>
      </c>
      <c r="C140" s="21">
        <v>2065.3000489999999</v>
      </c>
      <c r="D140" s="26">
        <v>1.6000000000000001E-3</v>
      </c>
      <c r="E140" s="26">
        <v>2.12E-2</v>
      </c>
      <c r="F140" s="21">
        <v>32</v>
      </c>
      <c r="G140" s="21">
        <f t="shared" si="16"/>
        <v>1970.293626779358</v>
      </c>
      <c r="H140" s="21">
        <v>1970</v>
      </c>
      <c r="I140" s="28">
        <v>42889</v>
      </c>
      <c r="J140" s="21">
        <v>35</v>
      </c>
      <c r="K140" s="21">
        <v>12.2</v>
      </c>
      <c r="L140" s="21">
        <v>0.2</v>
      </c>
      <c r="M140" s="21">
        <f t="shared" si="12"/>
        <v>1957.4977766095103</v>
      </c>
      <c r="N140" s="21">
        <f t="shared" si="17"/>
        <v>326.2496294349184</v>
      </c>
      <c r="O140" s="21">
        <f t="shared" si="13"/>
        <v>4.7479004003124818E-2</v>
      </c>
      <c r="P140" s="21">
        <f t="shared" si="14"/>
        <v>12.047479004003124</v>
      </c>
      <c r="Q140" s="26">
        <f t="shared" si="15"/>
        <v>3.6927180652649307E-2</v>
      </c>
    </row>
    <row r="141" spans="1:17" x14ac:dyDescent="0.25">
      <c r="A141" s="25">
        <v>42491</v>
      </c>
      <c r="B141" s="26">
        <v>0.1419</v>
      </c>
      <c r="C141" s="21">
        <v>2096.9499510000001</v>
      </c>
      <c r="D141" s="26">
        <v>2.7000000000000001E-3</v>
      </c>
      <c r="E141" s="26">
        <v>2.1399999999999999E-2</v>
      </c>
      <c r="F141" s="21">
        <v>30</v>
      </c>
      <c r="G141" s="21">
        <f t="shared" si="16"/>
        <v>2011.907082463777</v>
      </c>
      <c r="H141" s="21">
        <v>2010</v>
      </c>
      <c r="I141" s="28">
        <v>42917</v>
      </c>
      <c r="J141" s="21">
        <v>31</v>
      </c>
      <c r="K141" s="21">
        <v>9.6999999999999993</v>
      </c>
      <c r="L141" s="21">
        <v>0.2</v>
      </c>
      <c r="M141" s="21">
        <f t="shared" si="12"/>
        <v>1999.8391295566169</v>
      </c>
      <c r="N141" s="21">
        <f t="shared" si="17"/>
        <v>333.30652159276946</v>
      </c>
      <c r="O141" s="21">
        <f t="shared" si="13"/>
        <v>7.6127702210704695E-2</v>
      </c>
      <c r="P141" s="21">
        <f t="shared" si="14"/>
        <v>9.5761277022107052</v>
      </c>
      <c r="Q141" s="26">
        <f t="shared" si="15"/>
        <v>2.8730694066378699E-2</v>
      </c>
    </row>
    <row r="142" spans="1:17" x14ac:dyDescent="0.25">
      <c r="A142" s="25">
        <v>42522</v>
      </c>
      <c r="B142" s="26">
        <v>0.1565</v>
      </c>
      <c r="C142" s="21">
        <v>2098.860107</v>
      </c>
      <c r="D142" s="26">
        <v>2E-3</v>
      </c>
      <c r="E142" s="26">
        <v>2.1299999999999999E-2</v>
      </c>
      <c r="F142" s="21">
        <v>29</v>
      </c>
      <c r="G142" s="21">
        <f t="shared" si="16"/>
        <v>2007.1053029709144</v>
      </c>
      <c r="H142" s="21">
        <v>2010</v>
      </c>
      <c r="I142" s="28">
        <v>42952</v>
      </c>
      <c r="J142" s="21">
        <v>36</v>
      </c>
      <c r="K142" s="21">
        <v>13.4</v>
      </c>
      <c r="L142" s="21">
        <v>0.2</v>
      </c>
      <c r="M142" s="21">
        <f t="shared" si="12"/>
        <v>1996.2035459529177</v>
      </c>
      <c r="N142" s="21">
        <f t="shared" si="17"/>
        <v>332.70059099215297</v>
      </c>
      <c r="O142" s="21">
        <f t="shared" si="13"/>
        <v>5.5001176080570299E-2</v>
      </c>
      <c r="P142" s="21">
        <f t="shared" si="14"/>
        <v>13.255001176080571</v>
      </c>
      <c r="Q142" s="26">
        <f t="shared" si="15"/>
        <v>3.9840630088911387E-2</v>
      </c>
    </row>
    <row r="143" spans="1:17" x14ac:dyDescent="0.25">
      <c r="A143" s="25">
        <v>42552</v>
      </c>
      <c r="B143" s="26">
        <v>0.1187</v>
      </c>
      <c r="C143" s="21">
        <v>2173.6000979999999</v>
      </c>
      <c r="D143" s="26">
        <v>1.9E-3</v>
      </c>
      <c r="E143" s="26">
        <v>2.0799999999999999E-2</v>
      </c>
      <c r="F143" s="21">
        <v>33</v>
      </c>
      <c r="G143" s="21">
        <f t="shared" si="16"/>
        <v>2095.3187418065795</v>
      </c>
      <c r="H143" s="21">
        <v>2095</v>
      </c>
      <c r="I143" s="28">
        <v>42980</v>
      </c>
      <c r="J143" s="21">
        <v>35</v>
      </c>
      <c r="K143" s="21">
        <v>9.1</v>
      </c>
      <c r="L143" s="21">
        <v>0.4</v>
      </c>
      <c r="M143" s="21">
        <f t="shared" si="12"/>
        <v>2085.5183429876192</v>
      </c>
      <c r="N143" s="21">
        <f t="shared" si="17"/>
        <v>347.58639049793652</v>
      </c>
      <c r="O143" s="21">
        <f t="shared" si="13"/>
        <v>6.127714429507497E-2</v>
      </c>
      <c r="P143" s="21">
        <f t="shared" si="14"/>
        <v>8.7612771442950734</v>
      </c>
      <c r="Q143" s="26">
        <f t="shared" si="15"/>
        <v>2.5206041961953876E-2</v>
      </c>
    </row>
    <row r="144" spans="1:17" x14ac:dyDescent="0.25">
      <c r="A144" s="25">
        <v>42583</v>
      </c>
      <c r="B144" s="26">
        <v>0.13239999999999999</v>
      </c>
      <c r="C144" s="21">
        <v>2170.9499510000001</v>
      </c>
      <c r="D144" s="26">
        <v>2.5999999999999999E-3</v>
      </c>
      <c r="E144" s="26">
        <v>2.07E-2</v>
      </c>
      <c r="F144" s="21">
        <v>30</v>
      </c>
      <c r="G144" s="21">
        <f t="shared" si="16"/>
        <v>2088.4642980699464</v>
      </c>
      <c r="H144" s="21">
        <v>2090</v>
      </c>
      <c r="I144" s="28">
        <v>43015</v>
      </c>
      <c r="J144" s="21">
        <v>37</v>
      </c>
      <c r="K144" s="21">
        <v>12.6</v>
      </c>
      <c r="L144" s="21">
        <v>1.35</v>
      </c>
      <c r="M144" s="21">
        <f t="shared" si="12"/>
        <v>2076.8492287486602</v>
      </c>
      <c r="N144" s="21">
        <f t="shared" si="17"/>
        <v>346.14153812477667</v>
      </c>
      <c r="O144" s="21">
        <f t="shared" si="13"/>
        <v>7.6670767197646247E-2</v>
      </c>
      <c r="P144" s="21">
        <f t="shared" si="14"/>
        <v>11.326670767197646</v>
      </c>
      <c r="Q144" s="26">
        <f t="shared" si="15"/>
        <v>3.2722656831537571E-2</v>
      </c>
    </row>
    <row r="145" spans="1:17" x14ac:dyDescent="0.25">
      <c r="A145" s="25">
        <v>42614</v>
      </c>
      <c r="B145" s="26">
        <v>0.13289999999999999</v>
      </c>
      <c r="C145" s="21">
        <v>2168.2700199999999</v>
      </c>
      <c r="D145" s="26">
        <v>2E-3</v>
      </c>
      <c r="E145" s="26">
        <v>2.0899999999999998E-2</v>
      </c>
      <c r="F145" s="21">
        <v>31</v>
      </c>
      <c r="G145" s="21">
        <f t="shared" si="16"/>
        <v>2084.1466615046384</v>
      </c>
      <c r="H145" s="21">
        <v>2080</v>
      </c>
      <c r="I145" s="28">
        <v>43043</v>
      </c>
      <c r="J145" s="21">
        <v>35</v>
      </c>
      <c r="K145" s="21">
        <v>11.7</v>
      </c>
      <c r="L145" s="21">
        <v>2.5</v>
      </c>
      <c r="M145" s="21">
        <f t="shared" si="12"/>
        <v>2067.9011341390451</v>
      </c>
      <c r="N145" s="21">
        <f t="shared" si="17"/>
        <v>344.65018902317416</v>
      </c>
      <c r="O145" s="21">
        <f t="shared" si="13"/>
        <v>6.0535858295688368E-2</v>
      </c>
      <c r="P145" s="21">
        <f t="shared" si="14"/>
        <v>9.2605358582956878</v>
      </c>
      <c r="Q145" s="26">
        <f t="shared" si="15"/>
        <v>2.6869376989295694E-2</v>
      </c>
    </row>
    <row r="146" spans="1:17" x14ac:dyDescent="0.25">
      <c r="A146" s="25">
        <v>42644</v>
      </c>
      <c r="B146" s="26">
        <v>0.1706</v>
      </c>
      <c r="C146" s="21">
        <v>2126.1499020000001</v>
      </c>
      <c r="D146" s="26">
        <v>2E-3</v>
      </c>
      <c r="E146" s="26">
        <v>2.1100000000000001E-2</v>
      </c>
      <c r="F146" s="21">
        <v>30</v>
      </c>
      <c r="G146" s="21">
        <f t="shared" si="16"/>
        <v>2023.8958680210221</v>
      </c>
      <c r="H146" s="21">
        <v>2025</v>
      </c>
      <c r="I146" s="28">
        <v>43071</v>
      </c>
      <c r="J146" s="21">
        <v>32</v>
      </c>
      <c r="K146" s="21">
        <v>13</v>
      </c>
      <c r="L146" s="21">
        <v>0.1</v>
      </c>
      <c r="M146" s="21">
        <f t="shared" si="12"/>
        <v>2011.6449626343226</v>
      </c>
      <c r="N146" s="21">
        <f t="shared" si="17"/>
        <v>335.27416043905379</v>
      </c>
      <c r="O146" s="21">
        <f t="shared" si="13"/>
        <v>5.7255252703718229E-2</v>
      </c>
      <c r="P146" s="21">
        <f t="shared" si="14"/>
        <v>12.957255252703719</v>
      </c>
      <c r="Q146" s="26">
        <f t="shared" si="15"/>
        <v>3.8646745802705822E-2</v>
      </c>
    </row>
    <row r="147" spans="1:17" x14ac:dyDescent="0.25">
      <c r="A147" s="25">
        <v>42675</v>
      </c>
      <c r="B147" s="26">
        <v>0.1333</v>
      </c>
      <c r="C147" s="21">
        <v>2198.8100589999999</v>
      </c>
      <c r="D147" s="26">
        <v>3.8E-3</v>
      </c>
      <c r="E147" s="26">
        <v>2.1000000000000001E-2</v>
      </c>
      <c r="F147" s="21">
        <v>30</v>
      </c>
      <c r="G147" s="21">
        <f t="shared" si="16"/>
        <v>2114.8998235178983</v>
      </c>
      <c r="H147" s="21">
        <v>2115</v>
      </c>
      <c r="I147" s="28">
        <v>42741</v>
      </c>
      <c r="J147" s="21">
        <v>37</v>
      </c>
      <c r="K147" s="21">
        <v>11</v>
      </c>
      <c r="L147" s="21">
        <v>0.55000000000000004</v>
      </c>
      <c r="M147" s="21">
        <f t="shared" si="12"/>
        <v>2103.1854473061117</v>
      </c>
      <c r="N147" s="21">
        <f t="shared" si="17"/>
        <v>350.53090788435196</v>
      </c>
      <c r="O147" s="21">
        <f t="shared" si="13"/>
        <v>0.11293413810849801</v>
      </c>
      <c r="P147" s="21">
        <f t="shared" si="14"/>
        <v>10.562934138108497</v>
      </c>
      <c r="Q147" s="26">
        <f t="shared" si="15"/>
        <v>3.0134102016457411E-2</v>
      </c>
    </row>
    <row r="148" spans="1:17" x14ac:dyDescent="0.25">
      <c r="A148" s="25">
        <v>42705</v>
      </c>
      <c r="B148" s="26">
        <v>0.1404</v>
      </c>
      <c r="C148" s="21">
        <v>2238.830078</v>
      </c>
      <c r="D148" s="26">
        <v>4.4000000000000003E-3</v>
      </c>
      <c r="E148" s="26">
        <v>2.01E-2</v>
      </c>
      <c r="F148" s="21">
        <v>32</v>
      </c>
      <c r="G148" s="21">
        <f t="shared" si="16"/>
        <v>2146.6209452024946</v>
      </c>
      <c r="H148" s="21">
        <v>2145</v>
      </c>
      <c r="I148" s="28">
        <v>42769</v>
      </c>
      <c r="J148" s="21">
        <v>35</v>
      </c>
      <c r="K148" s="21">
        <v>11.2</v>
      </c>
      <c r="L148" s="21"/>
      <c r="M148" s="21">
        <f t="shared" si="12"/>
        <v>2132.8951771952202</v>
      </c>
      <c r="N148" s="21">
        <f t="shared" si="17"/>
        <v>355.48252953253672</v>
      </c>
      <c r="O148" s="21">
        <f t="shared" si="13"/>
        <v>0.14147632726377596</v>
      </c>
      <c r="P148" s="21">
        <f t="shared" si="14"/>
        <v>11.341476327263775</v>
      </c>
      <c r="Q148" s="26">
        <f t="shared" si="15"/>
        <v>3.190445488890252E-2</v>
      </c>
    </row>
    <row r="149" spans="1:17" x14ac:dyDescent="0.25">
      <c r="A149" s="21"/>
      <c r="B149" s="21"/>
      <c r="C149" s="21"/>
      <c r="D149" s="21"/>
      <c r="E149" s="21"/>
      <c r="F149" s="21"/>
      <c r="G149" s="21"/>
      <c r="H149" s="21"/>
      <c r="I149" s="21"/>
      <c r="J149" s="21"/>
      <c r="K149" s="21"/>
      <c r="L149" s="21"/>
      <c r="M149" s="21"/>
      <c r="N149" s="21"/>
      <c r="O149" s="21"/>
      <c r="P149" s="21"/>
      <c r="Q149" s="21"/>
    </row>
  </sheetData>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50"/>
  <sheetViews>
    <sheetView topLeftCell="B1" zoomScale="70" zoomScaleNormal="70" workbookViewId="0">
      <selection activeCell="O4" sqref="O4:R4"/>
    </sheetView>
  </sheetViews>
  <sheetFormatPr baseColWidth="10" defaultColWidth="12.28515625" defaultRowHeight="15.75" x14ac:dyDescent="0.25"/>
  <cols>
    <col min="1" max="1" width="20" style="8" bestFit="1" customWidth="1"/>
    <col min="2" max="2" width="24.5703125" style="9" bestFit="1" customWidth="1"/>
    <col min="3" max="3" width="12.28515625" style="9"/>
    <col min="4" max="4" width="12.28515625" style="3"/>
    <col min="5" max="5" width="16.42578125" style="3" bestFit="1" customWidth="1"/>
    <col min="6" max="6" width="19.7109375" style="3" bestFit="1" customWidth="1"/>
    <col min="7" max="7" width="20" style="3" bestFit="1" customWidth="1"/>
    <col min="8" max="8" width="21.140625" style="3" bestFit="1" customWidth="1"/>
    <col min="9" max="9" width="21.28515625" style="3" bestFit="1" customWidth="1"/>
    <col min="10" max="10" width="12.28515625" style="3"/>
    <col min="11" max="11" width="20.5703125" style="3" bestFit="1" customWidth="1"/>
    <col min="12" max="12" width="12.28515625" style="3"/>
    <col min="13" max="13" width="18.42578125" style="3" bestFit="1" customWidth="1"/>
    <col min="14" max="17" width="12.28515625" style="3"/>
    <col min="18" max="18" width="19.7109375" style="3" bestFit="1" customWidth="1"/>
    <col min="19" max="16384" width="12.28515625" style="3"/>
  </cols>
  <sheetData>
    <row r="1" spans="1:18" x14ac:dyDescent="0.25">
      <c r="A1" s="14" t="s">
        <v>87</v>
      </c>
      <c r="B1" s="7" t="s">
        <v>88</v>
      </c>
    </row>
    <row r="2" spans="1:18" x14ac:dyDescent="0.25">
      <c r="A2" s="14">
        <f>SLOPE(P9:P55,Q9:Q55)</f>
        <v>0.24776711202807461</v>
      </c>
      <c r="B2" s="3">
        <f>MIN(E6:E149)</f>
        <v>-0.11279782107372582</v>
      </c>
    </row>
    <row r="3" spans="1:18" x14ac:dyDescent="0.25">
      <c r="A3" s="14" t="s">
        <v>101</v>
      </c>
      <c r="B3" s="7" t="s">
        <v>100</v>
      </c>
    </row>
    <row r="4" spans="1:18" x14ac:dyDescent="0.25">
      <c r="A4" s="14">
        <f>SLOPE(R9:R55,Q9:Q55)</f>
        <v>1.3521737291535423</v>
      </c>
      <c r="B4" s="3">
        <f>MIN(J6:J149)</f>
        <v>-0.67161502781057392</v>
      </c>
      <c r="O4" s="15" t="s">
        <v>93</v>
      </c>
      <c r="P4" s="14"/>
      <c r="Q4" s="14"/>
      <c r="R4" s="14"/>
    </row>
    <row r="5" spans="1:18" x14ac:dyDescent="0.25">
      <c r="A5" s="5" t="s">
        <v>18</v>
      </c>
      <c r="B5" s="6" t="s">
        <v>19</v>
      </c>
      <c r="C5" s="6" t="s">
        <v>24</v>
      </c>
      <c r="D5" s="7" t="s">
        <v>84</v>
      </c>
      <c r="E5" s="7" t="s">
        <v>89</v>
      </c>
      <c r="F5" s="7" t="s">
        <v>22</v>
      </c>
      <c r="G5" s="7" t="s">
        <v>23</v>
      </c>
      <c r="H5" s="7" t="s">
        <v>76</v>
      </c>
      <c r="I5" s="7" t="s">
        <v>77</v>
      </c>
      <c r="J5" s="7" t="s">
        <v>75</v>
      </c>
      <c r="K5" s="7" t="s">
        <v>102</v>
      </c>
      <c r="L5" s="3">
        <v>1.7116277122152128E-2</v>
      </c>
      <c r="M5" s="12" t="s">
        <v>95</v>
      </c>
      <c r="N5" s="10">
        <f>L5*12</f>
        <v>0.20539532546582553</v>
      </c>
      <c r="O5" s="15"/>
      <c r="P5" s="15" t="s">
        <v>81</v>
      </c>
      <c r="Q5" s="15" t="s">
        <v>24</v>
      </c>
      <c r="R5" s="15" t="s">
        <v>92</v>
      </c>
    </row>
    <row r="6" spans="1:18" x14ac:dyDescent="0.25">
      <c r="D6" s="3">
        <f>100</f>
        <v>100</v>
      </c>
      <c r="E6" s="3">
        <v>0</v>
      </c>
      <c r="H6" s="3">
        <v>100</v>
      </c>
      <c r="I6" s="3">
        <v>100</v>
      </c>
      <c r="J6" s="3">
        <v>0</v>
      </c>
      <c r="O6" s="3" t="s">
        <v>79</v>
      </c>
      <c r="P6" s="33">
        <f>(1+AVERAGE(P9:P55))^4-1</f>
        <v>4.9906246472818827E-2</v>
      </c>
      <c r="Q6" s="31">
        <f>(1+AVERAGE(Q9:Q55))^4-1</f>
        <v>7.5956029493893018E-2</v>
      </c>
      <c r="R6" s="31">
        <f>(1+AVERAGE(R9:R55))^4-1</f>
        <v>9.753514586609513E-2</v>
      </c>
    </row>
    <row r="7" spans="1:18" x14ac:dyDescent="0.25">
      <c r="A7" s="8">
        <v>38412</v>
      </c>
      <c r="B7" s="9">
        <v>3.7000000000000002E-3</v>
      </c>
      <c r="C7" s="9">
        <v>-1.9117655748441043E-2</v>
      </c>
      <c r="D7" s="3">
        <f t="shared" ref="D7:D70" si="0">D6*(1+B7)</f>
        <v>100.37</v>
      </c>
      <c r="E7" s="3">
        <f>D7/MAXA($D$6:D6)-1</f>
        <v>3.7000000000000366E-3</v>
      </c>
      <c r="F7" s="10">
        <f>'L6'!Q5</f>
        <v>3.7757987624014215E-2</v>
      </c>
      <c r="G7" s="10">
        <f>F7-$L$5</f>
        <v>2.0641710501862087E-2</v>
      </c>
      <c r="H7" s="11">
        <f>H6*(1+F7)</f>
        <v>103.77579876240142</v>
      </c>
      <c r="I7" s="3">
        <f>(1+G7)*I6</f>
        <v>102.06417105018622</v>
      </c>
      <c r="J7" s="3">
        <f>I7/MAXA($I$6:I6)-1</f>
        <v>2.0641710501862143E-2</v>
      </c>
      <c r="O7" s="3" t="s">
        <v>78</v>
      </c>
      <c r="P7" s="30">
        <f>_xlfn.STDEV.P(P9:P55)*SQRT(4)</f>
        <v>4.7731219344395413E-2</v>
      </c>
      <c r="Q7" s="30">
        <f>_xlfn.STDEV.P(Q9:Q55)*SQRT(4)</f>
        <v>0.15162336735663465</v>
      </c>
      <c r="R7" s="31">
        <f>_xlfn.STDEV.P(R9:R55)*SQRT(4)</f>
        <v>0.25492514926657561</v>
      </c>
    </row>
    <row r="8" spans="1:18" x14ac:dyDescent="0.25">
      <c r="A8" s="8">
        <v>38443</v>
      </c>
      <c r="B8" s="9">
        <v>-5.6999999999999993E-3</v>
      </c>
      <c r="C8" s="9">
        <v>-2.0108581881679299E-2</v>
      </c>
      <c r="D8" s="3">
        <f t="shared" si="0"/>
        <v>99.797891000000007</v>
      </c>
      <c r="E8" s="3">
        <f>D8/MAXA($D$6:D7)-1</f>
        <v>-5.6999999999999273E-3</v>
      </c>
      <c r="F8" s="10">
        <f>'L6'!Q6</f>
        <v>2.7131594372826547E-3</v>
      </c>
      <c r="G8" s="10">
        <f t="shared" ref="G8:G71" si="1">F8-$L$5</f>
        <v>-1.4403117684869474E-2</v>
      </c>
      <c r="H8" s="11">
        <f>H7*(1+F8)</f>
        <v>104.05735905017518</v>
      </c>
      <c r="I8" s="3">
        <f>(1+G8)*I7</f>
        <v>100.59412878314174</v>
      </c>
      <c r="J8" s="3">
        <f>I8/MAXA($I$6:I7)-1</f>
        <v>-1.440311768486946E-2</v>
      </c>
      <c r="O8" s="3" t="s">
        <v>80</v>
      </c>
      <c r="P8" s="32">
        <f>(P6-0.02)/P7</f>
        <v>0.62655525845749027</v>
      </c>
      <c r="Q8" s="32">
        <f>(Q6-0.02)/Q7</f>
        <v>0.3690462127930344</v>
      </c>
      <c r="R8" s="32">
        <f>(R6-0.02)/R7</f>
        <v>0.30414867300917614</v>
      </c>
    </row>
    <row r="9" spans="1:18" x14ac:dyDescent="0.25">
      <c r="A9" s="8">
        <v>38473</v>
      </c>
      <c r="B9" s="9">
        <v>1.2500000000000001E-2</v>
      </c>
      <c r="C9" s="9">
        <v>2.9952046262565757E-2</v>
      </c>
      <c r="D9" s="3">
        <f t="shared" si="0"/>
        <v>101.0453646375</v>
      </c>
      <c r="E9" s="3">
        <f>D9/MAXA($D$6:D8)-1</f>
        <v>6.72874999999995E-3</v>
      </c>
      <c r="F9" s="10">
        <f>'L6'!Q7</f>
        <v>1.6189741576914645E-3</v>
      </c>
      <c r="G9" s="10">
        <f t="shared" si="1"/>
        <v>-1.5497302964460663E-2</v>
      </c>
      <c r="H9" s="11">
        <f t="shared" ref="H9:H72" si="2">H8*(1+F9)</f>
        <v>104.22582522539504</v>
      </c>
      <c r="I9" s="3">
        <f t="shared" ref="I9:I72" si="3">(1+G9)*I8</f>
        <v>99.035191092943421</v>
      </c>
      <c r="J9" s="3">
        <f>I9/MAXA($I$6:I8)-1</f>
        <v>-2.9677211170934914E-2</v>
      </c>
      <c r="O9" s="3" t="s">
        <v>25</v>
      </c>
      <c r="P9" s="13">
        <f>(1+B8)*(1+B9)*(1+B10)-1</f>
        <v>2.344044724999983E-2</v>
      </c>
      <c r="Q9" s="13">
        <f>(1+C8)*(1+C9)*(1+C10)-1</f>
        <v>9.0971381337321411E-3</v>
      </c>
      <c r="R9" s="13">
        <f>(1+G8)*(1+G9)*(1+G10)-1</f>
        <v>-1.6822784937944313E-3</v>
      </c>
    </row>
    <row r="10" spans="1:18" x14ac:dyDescent="0.25">
      <c r="A10" s="8">
        <v>38504</v>
      </c>
      <c r="B10" s="9">
        <v>1.66E-2</v>
      </c>
      <c r="C10" s="9">
        <v>-1.427142257658387E-4</v>
      </c>
      <c r="D10" s="3">
        <f t="shared" si="0"/>
        <v>102.7227176904825</v>
      </c>
      <c r="E10" s="3">
        <f>D10/MAXA($D$6:D9)-1</f>
        <v>1.6599999999999948E-2</v>
      </c>
      <c r="F10" s="10">
        <f>'L6'!Q8</f>
        <v>4.5967431603356555E-2</v>
      </c>
      <c r="G10" s="10">
        <f t="shared" si="1"/>
        <v>2.8851154481204427E-2</v>
      </c>
      <c r="H10" s="11">
        <f t="shared" si="2"/>
        <v>109.01681871774677</v>
      </c>
      <c r="I10" s="3">
        <f t="shared" si="3"/>
        <v>101.89247069024154</v>
      </c>
      <c r="J10" s="3">
        <f>I10/MAXA($I$6:I9)-1</f>
        <v>-1.6822784937944313E-3</v>
      </c>
      <c r="O10" s="3" t="s">
        <v>31</v>
      </c>
      <c r="P10" s="13">
        <f>(1+B11)*(1+B12)*(1+B13)-1</f>
        <v>3.7722518599999866E-2</v>
      </c>
      <c r="Q10" s="13">
        <f>(1+C11)*(1+C12)*(1+C13)-1</f>
        <v>3.1460724051498135E-2</v>
      </c>
      <c r="R10" s="13">
        <f>(1+G11)*(1+G12)*(1+G13)-1</f>
        <v>3.0294376383866561E-2</v>
      </c>
    </row>
    <row r="11" spans="1:18" x14ac:dyDescent="0.25">
      <c r="A11" s="8">
        <v>38534</v>
      </c>
      <c r="B11" s="9">
        <v>1.5100000000000001E-2</v>
      </c>
      <c r="C11" s="9">
        <v>3.5968287193812287E-2</v>
      </c>
      <c r="D11" s="3">
        <f t="shared" si="0"/>
        <v>104.27383072760877</v>
      </c>
      <c r="E11" s="3">
        <f>D11/MAXA($D$6:D10)-1</f>
        <v>1.5099999999999891E-2</v>
      </c>
      <c r="F11" s="10">
        <f>'L6'!Q9</f>
        <v>2.9241540793072691E-2</v>
      </c>
      <c r="G11" s="10">
        <f t="shared" si="1"/>
        <v>1.2125263670920563E-2</v>
      </c>
      <c r="H11" s="11">
        <f t="shared" si="2"/>
        <v>112.20463846941277</v>
      </c>
      <c r="I11" s="3">
        <f t="shared" si="3"/>
        <v>103.12794376344226</v>
      </c>
      <c r="J11" s="3">
        <f>I11/MAXA($I$6:I10)-1</f>
        <v>1.0422587106821091E-2</v>
      </c>
      <c r="O11" s="3" t="s">
        <v>32</v>
      </c>
      <c r="P11" s="13">
        <f>(1+B14)*(1+B15)*(1+B16)-1</f>
        <v>2.2104197681000137E-2</v>
      </c>
      <c r="Q11" s="13">
        <f>(1+C14)*(1+C15)*(1+C16)-1</f>
        <v>1.5852718536380594E-2</v>
      </c>
      <c r="R11" s="13">
        <f>(1+G14)*(1+G15)*(1+G16)-1</f>
        <v>2.0129728676937075E-2</v>
      </c>
    </row>
    <row r="12" spans="1:18" x14ac:dyDescent="0.25">
      <c r="A12" s="8">
        <v>38565</v>
      </c>
      <c r="B12" s="9">
        <v>5.0000000000000001E-3</v>
      </c>
      <c r="C12" s="9">
        <v>-1.1222104874496597E-2</v>
      </c>
      <c r="D12" s="3">
        <f t="shared" si="0"/>
        <v>104.7951998812468</v>
      </c>
      <c r="E12" s="3">
        <f>D12/MAXA($D$6:D11)-1</f>
        <v>4.9999999999998934E-3</v>
      </c>
      <c r="F12" s="10">
        <f>'L6'!Q10</f>
        <v>3.7117316531654995E-2</v>
      </c>
      <c r="G12" s="10">
        <f t="shared" si="1"/>
        <v>2.0001039409502867E-2</v>
      </c>
      <c r="H12" s="11">
        <f t="shared" si="2"/>
        <v>116.36937355180187</v>
      </c>
      <c r="I12" s="3">
        <f t="shared" si="3"/>
        <v>105.19060983087587</v>
      </c>
      <c r="J12" s="3">
        <f>I12/MAXA($I$6:I11)-1</f>
        <v>2.000103940950293E-2</v>
      </c>
      <c r="O12" s="3" t="s">
        <v>26</v>
      </c>
      <c r="P12" s="13">
        <f>(1+B17)*(1+B18)*(1+B19)-1</f>
        <v>4.6859934652000224E-2</v>
      </c>
      <c r="Q12" s="13">
        <f>(1+C17)*(1+C18)*(1+C19)-1</f>
        <v>3.7315010570231788E-2</v>
      </c>
      <c r="R12" s="13">
        <f>(1+G17)*(1+G18)*(1+G19)-1</f>
        <v>3.4649713308031682E-2</v>
      </c>
    </row>
    <row r="13" spans="1:18" x14ac:dyDescent="0.25">
      <c r="A13" s="8">
        <v>38596</v>
      </c>
      <c r="B13" s="9">
        <v>1.72E-2</v>
      </c>
      <c r="C13" s="9">
        <v>6.9490246947603307E-3</v>
      </c>
      <c r="D13" s="3">
        <f t="shared" si="0"/>
        <v>106.59767731920425</v>
      </c>
      <c r="E13" s="3">
        <f>D13/MAXA($D$6:D12)-1</f>
        <v>1.7200000000000104E-2</v>
      </c>
      <c r="F13" s="10">
        <f>'L6'!Q11</f>
        <v>1.5106874541428497E-2</v>
      </c>
      <c r="G13" s="10">
        <f t="shared" si="1"/>
        <v>-2.0094025807236311E-3</v>
      </c>
      <c r="H13" s="11">
        <f t="shared" si="2"/>
        <v>118.12735107851357</v>
      </c>
      <c r="I13" s="3">
        <f t="shared" si="3"/>
        <v>104.97923954801381</v>
      </c>
      <c r="J13" s="3">
        <f>I13/MAXA($I$6:I12)-1</f>
        <v>-2.0094025807236848E-3</v>
      </c>
      <c r="O13" s="3" t="s">
        <v>27</v>
      </c>
      <c r="P13" s="13">
        <f>(1+B20)*(1+B21)*(1+B22)-1</f>
        <v>-3.3210887499999231E-3</v>
      </c>
      <c r="Q13" s="13">
        <f>(1+C20)*(1+C21)*(1+C22)-1</f>
        <v>-1.9052139670593049E-2</v>
      </c>
      <c r="R13" s="13">
        <f>(1+G20)*(1+G21)*(1+G22)-1</f>
        <v>-3.3672625906380649E-2</v>
      </c>
    </row>
    <row r="14" spans="1:18" x14ac:dyDescent="0.25">
      <c r="A14" s="8">
        <v>38626</v>
      </c>
      <c r="B14" s="9">
        <v>-1.43E-2</v>
      </c>
      <c r="C14" s="9">
        <v>-1.7740780066319406E-2</v>
      </c>
      <c r="D14" s="3">
        <f t="shared" si="0"/>
        <v>105.07333053353963</v>
      </c>
      <c r="E14" s="3">
        <f>D14/MAXA($D$6:D13)-1</f>
        <v>-1.4299999999999979E-2</v>
      </c>
      <c r="F14" s="10">
        <f>'L6'!Q12</f>
        <v>3.7159818877937387E-2</v>
      </c>
      <c r="G14" s="10">
        <f t="shared" si="1"/>
        <v>2.0043541755785259E-2</v>
      </c>
      <c r="H14" s="11">
        <f t="shared" si="2"/>
        <v>122.51694204912165</v>
      </c>
      <c r="I14" s="3">
        <f t="shared" si="3"/>
        <v>107.08339531938499</v>
      </c>
      <c r="J14" s="3">
        <f>I14/MAXA($I$6:I13)-1</f>
        <v>1.7993863630530571E-2</v>
      </c>
      <c r="O14" s="3" t="s">
        <v>33</v>
      </c>
      <c r="P14" s="13">
        <f>(1+B23)*(1+B24)*(1+B25)-1</f>
        <v>1.4128597880000093E-2</v>
      </c>
      <c r="Q14" s="13">
        <f>(1+C23)*(1+C24)*(1+C25)-1</f>
        <v>5.1684795727094279E-2</v>
      </c>
      <c r="R14" s="13">
        <f>(1+G23)*(1+G24)*(1+G25)-1</f>
        <v>5.9405477070051171E-2</v>
      </c>
    </row>
    <row r="15" spans="1:18" x14ac:dyDescent="0.25">
      <c r="A15" s="8">
        <v>38657</v>
      </c>
      <c r="B15" s="9">
        <v>1.67E-2</v>
      </c>
      <c r="C15" s="9">
        <v>3.5186095929726546E-2</v>
      </c>
      <c r="D15" s="3">
        <f t="shared" si="0"/>
        <v>106.82805515344974</v>
      </c>
      <c r="E15" s="3">
        <f>D15/MAXA($D$6:D14)-1</f>
        <v>2.161190000000035E-3</v>
      </c>
      <c r="F15" s="10">
        <f>'L6'!Q13</f>
        <v>-1.4545251301802304E-2</v>
      </c>
      <c r="G15" s="10">
        <f t="shared" si="1"/>
        <v>-3.1661528423954435E-2</v>
      </c>
      <c r="H15" s="11">
        <f t="shared" si="2"/>
        <v>120.73490233828883</v>
      </c>
      <c r="I15" s="3">
        <f t="shared" si="3"/>
        <v>103.69297135474673</v>
      </c>
      <c r="J15" s="3">
        <f>I15/MAXA($I$6:I14)-1</f>
        <v>-3.1661528423954421E-2</v>
      </c>
      <c r="O15" s="3" t="s">
        <v>34</v>
      </c>
      <c r="P15" s="13">
        <f>(1+B26)*(1+B27)*(1+B28)-1</f>
        <v>4.5549827579999924E-2</v>
      </c>
      <c r="Q15" s="13">
        <f>(1+C26)*(1+C27)*(1+C28)-1</f>
        <v>6.1721057365202059E-2</v>
      </c>
      <c r="R15" s="13">
        <f>(1+G26)*(1+G27)*(1+G28)-1</f>
        <v>5.8912613900440114E-2</v>
      </c>
    </row>
    <row r="16" spans="1:18" x14ac:dyDescent="0.25">
      <c r="A16" s="8">
        <v>38687</v>
      </c>
      <c r="B16" s="9">
        <v>1.9900000000000001E-2</v>
      </c>
      <c r="C16" s="9">
        <v>-9.5234899241847248E-4</v>
      </c>
      <c r="D16" s="3">
        <f t="shared" si="0"/>
        <v>108.95393345100339</v>
      </c>
      <c r="E16" s="3">
        <f>D16/MAXA($D$6:D15)-1</f>
        <v>1.9900000000000029E-2</v>
      </c>
      <c r="F16" s="10">
        <f>'L6'!Q14</f>
        <v>4.9900290905012641E-2</v>
      </c>
      <c r="G16" s="10">
        <f t="shared" si="1"/>
        <v>3.2784013782860513E-2</v>
      </c>
      <c r="H16" s="11">
        <f t="shared" si="2"/>
        <v>126.75960908735773</v>
      </c>
      <c r="I16" s="3">
        <f t="shared" si="3"/>
        <v>107.09244315682652</v>
      </c>
      <c r="J16" s="3">
        <f>I16/MAXA($I$6:I15)-1</f>
        <v>8.4493374668870302E-5</v>
      </c>
      <c r="O16" s="3" t="s">
        <v>28</v>
      </c>
      <c r="P16" s="13">
        <f>(1+B29)*(1+B30)*(1+B31)-1</f>
        <v>2.2846295264000283E-2</v>
      </c>
      <c r="Q16" s="13">
        <f>(1+C29)*(1+C30)*(1+C31)-1</f>
        <v>1.8049326035101121E-3</v>
      </c>
      <c r="R16" s="13">
        <f>(1+G29)*(1+G30)*(1+G31)-1</f>
        <v>-1.1957900544344979E-2</v>
      </c>
    </row>
    <row r="17" spans="1:18" x14ac:dyDescent="0.25">
      <c r="A17" s="8">
        <v>38718</v>
      </c>
      <c r="B17" s="9">
        <v>1.72E-2</v>
      </c>
      <c r="C17" s="9">
        <v>2.5466771348641615E-2</v>
      </c>
      <c r="D17" s="3">
        <f t="shared" si="0"/>
        <v>110.82794110636067</v>
      </c>
      <c r="E17" s="3">
        <f>D17/MAXA($D$6:D16)-1</f>
        <v>1.7200000000000104E-2</v>
      </c>
      <c r="F17" s="10">
        <f>'L6'!Q15</f>
        <v>2.2966432244748293E-2</v>
      </c>
      <c r="G17" s="10">
        <f t="shared" si="1"/>
        <v>5.8501551225961651E-3</v>
      </c>
      <c r="H17" s="11">
        <f t="shared" si="2"/>
        <v>129.67082506083329</v>
      </c>
      <c r="I17" s="3">
        <f t="shared" si="3"/>
        <v>107.71895056175177</v>
      </c>
      <c r="J17" s="3">
        <f>I17/MAXA($I$6:I16)-1</f>
        <v>5.8501551225962345E-3</v>
      </c>
      <c r="O17" s="3" t="s">
        <v>29</v>
      </c>
      <c r="P17" s="13">
        <f>(1+B32)*(1+B33)*(1+B34)-1</f>
        <v>2.8429241503999725E-2</v>
      </c>
      <c r="Q17" s="13">
        <f>(1+C32)*(1+C33)*(1+C34)-1</f>
        <v>5.8056382663208117E-2</v>
      </c>
      <c r="R17" s="13">
        <f>(1+G32)*(1+G33)*(1+G34)-1</f>
        <v>6.5215359162408726E-2</v>
      </c>
    </row>
    <row r="18" spans="1:18" x14ac:dyDescent="0.25">
      <c r="A18" s="8">
        <v>38749</v>
      </c>
      <c r="B18" s="9">
        <v>7.3000000000000001E-3</v>
      </c>
      <c r="C18" s="9">
        <v>4.5315763072539816E-4</v>
      </c>
      <c r="D18" s="3">
        <f t="shared" si="0"/>
        <v>111.63698507643711</v>
      </c>
      <c r="E18" s="3">
        <f>D18/MAXA($D$6:D17)-1</f>
        <v>7.3000000000000842E-3</v>
      </c>
      <c r="F18" s="10">
        <f>'L6'!Q16</f>
        <v>3.4375826186832749E-2</v>
      </c>
      <c r="G18" s="10">
        <f t="shared" si="1"/>
        <v>1.7259549064680621E-2</v>
      </c>
      <c r="H18" s="11">
        <f t="shared" si="2"/>
        <v>134.12836680462769</v>
      </c>
      <c r="I18" s="3">
        <f t="shared" si="3"/>
        <v>109.57813107416821</v>
      </c>
      <c r="J18" s="3">
        <f>I18/MAXA($I$6:I17)-1</f>
        <v>1.7259549064680524E-2</v>
      </c>
      <c r="O18" s="3" t="s">
        <v>35</v>
      </c>
      <c r="P18" s="13">
        <f>(1+B35)*(1+B36)*(1+B37)-1</f>
        <v>-1.0101260170000015E-2</v>
      </c>
      <c r="Q18" s="13">
        <f>(1+C35)*(1+C36)*(1+C37)-1</f>
        <v>1.5565253848781824E-2</v>
      </c>
      <c r="R18" s="13">
        <f>(1+G35)*(1+G36)*(1+G37)-1</f>
        <v>-3.5643179661435709E-2</v>
      </c>
    </row>
    <row r="19" spans="1:18" x14ac:dyDescent="0.25">
      <c r="A19" s="8">
        <v>38777</v>
      </c>
      <c r="B19" s="9">
        <v>2.1700000000000001E-2</v>
      </c>
      <c r="C19" s="9">
        <v>1.1095810459249567E-2</v>
      </c>
      <c r="D19" s="3">
        <f t="shared" si="0"/>
        <v>114.0595076525958</v>
      </c>
      <c r="E19" s="3">
        <f>D19/MAXA($D$6:D18)-1</f>
        <v>2.1700000000000053E-2</v>
      </c>
      <c r="F19" s="10">
        <f>'L6'!Q17</f>
        <v>2.8295830227231571E-2</v>
      </c>
      <c r="G19" s="10">
        <f t="shared" si="1"/>
        <v>1.1179553105079443E-2</v>
      </c>
      <c r="H19" s="11">
        <f t="shared" si="2"/>
        <v>137.92364030038729</v>
      </c>
      <c r="I19" s="3">
        <f t="shared" si="3"/>
        <v>110.80316560966722</v>
      </c>
      <c r="J19" s="3">
        <f>I19/MAXA($I$6:I18)-1</f>
        <v>1.1179553105079343E-2</v>
      </c>
      <c r="O19" s="3" t="s">
        <v>36</v>
      </c>
      <c r="P19" s="13">
        <f>(1+B38)*(1+B39)*(1+B40)-1</f>
        <v>-1.4827971519999483E-3</v>
      </c>
      <c r="Q19" s="13">
        <f>(1+C38)*(1+C39)*(1+C40)-1</f>
        <v>-3.8244647126248421E-2</v>
      </c>
      <c r="R19" s="13">
        <f>(1+G38)*(1+G39)*(1+G40)-1</f>
        <v>2.7693278898440088E-2</v>
      </c>
    </row>
    <row r="20" spans="1:18" x14ac:dyDescent="0.25">
      <c r="A20" s="8">
        <v>38808</v>
      </c>
      <c r="B20" s="9">
        <v>9.7999999999999997E-3</v>
      </c>
      <c r="C20" s="9">
        <v>1.2155652737941391E-2</v>
      </c>
      <c r="D20" s="3">
        <f t="shared" si="0"/>
        <v>115.17729082759124</v>
      </c>
      <c r="E20" s="3">
        <f>D20/MAXA($D$6:D19)-1</f>
        <v>9.8000000000000309E-3</v>
      </c>
      <c r="F20" s="10">
        <f>'L6'!Q18</f>
        <v>2.6855766442775878E-2</v>
      </c>
      <c r="G20" s="10">
        <f t="shared" si="1"/>
        <v>9.7394893206237503E-3</v>
      </c>
      <c r="H20" s="11">
        <f t="shared" si="2"/>
        <v>141.62768537123193</v>
      </c>
      <c r="I20" s="3">
        <f t="shared" si="3"/>
        <v>111.88233185781388</v>
      </c>
      <c r="J20" s="3">
        <f>I20/MAXA($I$6:I19)-1</f>
        <v>9.7394893206237398E-3</v>
      </c>
      <c r="O20" s="3" t="s">
        <v>30</v>
      </c>
      <c r="P20" s="13">
        <f>(1+B41)*(1+B41)*(1+B43)-1</f>
        <v>-2.9606155900000042E-2</v>
      </c>
      <c r="Q20" s="13">
        <f>(1+C41)*(1+C41)*(1+C43)-1</f>
        <v>-0.12383879475937432</v>
      </c>
      <c r="R20" s="13">
        <f>(1+G41)*(1+G41)*(1+G43)-1</f>
        <v>7.9298561536284895E-2</v>
      </c>
    </row>
    <row r="21" spans="1:18" x14ac:dyDescent="0.25">
      <c r="A21" s="8">
        <v>38838</v>
      </c>
      <c r="B21" s="9">
        <v>-1.2500000000000001E-2</v>
      </c>
      <c r="C21" s="9">
        <v>-3.0916916141150885E-2</v>
      </c>
      <c r="D21" s="3">
        <f t="shared" si="0"/>
        <v>113.73757469224635</v>
      </c>
      <c r="E21" s="3">
        <f>D21/MAXA($D$6:D20)-1</f>
        <v>-1.2499999999999956E-2</v>
      </c>
      <c r="F21" s="10">
        <f>'L6'!Q19</f>
        <v>2.5607796693515168E-2</v>
      </c>
      <c r="G21" s="10">
        <f t="shared" si="1"/>
        <v>8.4915195713630397E-3</v>
      </c>
      <c r="H21" s="11">
        <f t="shared" si="2"/>
        <v>145.25445834439157</v>
      </c>
      <c r="I21" s="3">
        <f t="shared" si="3"/>
        <v>112.83238286847424</v>
      </c>
      <c r="J21" s="3">
        <f>I21/MAXA($I$6:I20)-1</f>
        <v>8.4915195713630709E-3</v>
      </c>
      <c r="O21" s="3" t="s">
        <v>37</v>
      </c>
      <c r="P21" s="13">
        <f>(1+B44)*(1+B45)*(1+B346)-1</f>
        <v>1.7059999999999853E-2</v>
      </c>
      <c r="Q21" s="13">
        <f>(1+C44)*(1+C45)*(1+C346)-1</f>
        <v>5.8728401661519269E-2</v>
      </c>
      <c r="R21" s="13">
        <f>(1+G44)*(1+G45)*(1+G346)-1</f>
        <v>0.11292732485110646</v>
      </c>
    </row>
    <row r="22" spans="1:18" x14ac:dyDescent="0.25">
      <c r="A22" s="8">
        <v>38869</v>
      </c>
      <c r="B22" s="9">
        <v>-5.0000000000000001E-4</v>
      </c>
      <c r="C22" s="9">
        <v>8.6596227782509416E-5</v>
      </c>
      <c r="D22" s="3">
        <f t="shared" si="0"/>
        <v>113.68070590490024</v>
      </c>
      <c r="E22" s="3">
        <f>D22/MAXA($D$6:D21)-1</f>
        <v>-1.2993749999999915E-2</v>
      </c>
      <c r="F22" s="10">
        <f>'L6'!Q20</f>
        <v>-3.3935120155690245E-2</v>
      </c>
      <c r="G22" s="10">
        <f t="shared" si="1"/>
        <v>-5.1051397277842372E-2</v>
      </c>
      <c r="H22" s="11">
        <f t="shared" si="2"/>
        <v>140.32523084732495</v>
      </c>
      <c r="I22" s="3">
        <f t="shared" si="3"/>
        <v>107.07213206485015</v>
      </c>
      <c r="J22" s="3">
        <f>I22/MAXA($I$6:I21)-1</f>
        <v>-5.1051397277842359E-2</v>
      </c>
      <c r="O22" s="3" t="s">
        <v>38</v>
      </c>
      <c r="P22" s="13">
        <f>(1+B47)*(1+B48)*(1+B49)-1</f>
        <v>-5.5754993645000139E-2</v>
      </c>
      <c r="Q22" s="13">
        <f>(1+C47)*(1+C48)*(1+C49)-1</f>
        <v>-8.8781261718749893E-2</v>
      </c>
      <c r="R22" s="13">
        <f>(1+G47)*(1+G48)*(1+G49)-1</f>
        <v>-0.1365830322507865</v>
      </c>
    </row>
    <row r="23" spans="1:18" x14ac:dyDescent="0.25">
      <c r="A23" s="8">
        <v>38899</v>
      </c>
      <c r="B23" s="9">
        <v>-2.2000000000000001E-3</v>
      </c>
      <c r="C23" s="9">
        <v>5.0858787979908282E-3</v>
      </c>
      <c r="D23" s="3">
        <f t="shared" si="0"/>
        <v>113.43060835190946</v>
      </c>
      <c r="E23" s="3">
        <f>D23/MAXA($D$6:D22)-1</f>
        <v>-1.5165163749999877E-2</v>
      </c>
      <c r="F23" s="10">
        <f>'L6'!Q21</f>
        <v>3.96827999203654E-2</v>
      </c>
      <c r="G23" s="10">
        <f t="shared" si="1"/>
        <v>2.2566522798213272E-2</v>
      </c>
      <c r="H23" s="11">
        <f t="shared" si="2"/>
        <v>145.89372890681844</v>
      </c>
      <c r="I23" s="3">
        <f t="shared" si="3"/>
        <v>109.48837777414489</v>
      </c>
      <c r="J23" s="3">
        <f>I23/MAXA($I$6:I22)-1</f>
        <v>-2.9636927000180169E-2</v>
      </c>
      <c r="O23" s="3" t="s">
        <v>39</v>
      </c>
      <c r="P23" s="13">
        <f>(1+B50)*(1+B51)*(1+B52)-1</f>
        <v>-4.5715056724000003E-2</v>
      </c>
      <c r="Q23" s="13">
        <f>(1+C50)*(1+C51)*(1+C52)-1</f>
        <v>-0.22558214306366153</v>
      </c>
      <c r="R23" s="13">
        <f>(1+G50)*(1+G51)*(1+G52)-1</f>
        <v>-0.59904408851997382</v>
      </c>
    </row>
    <row r="24" spans="1:18" x14ac:dyDescent="0.25">
      <c r="A24" s="8">
        <v>38930</v>
      </c>
      <c r="B24" s="9">
        <v>9.4999999999999998E-3</v>
      </c>
      <c r="C24" s="9">
        <v>2.1274193032348121E-2</v>
      </c>
      <c r="D24" s="3">
        <f t="shared" si="0"/>
        <v>114.5081991312526</v>
      </c>
      <c r="E24" s="3">
        <f>D24/MAXA($D$6:D23)-1</f>
        <v>-5.8092328056248421E-3</v>
      </c>
      <c r="F24" s="10">
        <f>'L6'!Q22</f>
        <v>2.6830170717457389E-2</v>
      </c>
      <c r="G24" s="10">
        <f t="shared" si="1"/>
        <v>9.7138935953052612E-3</v>
      </c>
      <c r="H24" s="11">
        <f t="shared" si="2"/>
        <v>149.80808255999483</v>
      </c>
      <c r="I24" s="3">
        <f t="shared" si="3"/>
        <v>110.55193622576552</v>
      </c>
      <c r="J24" s="3">
        <f>I24/MAXA($I$6:I23)-1</f>
        <v>-2.0210923360246547E-2</v>
      </c>
      <c r="O24" s="3" t="s">
        <v>40</v>
      </c>
      <c r="P24" s="13">
        <f>(1+B53)*(1+B54)*(1+B55)-1</f>
        <v>1.2393811753999895E-2</v>
      </c>
      <c r="Q24" s="13">
        <f>(1+C53)*(1+C54)*(1+C55)-1</f>
        <v>-0.11666759479656785</v>
      </c>
      <c r="R24" s="13">
        <f>(1+G53)*(1+G54)*(1+G55)-1</f>
        <v>-5.1437231478198675E-2</v>
      </c>
    </row>
    <row r="25" spans="1:18" x14ac:dyDescent="0.25">
      <c r="A25" s="8">
        <v>38961</v>
      </c>
      <c r="B25" s="9">
        <v>6.8000000000000005E-3</v>
      </c>
      <c r="C25" s="9">
        <v>2.4566298512509466E-2</v>
      </c>
      <c r="D25" s="3">
        <f t="shared" si="0"/>
        <v>115.28685488534511</v>
      </c>
      <c r="E25" s="3">
        <f>D25/MAXA($D$6:D24)-1</f>
        <v>9.5126441129678163E-4</v>
      </c>
      <c r="F25" s="10">
        <f>'L6'!Q23</f>
        <v>4.3175223022668824E-2</v>
      </c>
      <c r="G25" s="10">
        <f t="shared" si="1"/>
        <v>2.6058945900516696E-2</v>
      </c>
      <c r="H25" s="11">
        <f t="shared" si="2"/>
        <v>156.27607993512098</v>
      </c>
      <c r="I25" s="3">
        <f t="shared" si="3"/>
        <v>113.43280315107012</v>
      </c>
      <c r="J25" s="3">
        <f>I25/MAXA($I$6:I24)-1</f>
        <v>5.321347181826086E-3</v>
      </c>
      <c r="O25" s="3" t="s">
        <v>41</v>
      </c>
      <c r="P25" s="13">
        <f>(1+B56)*(1+B57)*(1+B58)-1</f>
        <v>5.4732674380000068E-2</v>
      </c>
      <c r="Q25" s="13">
        <f>(1+C56)*(1+C57)*(1+C58)-1</f>
        <v>0.15221779583276618</v>
      </c>
      <c r="R25" s="13">
        <f>(1+G56)*(1+G57)*(1+G58)-1</f>
        <v>0.36879476720309623</v>
      </c>
    </row>
    <row r="26" spans="1:18" x14ac:dyDescent="0.25">
      <c r="A26" s="8">
        <v>38991</v>
      </c>
      <c r="B26" s="9">
        <v>1.0200000000000001E-2</v>
      </c>
      <c r="C26" s="9">
        <v>3.1508002961554205E-2</v>
      </c>
      <c r="D26" s="3">
        <f t="shared" si="0"/>
        <v>116.46278080517563</v>
      </c>
      <c r="E26" s="3">
        <f>D26/MAXA($D$6:D25)-1</f>
        <v>1.0199999999999987E-2</v>
      </c>
      <c r="F26" s="10">
        <f>'L6'!Q24</f>
        <v>3.814647548915729E-2</v>
      </c>
      <c r="G26" s="10">
        <f t="shared" si="1"/>
        <v>2.1030198367005162E-2</v>
      </c>
      <c r="H26" s="11">
        <f t="shared" si="2"/>
        <v>162.23746158790766</v>
      </c>
      <c r="I26" s="3">
        <f t="shared" si="3"/>
        <v>115.81831750266257</v>
      </c>
      <c r="J26" s="3">
        <f>I26/MAXA($I$6:I25)-1</f>
        <v>2.1030198367005148E-2</v>
      </c>
      <c r="O26" s="3" t="s">
        <v>42</v>
      </c>
      <c r="P26" s="13">
        <f>(1+B59)*(1+B60)*(1+B61)-1</f>
        <v>5.2383991832000154E-2</v>
      </c>
      <c r="Q26" s="13">
        <f>(1+C59)*(1+C60)*(1+C61)-1</f>
        <v>0.14984983243163552</v>
      </c>
      <c r="R26" s="13">
        <f>(1+G59)*(1+G60)*(1+G61)-1</f>
        <v>0.17280423920393928</v>
      </c>
    </row>
    <row r="27" spans="1:18" x14ac:dyDescent="0.25">
      <c r="A27" s="8">
        <v>39022</v>
      </c>
      <c r="B27" s="9">
        <v>1.4499999999999999E-2</v>
      </c>
      <c r="C27" s="9">
        <v>1.6466656727820217E-2</v>
      </c>
      <c r="D27" s="3">
        <f t="shared" si="0"/>
        <v>118.15149112685067</v>
      </c>
      <c r="E27" s="3">
        <f>D27/MAXA($D$6:D26)-1</f>
        <v>1.4499999999999957E-2</v>
      </c>
      <c r="F27" s="10">
        <f>'L6'!Q25</f>
        <v>4.0572057640693895E-2</v>
      </c>
      <c r="G27" s="10">
        <f t="shared" si="1"/>
        <v>2.3455780518541768E-2</v>
      </c>
      <c r="H27" s="11">
        <f t="shared" si="2"/>
        <v>168.81976923093211</v>
      </c>
      <c r="I27" s="3">
        <f t="shared" si="3"/>
        <v>118.53492653803181</v>
      </c>
      <c r="J27" s="3">
        <f>I27/MAXA($I$6:I26)-1</f>
        <v>2.3455780518541802E-2</v>
      </c>
      <c r="O27" s="3" t="s">
        <v>43</v>
      </c>
      <c r="P27" s="13">
        <f>(1+B62)*(1+B63)*(1+B64)-1</f>
        <v>1.506545771000023E-2</v>
      </c>
      <c r="Q27" s="13">
        <f>(1+C62)*(1+C63)*(1+C64)-1</f>
        <v>5.4887068542618156E-2</v>
      </c>
      <c r="R27" s="13">
        <f>(1+G62)*(1+G63)*(1+G64)-1</f>
        <v>0.11167610117774762</v>
      </c>
    </row>
    <row r="28" spans="1:18" x14ac:dyDescent="0.25">
      <c r="A28" s="8">
        <v>39052</v>
      </c>
      <c r="B28" s="9">
        <v>2.0199999999999999E-2</v>
      </c>
      <c r="C28" s="9">
        <v>1.2615782852659851E-2</v>
      </c>
      <c r="D28" s="3">
        <f t="shared" si="0"/>
        <v>120.53815124761306</v>
      </c>
      <c r="E28" s="3">
        <f>D28/MAXA($D$6:D27)-1</f>
        <v>2.0199999999999996E-2</v>
      </c>
      <c r="F28" s="10">
        <f>'L6'!Q26</f>
        <v>3.0449896122749551E-2</v>
      </c>
      <c r="G28" s="10">
        <f t="shared" si="1"/>
        <v>1.3333619000597423E-2</v>
      </c>
      <c r="H28" s="11">
        <f t="shared" si="2"/>
        <v>173.96031366748053</v>
      </c>
      <c r="I28" s="3">
        <f t="shared" si="3"/>
        <v>120.11542608675374</v>
      </c>
      <c r="J28" s="3">
        <f>I28/MAXA($I$6:I27)-1</f>
        <v>1.3333619000597485E-2</v>
      </c>
      <c r="O28" s="3" t="s">
        <v>44</v>
      </c>
      <c r="P28" s="13">
        <f>(1+B65)*(1+B66)*(1+B67)-1</f>
        <v>2.2076321552000122E-2</v>
      </c>
      <c r="Q28" s="13">
        <f>(1+C65)*(1+C66)*(1+C67)-1</f>
        <v>4.872215870265606E-2</v>
      </c>
      <c r="R28" s="13">
        <f>(1+G65)*(1+G66)*(1+G67)-1</f>
        <v>7.0481982436106705E-2</v>
      </c>
    </row>
    <row r="29" spans="1:18" x14ac:dyDescent="0.25">
      <c r="A29" s="8">
        <v>39083</v>
      </c>
      <c r="B29" s="9">
        <v>1.1299999999999999E-2</v>
      </c>
      <c r="C29" s="9">
        <v>1.4059042735039773E-2</v>
      </c>
      <c r="D29" s="3">
        <f t="shared" si="0"/>
        <v>121.9002323567111</v>
      </c>
      <c r="E29" s="3">
        <f>D29/MAXA($D$6:D28)-1</f>
        <v>1.1300000000000088E-2</v>
      </c>
      <c r="F29" s="10">
        <f>'L6'!Q27</f>
        <v>3.0900570319646461E-2</v>
      </c>
      <c r="G29" s="10">
        <f t="shared" si="1"/>
        <v>1.3784293197494333E-2</v>
      </c>
      <c r="H29" s="11">
        <f t="shared" si="2"/>
        <v>179.33578657279028</v>
      </c>
      <c r="I29" s="3">
        <f t="shared" si="3"/>
        <v>121.77113233747551</v>
      </c>
      <c r="J29" s="3">
        <f>I29/MAXA($I$6:I28)-1</f>
        <v>1.3784293197494302E-2</v>
      </c>
      <c r="O29" s="3" t="s">
        <v>45</v>
      </c>
      <c r="P29" s="13">
        <f>(1+B68)*(1+B69)*(1+B70)-1</f>
        <v>-1.4863914549999913E-2</v>
      </c>
      <c r="Q29" s="13">
        <f>(1+C68)*(1+C69)*(1+C70)-1</f>
        <v>-0.11862196676535885</v>
      </c>
      <c r="R29" s="13">
        <f>(1+G68)*(1+G69)*(1+G70)-1</f>
        <v>-0.15269924133616997</v>
      </c>
    </row>
    <row r="30" spans="1:18" x14ac:dyDescent="0.25">
      <c r="A30" s="8">
        <v>39114</v>
      </c>
      <c r="B30" s="9">
        <v>1.8E-3</v>
      </c>
      <c r="C30" s="9">
        <v>-2.1846176033528231E-2</v>
      </c>
      <c r="D30" s="3">
        <f t="shared" si="0"/>
        <v>122.11965277495318</v>
      </c>
      <c r="E30" s="3">
        <f>D30/MAXA($D$6:D29)-1</f>
        <v>1.8000000000000238E-3</v>
      </c>
      <c r="F30" s="10">
        <f>'L6'!Q28</f>
        <v>3.6503419912525446E-2</v>
      </c>
      <c r="G30" s="10">
        <f t="shared" si="1"/>
        <v>1.9387142790373318E-2</v>
      </c>
      <c r="H30" s="11">
        <f t="shared" si="2"/>
        <v>185.88215609539986</v>
      </c>
      <c r="I30" s="3">
        <f t="shared" si="3"/>
        <v>124.13192666784759</v>
      </c>
      <c r="J30" s="3">
        <f>I30/MAXA($I$6:I29)-1</f>
        <v>1.9387142790373346E-2</v>
      </c>
      <c r="O30" s="3" t="s">
        <v>46</v>
      </c>
      <c r="P30" s="13">
        <f>(1+B71)*(1+B72)*(1+B73)-1</f>
        <v>2.7205646330000111E-2</v>
      </c>
      <c r="Q30" s="13">
        <f>(1+C71)*(1+C72)*(1+C73)-1</f>
        <v>0.10719794528113624</v>
      </c>
      <c r="R30" s="13">
        <f>(1+G71)*(1+G72)*(1+G73)-1</f>
        <v>7.2453286089303015E-2</v>
      </c>
    </row>
    <row r="31" spans="1:18" x14ac:dyDescent="0.25">
      <c r="A31" s="8">
        <v>39142</v>
      </c>
      <c r="B31" s="9">
        <v>9.5999999999999992E-3</v>
      </c>
      <c r="C31" s="9">
        <v>9.9799828968305526E-3</v>
      </c>
      <c r="D31" s="3">
        <f t="shared" si="0"/>
        <v>123.29200144159273</v>
      </c>
      <c r="E31" s="3">
        <f>D31/MAXA($D$6:D30)-1</f>
        <v>9.6000000000000529E-3</v>
      </c>
      <c r="F31" s="10">
        <f>'L6'!Q29</f>
        <v>-2.6811413734299069E-2</v>
      </c>
      <c r="G31" s="10">
        <f t="shared" si="1"/>
        <v>-4.3927690856451193E-2</v>
      </c>
      <c r="H31" s="11">
        <f t="shared" si="2"/>
        <v>180.89839270250255</v>
      </c>
      <c r="I31" s="3">
        <f t="shared" si="3"/>
        <v>118.67909776776672</v>
      </c>
      <c r="J31" s="3">
        <f>I31/MAXA($I$6:I30)-1</f>
        <v>-4.3927690856451207E-2</v>
      </c>
      <c r="O31" s="3" t="s">
        <v>47</v>
      </c>
      <c r="P31" s="13">
        <f>(1+B74)*(1+B75)*(1+B76)-1</f>
        <v>4.7287417665999865E-2</v>
      </c>
      <c r="Q31" s="13">
        <f>(1+C74)*(1+C75)*(1+C76)-1</f>
        <v>0.10203300823660832</v>
      </c>
      <c r="R31" s="13">
        <f>(1+G74)*(1+G75)*(1+G76)-1</f>
        <v>0.13298183122081775</v>
      </c>
    </row>
    <row r="32" spans="1:18" x14ac:dyDescent="0.25">
      <c r="A32" s="8">
        <v>39173</v>
      </c>
      <c r="B32" s="9">
        <v>1.46E-2</v>
      </c>
      <c r="C32" s="9">
        <v>4.3290690602424187E-2</v>
      </c>
      <c r="D32" s="3">
        <f t="shared" si="0"/>
        <v>125.09206466263998</v>
      </c>
      <c r="E32" s="3">
        <f>D32/MAXA($D$6:D31)-1</f>
        <v>1.4599999999999946E-2</v>
      </c>
      <c r="F32" s="10">
        <f>'L6'!Q30</f>
        <v>3.3814231515279757E-2</v>
      </c>
      <c r="G32" s="10">
        <f t="shared" si="1"/>
        <v>1.6697954393127629E-2</v>
      </c>
      <c r="H32" s="11">
        <f t="shared" si="2"/>
        <v>187.01533283408699</v>
      </c>
      <c r="I32" s="3">
        <f t="shared" si="3"/>
        <v>120.66079592971042</v>
      </c>
      <c r="J32" s="3">
        <f>I32/MAXA($I$6:I31)-1</f>
        <v>-2.796323904184006E-2</v>
      </c>
      <c r="O32" s="3" t="s">
        <v>48</v>
      </c>
      <c r="P32" s="13">
        <f>(1+B77)*(1+B78)*(1+B79)-1</f>
        <v>5.4988383999998725E-3</v>
      </c>
      <c r="Q32" s="13">
        <f>(1+C77)*(1+C78)*(1+C79)-1</f>
        <v>5.4220556110406548E-2</v>
      </c>
      <c r="R32" s="13">
        <f>(1+G77)*(1+G78)*(1+G79)-1</f>
        <v>0.11323691112652323</v>
      </c>
    </row>
    <row r="33" spans="1:18" x14ac:dyDescent="0.25">
      <c r="A33" s="8">
        <v>39203</v>
      </c>
      <c r="B33" s="9">
        <v>1.0800000000000001E-2</v>
      </c>
      <c r="C33" s="9">
        <v>3.254922870993493E-2</v>
      </c>
      <c r="D33" s="3">
        <f t="shared" si="0"/>
        <v>126.44305896099648</v>
      </c>
      <c r="E33" s="3">
        <f>D33/MAXA($D$6:D32)-1</f>
        <v>1.0799999999999921E-2</v>
      </c>
      <c r="F33" s="10">
        <f>'L6'!Q31</f>
        <v>4.1959743826790949E-2</v>
      </c>
      <c r="G33" s="10">
        <f t="shared" si="1"/>
        <v>2.4843466704638821E-2</v>
      </c>
      <c r="H33" s="11">
        <f t="shared" si="2"/>
        <v>194.86244829148731</v>
      </c>
      <c r="I33" s="3">
        <f t="shared" si="3"/>
        <v>123.65842839594541</v>
      </c>
      <c r="J33" s="3">
        <f>I33/MAXA($I$6:I32)-1</f>
        <v>-3.8144761352909562E-3</v>
      </c>
      <c r="O33" s="3" t="s">
        <v>49</v>
      </c>
      <c r="P33" s="13">
        <f>(1+B80)*(1+B81)*(1+B82)-1</f>
        <v>-1.1282222280999954E-2</v>
      </c>
      <c r="Q33" s="13">
        <f>(1+C80)*(1+C81)*(1+C82)-1</f>
        <v>-3.9144846414979062E-3</v>
      </c>
      <c r="R33" s="13">
        <f>(1+G80)*(1+G81)*(1+G82)-1</f>
        <v>5.6318787765069711E-2</v>
      </c>
    </row>
    <row r="34" spans="1:18" x14ac:dyDescent="0.25">
      <c r="A34" s="8">
        <v>39234</v>
      </c>
      <c r="B34" s="9">
        <v>2.8000000000000004E-3</v>
      </c>
      <c r="C34" s="9">
        <v>-1.7816322202167556E-2</v>
      </c>
      <c r="D34" s="3">
        <f t="shared" si="0"/>
        <v>126.79709952608727</v>
      </c>
      <c r="E34" s="3">
        <f>D34/MAXA($D$6:D33)-1</f>
        <v>2.7999999999999137E-3</v>
      </c>
      <c r="F34" s="10">
        <f>'L6'!Q32</f>
        <v>3.9438810196714184E-2</v>
      </c>
      <c r="G34" s="10">
        <f t="shared" si="1"/>
        <v>2.2322533074562056E-2</v>
      </c>
      <c r="H34" s="11">
        <f t="shared" si="2"/>
        <v>202.54759140412233</v>
      </c>
      <c r="I34" s="3">
        <f t="shared" si="3"/>
        <v>126.41879775376225</v>
      </c>
      <c r="J34" s="3">
        <f>I34/MAXA($I$6:I33)-1</f>
        <v>1.8422908169578811E-2</v>
      </c>
      <c r="O34" s="3" t="s">
        <v>50</v>
      </c>
      <c r="P34" s="13">
        <f>(1+B83)*(1+B84)*(1+B85)-1</f>
        <v>-2.7922824307999972E-2</v>
      </c>
      <c r="Q34" s="13">
        <f>(1+C83)*(1+C84)*(1+C85)-1</f>
        <v>-0.14327899264812149</v>
      </c>
      <c r="R34" s="13">
        <f>(1+G83)*(1+G84)*(1+G85)-1</f>
        <v>-0.12347657951094482</v>
      </c>
    </row>
    <row r="35" spans="1:18" x14ac:dyDescent="0.25">
      <c r="A35" s="8">
        <v>39264</v>
      </c>
      <c r="B35" s="9">
        <v>-4.1999999999999997E-3</v>
      </c>
      <c r="C35" s="9">
        <v>-3.1981878316802548E-2</v>
      </c>
      <c r="D35" s="3">
        <f t="shared" si="0"/>
        <v>126.2645517080777</v>
      </c>
      <c r="E35" s="3">
        <f>D35/MAXA($D$6:D34)-1</f>
        <v>-4.1999999999999815E-3</v>
      </c>
      <c r="F35" s="10">
        <f>'L6'!Q33</f>
        <v>-6.3530416527957795E-3</v>
      </c>
      <c r="G35" s="10">
        <f t="shared" si="1"/>
        <v>-2.3469318774947907E-2</v>
      </c>
      <c r="H35" s="11">
        <f t="shared" si="2"/>
        <v>201.26079811925848</v>
      </c>
      <c r="I35" s="3">
        <f t="shared" si="3"/>
        <v>123.45183469013352</v>
      </c>
      <c r="J35" s="3">
        <f>I35/MAXA($I$6:I34)-1</f>
        <v>-2.3469318774947956E-2</v>
      </c>
      <c r="O35" s="3" t="s">
        <v>51</v>
      </c>
      <c r="P35" s="13">
        <f>(1+B86)*(1+B87)*(1+B88)-1</f>
        <v>8.2838444399999656E-3</v>
      </c>
      <c r="Q35" s="13">
        <f>(1+C86)*(1+C87)*(1+C88)-1</f>
        <v>0.11152350770975006</v>
      </c>
      <c r="R35" s="13">
        <f>(1+G86)*(1+G87)*(1+G88)-1</f>
        <v>4.1943617253205723E-2</v>
      </c>
    </row>
    <row r="36" spans="1:18" x14ac:dyDescent="0.25">
      <c r="A36" s="8">
        <v>39295</v>
      </c>
      <c r="B36" s="9">
        <v>-1.4499999999999999E-2</v>
      </c>
      <c r="C36" s="9">
        <v>1.2863571531556817E-2</v>
      </c>
      <c r="D36" s="3">
        <f t="shared" si="0"/>
        <v>124.43371570831059</v>
      </c>
      <c r="E36" s="3">
        <f>D36/MAXA($D$6:D35)-1</f>
        <v>-1.8639099999999909E-2</v>
      </c>
      <c r="F36" s="10">
        <f>'L6'!Q34</f>
        <v>-2.679565457269676E-2</v>
      </c>
      <c r="G36" s="10">
        <f t="shared" si="1"/>
        <v>-4.3911931694848888E-2</v>
      </c>
      <c r="H36" s="11">
        <f t="shared" si="2"/>
        <v>195.86788329382958</v>
      </c>
      <c r="I36" s="3">
        <f t="shared" si="3"/>
        <v>118.0308261576166</v>
      </c>
      <c r="J36" s="3">
        <f>I36/MAXA($I$6:I35)-1</f>
        <v>-6.6350667346826708E-2</v>
      </c>
      <c r="O36" s="3" t="s">
        <v>52</v>
      </c>
      <c r="P36" s="13">
        <f>(1+B89)*(1+B90)*(1+B91)-1</f>
        <v>3.4630977124999962E-2</v>
      </c>
      <c r="Q36" s="13">
        <f>(1+C89)*(1+C90)*(1+C91)-1</f>
        <v>0.11996660136704707</v>
      </c>
      <c r="R36" s="13">
        <f>(1+G89)*(1+G90)*(1+G91)-1</f>
        <v>0.17172569478529898</v>
      </c>
    </row>
    <row r="37" spans="1:18" x14ac:dyDescent="0.25">
      <c r="A37" s="8">
        <v>39326</v>
      </c>
      <c r="B37" s="9">
        <v>8.6999999999999994E-3</v>
      </c>
      <c r="C37" s="9">
        <v>3.5794008343299488E-2</v>
      </c>
      <c r="D37" s="3">
        <f t="shared" si="0"/>
        <v>125.51628903497289</v>
      </c>
      <c r="E37" s="3">
        <f>D37/MAXA($D$6:D36)-1</f>
        <v>-1.0101260169999904E-2</v>
      </c>
      <c r="F37" s="10">
        <f>'L6'!Q35</f>
        <v>5.0006021281373901E-2</v>
      </c>
      <c r="G37" s="10">
        <f t="shared" si="1"/>
        <v>3.2889744159221773E-2</v>
      </c>
      <c r="H37" s="11">
        <f t="shared" si="2"/>
        <v>205.66245683415849</v>
      </c>
      <c r="I37" s="3">
        <f t="shared" si="3"/>
        <v>121.91282983284219</v>
      </c>
      <c r="J37" s="3">
        <f>I37/MAXA($I$6:I36)-1</f>
        <v>-3.5643179661435709E-2</v>
      </c>
      <c r="O37" s="3" t="s">
        <v>53</v>
      </c>
      <c r="P37" s="13">
        <f>(1+B92)*(1+B93)*(1+B94)-1</f>
        <v>-8.680366527999972E-3</v>
      </c>
      <c r="Q37" s="13">
        <f>(1+C92)*(1+C93)*(1+C94)-1</f>
        <v>-3.2879605496395681E-2</v>
      </c>
      <c r="R37" s="13">
        <f>(1+G92)*(1+G93)*(1+G94)-1</f>
        <v>-8.6975776492204115E-2</v>
      </c>
    </row>
    <row r="38" spans="1:18" x14ac:dyDescent="0.25">
      <c r="A38" s="8">
        <v>39356</v>
      </c>
      <c r="B38" s="9">
        <v>1.0900000000000002E-2</v>
      </c>
      <c r="C38" s="9">
        <v>1.4822338300311211E-2</v>
      </c>
      <c r="D38" s="3">
        <f t="shared" si="0"/>
        <v>126.88441658545408</v>
      </c>
      <c r="E38" s="3">
        <f>D38/MAXA($D$6:D37)-1</f>
        <v>6.8863609414693272E-4</v>
      </c>
      <c r="F38" s="10">
        <f>'L6'!Q36</f>
        <v>7.4449290944988214E-2</v>
      </c>
      <c r="G38" s="10">
        <f t="shared" si="1"/>
        <v>5.7333013822836086E-2</v>
      </c>
      <c r="H38" s="11">
        <f t="shared" si="2"/>
        <v>220.97388091946584</v>
      </c>
      <c r="I38" s="3">
        <f t="shared" si="3"/>
        <v>128.9024597908296</v>
      </c>
      <c r="J38" s="3">
        <f>I38/MAXA($I$6:I37)-1</f>
        <v>1.9646303249181374E-2</v>
      </c>
      <c r="O38" s="3" t="s">
        <v>54</v>
      </c>
      <c r="P38" s="13">
        <f>(1+B95)*(1+B96)*(1+B97)-1</f>
        <v>2.4920068759999969E-2</v>
      </c>
      <c r="Q38" s="13">
        <f>(1+C95)*(1+C96)*(1+C97)-1</f>
        <v>5.7636406912816573E-2</v>
      </c>
      <c r="R38" s="13">
        <f>(1+G95)*(1+G96)*(1+G97)-1</f>
        <v>9.879895840279973E-2</v>
      </c>
    </row>
    <row r="39" spans="1:18" x14ac:dyDescent="0.25">
      <c r="A39" s="8">
        <v>39387</v>
      </c>
      <c r="B39" s="9">
        <v>-1.54E-2</v>
      </c>
      <c r="C39" s="9">
        <v>-4.4043417224814418E-2</v>
      </c>
      <c r="D39" s="3">
        <f t="shared" si="0"/>
        <v>124.93039657003808</v>
      </c>
      <c r="E39" s="3">
        <f>D39/MAXA($D$6:D38)-1</f>
        <v>-1.5399999999999969E-2</v>
      </c>
      <c r="F39" s="10">
        <f>'L6'!Q37</f>
        <v>4.6075042490905938E-2</v>
      </c>
      <c r="G39" s="10">
        <f t="shared" si="1"/>
        <v>2.895876536875381E-2</v>
      </c>
      <c r="H39" s="11">
        <f t="shared" si="2"/>
        <v>231.15526187221064</v>
      </c>
      <c r="I39" s="3">
        <f t="shared" si="3"/>
        <v>132.63531587936745</v>
      </c>
      <c r="J39" s="3">
        <f>I39/MAXA($I$6:I38)-1</f>
        <v>2.8958765368753747E-2</v>
      </c>
      <c r="O39" s="3" t="s">
        <v>55</v>
      </c>
      <c r="P39" s="13">
        <f>(1+B5598)*(1+B99)*(1+B100)-1</f>
        <v>1.3137379999999865E-2</v>
      </c>
      <c r="Q39" s="13">
        <f>(1+C5598)*(1+C99)*(1+C100)-1</f>
        <v>9.9350687331518639E-3</v>
      </c>
      <c r="R39" s="13">
        <f>(1+G5598)*(1+G99)*(1+G100)-1</f>
        <v>4.3030169847304123E-2</v>
      </c>
    </row>
    <row r="40" spans="1:18" x14ac:dyDescent="0.25">
      <c r="A40" s="8">
        <v>39417</v>
      </c>
      <c r="B40" s="9">
        <v>3.2000000000000002E-3</v>
      </c>
      <c r="C40" s="9">
        <v>-8.6285090339686121E-3</v>
      </c>
      <c r="D40" s="3">
        <f t="shared" si="0"/>
        <v>125.33017383906221</v>
      </c>
      <c r="E40" s="3">
        <f>D40/MAXA($D$6:D39)-1</f>
        <v>-1.2249279999999918E-2</v>
      </c>
      <c r="F40" s="10">
        <f>'L6'!Q38</f>
        <v>-3.82710833252555E-2</v>
      </c>
      <c r="G40" s="10">
        <f t="shared" si="1"/>
        <v>-5.5387360447407628E-2</v>
      </c>
      <c r="H40" s="11">
        <f t="shared" si="2"/>
        <v>222.30869958402801</v>
      </c>
      <c r="I40" s="3">
        <f t="shared" si="3"/>
        <v>125.28899583070115</v>
      </c>
      <c r="J40" s="3">
        <f>I40/MAXA($I$6:I39)-1</f>
        <v>-5.5387360447407663E-2</v>
      </c>
      <c r="O40" s="3" t="s">
        <v>56</v>
      </c>
      <c r="P40" s="13">
        <f>(1+B101)*(1+B102)*(1+B103)-1</f>
        <v>2.9328498356000043E-2</v>
      </c>
      <c r="Q40" s="13">
        <f>(1+C101)*(1+C102)*(1+C103)-1</f>
        <v>0.10026714947921511</v>
      </c>
      <c r="R40" s="13">
        <f>(1+G101)*(1+G102)*(1+G103)-1</f>
        <v>2.9669522218627176E-2</v>
      </c>
    </row>
    <row r="41" spans="1:18" x14ac:dyDescent="0.25">
      <c r="A41" s="8">
        <v>39448</v>
      </c>
      <c r="B41" s="9">
        <v>-1.1000000000000001E-2</v>
      </c>
      <c r="C41" s="9">
        <v>-6.116343193593643E-2</v>
      </c>
      <c r="D41" s="3">
        <f t="shared" si="0"/>
        <v>123.95154192683253</v>
      </c>
      <c r="E41" s="3">
        <f>D41/MAXA($D$6:D40)-1</f>
        <v>-2.3114537919999956E-2</v>
      </c>
      <c r="F41" s="10">
        <f>'L6'!Q39</f>
        <v>5.2564014838526581E-2</v>
      </c>
      <c r="G41" s="10">
        <f t="shared" si="1"/>
        <v>3.5447737716374453E-2</v>
      </c>
      <c r="H41" s="11">
        <f t="shared" si="2"/>
        <v>233.99413736769642</v>
      </c>
      <c r="I41" s="3">
        <f t="shared" si="3"/>
        <v>129.73020729365578</v>
      </c>
      <c r="J41" s="3">
        <f>I41/MAXA($I$6:I40)-1</f>
        <v>-2.1902979356975272E-2</v>
      </c>
      <c r="O41" s="3" t="s">
        <v>57</v>
      </c>
      <c r="P41" s="13">
        <f>(1+B104)*(1+B105)*(1+B106)-1</f>
        <v>2.6911942999996441E-4</v>
      </c>
      <c r="Q41" s="13">
        <f>(1+C104)*(1+C105)*(1+C106)-1</f>
        <v>2.3636455365220632E-2</v>
      </c>
      <c r="R41" s="13">
        <f>(1+G104)*(1+G105)*(1+G106)-1</f>
        <v>4.6152241370372549E-2</v>
      </c>
    </row>
    <row r="42" spans="1:18" x14ac:dyDescent="0.25">
      <c r="A42" s="8">
        <v>39479</v>
      </c>
      <c r="B42" s="9">
        <v>1.8200000000000001E-2</v>
      </c>
      <c r="C42" s="9">
        <v>-3.4761192772624461E-2</v>
      </c>
      <c r="D42" s="3">
        <f t="shared" si="0"/>
        <v>126.20745998990088</v>
      </c>
      <c r="E42" s="3">
        <f>D42/MAXA($D$6:D41)-1</f>
        <v>-5.3352225101439554E-3</v>
      </c>
      <c r="F42" s="10">
        <f>'L6'!Q40</f>
        <v>-6.1555107507012763E-2</v>
      </c>
      <c r="G42" s="10">
        <f t="shared" si="1"/>
        <v>-7.8671384629164898E-2</v>
      </c>
      <c r="H42" s="11">
        <f t="shared" si="2"/>
        <v>219.59060308601715</v>
      </c>
      <c r="I42" s="3">
        <f t="shared" si="3"/>
        <v>119.52415225763529</v>
      </c>
      <c r="J42" s="3">
        <f>I42/MAXA($I$6:I41)-1</f>
        <v>-9.8851226272622883E-2</v>
      </c>
      <c r="O42" s="3" t="s">
        <v>58</v>
      </c>
      <c r="P42" s="13">
        <f>(1+B107)*(1+B108)*(1+B109)-1</f>
        <v>1.2598255299999916E-2</v>
      </c>
      <c r="Q42" s="13">
        <f>(1+C107)*(1+C108)*(1+C109)-1</f>
        <v>4.6859836791259601E-2</v>
      </c>
      <c r="R42" s="13">
        <f>(1+G107)*(1+G108)*(1+G109)-1</f>
        <v>-1.3257589831011329E-2</v>
      </c>
    </row>
    <row r="43" spans="1:18" x14ac:dyDescent="0.25">
      <c r="A43" s="8">
        <v>39508</v>
      </c>
      <c r="B43" s="9">
        <v>-7.9000000000000008E-3</v>
      </c>
      <c r="C43" s="9">
        <v>-5.9596236145298409E-3</v>
      </c>
      <c r="D43" s="3">
        <f t="shared" si="0"/>
        <v>125.21042105598066</v>
      </c>
      <c r="E43" s="3">
        <f>D43/MAXA($D$6:D42)-1</f>
        <v>-1.3193074252313863E-2</v>
      </c>
      <c r="F43" s="10">
        <f>'L6'!Q41</f>
        <v>2.3781884123211292E-2</v>
      </c>
      <c r="G43" s="10">
        <f t="shared" si="1"/>
        <v>6.6656070010591636E-3</v>
      </c>
      <c r="H43" s="11">
        <f t="shared" si="2"/>
        <v>224.8128813631549</v>
      </c>
      <c r="I43" s="3">
        <f t="shared" si="3"/>
        <v>120.32085328371944</v>
      </c>
      <c r="J43" s="3">
        <f>I43/MAXA($I$6:I42)-1</f>
        <v>-9.2844522697469789E-2</v>
      </c>
      <c r="O43" s="3" t="s">
        <v>59</v>
      </c>
      <c r="P43" s="13">
        <f>(1+B110)*(1+B111)*(1+B112)-1</f>
        <v>3.4074592339000009E-2</v>
      </c>
      <c r="Q43" s="13">
        <f>(1+C110)*(1+C111)*(1+C112)-1</f>
        <v>9.9200101774669092E-2</v>
      </c>
      <c r="R43" s="13">
        <f>(1+G110)*(1+G111)*(1+G112)-1</f>
        <v>4.8776923107241243E-2</v>
      </c>
    </row>
    <row r="44" spans="1:18" x14ac:dyDescent="0.25">
      <c r="A44" s="8">
        <v>39539</v>
      </c>
      <c r="B44" s="9">
        <v>5.0000000000000001E-3</v>
      </c>
      <c r="C44" s="9">
        <v>4.7546697913198877E-2</v>
      </c>
      <c r="D44" s="3">
        <f t="shared" si="0"/>
        <v>125.83647316126056</v>
      </c>
      <c r="E44" s="3">
        <f>D44/MAXA($D$6:D43)-1</f>
        <v>-8.2590396235754371E-3</v>
      </c>
      <c r="F44" s="10">
        <f>'L6'!Q42</f>
        <v>5.7793029715855856E-2</v>
      </c>
      <c r="G44" s="10">
        <f t="shared" si="1"/>
        <v>4.0676752593703729E-2</v>
      </c>
      <c r="H44" s="11">
        <f t="shared" si="2"/>
        <v>237.80549889628287</v>
      </c>
      <c r="I44" s="3">
        <f t="shared" si="3"/>
        <v>125.21511486460463</v>
      </c>
      <c r="J44" s="3">
        <f>I44/MAXA($I$6:I43)-1</f>
        <v>-5.5944383783211538E-2</v>
      </c>
      <c r="O44" s="3" t="s">
        <v>60</v>
      </c>
      <c r="P44" s="13">
        <f>(1+B113)*(1+B114)*(1+B115)-1</f>
        <v>1.8727572679999804E-2</v>
      </c>
      <c r="Q44" s="13">
        <f>(1+C113)*(1+C114)*(1+C115)-1</f>
        <v>1.2973652965117433E-2</v>
      </c>
      <c r="R44" s="13">
        <f>(1+G113)*(1+G114)*(1+G115)-1</f>
        <v>-2.8589962622243337E-2</v>
      </c>
    </row>
    <row r="45" spans="1:18" x14ac:dyDescent="0.25">
      <c r="A45" s="8">
        <v>39569</v>
      </c>
      <c r="B45" s="9">
        <v>1.2E-2</v>
      </c>
      <c r="C45" s="9">
        <v>1.0674181657577053E-2</v>
      </c>
      <c r="D45" s="3">
        <f t="shared" si="0"/>
        <v>127.34651083919569</v>
      </c>
      <c r="E45" s="3">
        <f>D45/MAXA($D$6:D44)-1</f>
        <v>3.6418519009415729E-3</v>
      </c>
      <c r="F45" s="10">
        <f>'L6'!Q43</f>
        <v>8.6542803733158702E-2</v>
      </c>
      <c r="G45" s="10">
        <f t="shared" si="1"/>
        <v>6.9426526611006567E-2</v>
      </c>
      <c r="H45" s="11">
        <f t="shared" si="2"/>
        <v>258.38585351392982</v>
      </c>
      <c r="I45" s="3">
        <f t="shared" si="3"/>
        <v>133.90836536885234</v>
      </c>
      <c r="J45" s="3">
        <f>I45/MAXA($I$6:I44)-1</f>
        <v>9.5981185783335921E-3</v>
      </c>
      <c r="O45" s="3" t="s">
        <v>61</v>
      </c>
      <c r="P45" s="13">
        <f>(1+B116)*(1+B117)*(1+B118)-1</f>
        <v>1.5743520663999755E-2</v>
      </c>
      <c r="Q45" s="13">
        <f>(1+C116)*(1+C117)*(1+C118)-1</f>
        <v>4.6941268998153873E-2</v>
      </c>
      <c r="R45" s="13">
        <f>(1+G116)*(1+G117)*(1+G118)-1</f>
        <v>3.874061633028858E-2</v>
      </c>
    </row>
    <row r="46" spans="1:18" x14ac:dyDescent="0.25">
      <c r="A46" s="8">
        <v>39600</v>
      </c>
      <c r="B46" s="9">
        <v>-1.54E-2</v>
      </c>
      <c r="C46" s="9">
        <v>-8.5962384902803612E-2</v>
      </c>
      <c r="D46" s="3">
        <f t="shared" si="0"/>
        <v>125.38537457227208</v>
      </c>
      <c r="E46" s="3">
        <f>D46/MAXA($D$6:D45)-1</f>
        <v>-1.5399999999999969E-2</v>
      </c>
      <c r="F46" s="10">
        <f>'L6'!Q44</f>
        <v>5.9048924065910224E-2</v>
      </c>
      <c r="G46" s="10">
        <f t="shared" si="1"/>
        <v>4.1932646943758096E-2</v>
      </c>
      <c r="H46" s="11">
        <f t="shared" si="2"/>
        <v>273.64326015777925</v>
      </c>
      <c r="I46" s="3">
        <f t="shared" si="3"/>
        <v>139.5234975766802</v>
      </c>
      <c r="J46" s="3">
        <f>I46/MAXA($I$6:I45)-1</f>
        <v>4.1932646943758201E-2</v>
      </c>
      <c r="O46" s="3" t="s">
        <v>62</v>
      </c>
      <c r="P46" s="13">
        <f>(1+B119)*(1+B120)*(1+B121)-1</f>
        <v>7.8003467659999437E-3</v>
      </c>
      <c r="Q46" s="13">
        <f>(1+C119)*(1+C120)*(1+C121)-1</f>
        <v>6.15236942759112E-3</v>
      </c>
      <c r="R46" s="13">
        <f>(1+G119)*(1+G120)*(1+G121)-1</f>
        <v>3.219362238076573E-2</v>
      </c>
    </row>
    <row r="47" spans="1:18" x14ac:dyDescent="0.25">
      <c r="A47" s="8">
        <v>39630</v>
      </c>
      <c r="B47" s="9">
        <v>-1.3700000000000002E-2</v>
      </c>
      <c r="C47" s="9">
        <v>-9.8593710937500134E-3</v>
      </c>
      <c r="D47" s="3">
        <f t="shared" si="0"/>
        <v>123.66759494063196</v>
      </c>
      <c r="E47" s="3">
        <f>D47/MAXA($D$6:D46)-1</f>
        <v>-2.8889019999999932E-2</v>
      </c>
      <c r="F47" s="10">
        <f>'L6'!Q45</f>
        <v>-0.18828585587565239</v>
      </c>
      <c r="G47" s="10">
        <f t="shared" si="1"/>
        <v>-0.20540213299780452</v>
      </c>
      <c r="H47" s="11">
        <f t="shared" si="2"/>
        <v>222.12010471436798</v>
      </c>
      <c r="I47" s="3">
        <f t="shared" si="3"/>
        <v>110.86507357111607</v>
      </c>
      <c r="J47" s="3">
        <f>I47/MAXA($I$6:I46)-1</f>
        <v>-0.20540213299780452</v>
      </c>
      <c r="O47" s="3" t="s">
        <v>63</v>
      </c>
      <c r="P47" s="13">
        <f>(1+B122)*(1+B123)*(1+B124)-1</f>
        <v>1.1598627659999972E-2</v>
      </c>
      <c r="Q47" s="13">
        <f>(1+C122)*(1+C123)*(1+C124)-1</f>
        <v>4.3913350109456406E-2</v>
      </c>
      <c r="R47" s="13">
        <f>(1+G122)*(1+G123)*(1+G124)-1</f>
        <v>4.492331460838983E-2</v>
      </c>
    </row>
    <row r="48" spans="1:18" x14ac:dyDescent="0.25">
      <c r="A48" s="8">
        <v>39661</v>
      </c>
      <c r="B48" s="9">
        <v>8.9999999999999998E-4</v>
      </c>
      <c r="C48" s="9">
        <v>1.2190464532380041E-2</v>
      </c>
      <c r="D48" s="3">
        <f t="shared" si="0"/>
        <v>123.77889577607851</v>
      </c>
      <c r="E48" s="3">
        <f>D48/MAXA($D$6:D47)-1</f>
        <v>-2.8015020118000056E-2</v>
      </c>
      <c r="F48" s="10">
        <f>'L6'!Q46</f>
        <v>5.3759990676329431E-2</v>
      </c>
      <c r="G48" s="10">
        <f t="shared" si="1"/>
        <v>3.6643713554177303E-2</v>
      </c>
      <c r="H48" s="11">
        <f t="shared" si="2"/>
        <v>234.06127947283775</v>
      </c>
      <c r="I48" s="3">
        <f t="shared" si="3"/>
        <v>114.92758157021883</v>
      </c>
      <c r="J48" s="3">
        <f>I48/MAXA($I$6:I47)-1</f>
        <v>-0.17628511636861588</v>
      </c>
      <c r="O48" s="3" t="s">
        <v>64</v>
      </c>
      <c r="P48" s="13">
        <f>(1+B125)*(1+B126)*(1+B127)-1</f>
        <v>4.5936321739999952E-2</v>
      </c>
      <c r="Q48" s="13">
        <f>(1+C125)*(1+C126)*(1+C127)-1</f>
        <v>4.3664050842233681E-3</v>
      </c>
      <c r="R48" s="13">
        <f>(1+G125)*(1+G126)*(1+G127)-1</f>
        <v>4.5598389045379273E-2</v>
      </c>
    </row>
    <row r="49" spans="1:18" x14ac:dyDescent="0.25">
      <c r="A49" s="8">
        <v>39692</v>
      </c>
      <c r="B49" s="9">
        <v>-4.3499999999999997E-2</v>
      </c>
      <c r="C49" s="9">
        <v>-9.0791433779084607E-2</v>
      </c>
      <c r="D49" s="3">
        <f t="shared" si="0"/>
        <v>118.3945138098191</v>
      </c>
      <c r="E49" s="3">
        <f>D49/MAXA($D$6:D48)-1</f>
        <v>-7.0296366742866989E-2</v>
      </c>
      <c r="F49" s="10">
        <f>'L6'!Q47</f>
        <v>6.5315095556512465E-2</v>
      </c>
      <c r="G49" s="10">
        <f t="shared" si="1"/>
        <v>4.8198818434360337E-2</v>
      </c>
      <c r="H49" s="11">
        <f t="shared" si="2"/>
        <v>249.34901430768574</v>
      </c>
      <c r="I49" s="3">
        <f t="shared" si="3"/>
        <v>120.46695520742193</v>
      </c>
      <c r="J49" s="3">
        <f>I49/MAXA($I$6:I48)-1</f>
        <v>-0.13658303225078672</v>
      </c>
      <c r="O49" s="3" t="s">
        <v>65</v>
      </c>
      <c r="P49" s="13">
        <f>(1+B128)*(1+B129)*(1+B130)-1</f>
        <v>-1.2243785041999966E-2</v>
      </c>
      <c r="Q49" s="13">
        <f>(1+C128)*(1+C129)*(1+C130)-1</f>
        <v>-2.3114315787218231E-3</v>
      </c>
      <c r="R49" s="13">
        <f>(1+G128)*(1+G129)*(1+G130)-1</f>
        <v>4.5619500810219371E-2</v>
      </c>
    </row>
    <row r="50" spans="1:18" x14ac:dyDescent="0.25">
      <c r="A50" s="8">
        <v>39722</v>
      </c>
      <c r="B50" s="9">
        <v>-3.61E-2</v>
      </c>
      <c r="C50" s="9">
        <v>-0.1694245237674199</v>
      </c>
      <c r="D50" s="3">
        <f t="shared" si="0"/>
        <v>114.12047186128463</v>
      </c>
      <c r="E50" s="3">
        <f>D50/MAXA($D$6:D49)-1</f>
        <v>-0.10385866790344955</v>
      </c>
      <c r="F50" s="10">
        <f>'L6'!Q48</f>
        <v>-0.27402977388923377</v>
      </c>
      <c r="G50" s="10">
        <f t="shared" si="1"/>
        <v>-0.29114605101138591</v>
      </c>
      <c r="H50" s="11">
        <f t="shared" si="2"/>
        <v>181.01996029744728</v>
      </c>
      <c r="I50" s="3">
        <f t="shared" si="3"/>
        <v>85.393476921415527</v>
      </c>
      <c r="J50" s="3">
        <f>I50/MAXA($I$6:I49)-1</f>
        <v>-0.38796347278719523</v>
      </c>
      <c r="O50" s="3" t="s">
        <v>66</v>
      </c>
      <c r="P50" s="13">
        <f>(1+B131)*(1+B132)*(1+B133)-1</f>
        <v>-7.4605207960000142E-3</v>
      </c>
      <c r="Q50" s="13">
        <f>(1+C131)*(1+C132)*(1+C133)-1</f>
        <v>-6.9351644158272774E-2</v>
      </c>
      <c r="R50" s="13">
        <f>(1+G131)*(1+G132)*(1+G133)-1</f>
        <v>-0.16101621607468941</v>
      </c>
    </row>
    <row r="51" spans="1:18" x14ac:dyDescent="0.25">
      <c r="A51" s="8">
        <v>39753</v>
      </c>
      <c r="B51" s="9">
        <v>-5.4000000000000003E-3</v>
      </c>
      <c r="C51" s="9">
        <v>-7.4849042580645175E-2</v>
      </c>
      <c r="D51" s="3">
        <f t="shared" si="0"/>
        <v>113.5042213132337</v>
      </c>
      <c r="E51" s="3">
        <f>D51/MAXA($D$6:D50)-1</f>
        <v>-0.10869783109677078</v>
      </c>
      <c r="F51" s="10">
        <f>'L6'!Q49</f>
        <v>-0.43340135328741736</v>
      </c>
      <c r="G51" s="10">
        <f t="shared" si="1"/>
        <v>-0.45051763040956949</v>
      </c>
      <c r="H51" s="11">
        <f t="shared" si="2"/>
        <v>102.56566453249907</v>
      </c>
      <c r="I51" s="3">
        <f t="shared" si="3"/>
        <v>46.922210046345143</v>
      </c>
      <c r="J51" s="3">
        <f>I51/MAXA($I$6:I50)-1</f>
        <v>-0.66369671875121006</v>
      </c>
      <c r="O51" s="3" t="s">
        <v>67</v>
      </c>
      <c r="P51" s="13">
        <f>(1+B134)*(1+B135)*(1+B136)-1</f>
        <v>1.9408544000000028E-2</v>
      </c>
      <c r="Q51" s="13">
        <f>(1+C134)*(1+C135)*(1+C136)-1</f>
        <v>6.4535403159572402E-2</v>
      </c>
      <c r="R51" s="13">
        <f>(1+G134)*(1+G135)*(1+G136)-1</f>
        <v>0.11315030764747513</v>
      </c>
    </row>
    <row r="52" spans="1:18" x14ac:dyDescent="0.25">
      <c r="A52" s="8">
        <v>39783</v>
      </c>
      <c r="B52" s="9">
        <v>-4.5999999999999999E-3</v>
      </c>
      <c r="C52" s="9">
        <v>7.8215768970539834E-3</v>
      </c>
      <c r="D52" s="3">
        <f t="shared" si="0"/>
        <v>112.98210189519281</v>
      </c>
      <c r="E52" s="3">
        <f>D52/MAXA($D$6:D51)-1</f>
        <v>-0.11279782107372582</v>
      </c>
      <c r="F52" s="10">
        <f>'L6'!Q50</f>
        <v>4.6520855054594863E-2</v>
      </c>
      <c r="G52" s="10">
        <f t="shared" si="1"/>
        <v>2.9404577932442735E-2</v>
      </c>
      <c r="H52" s="11">
        <f t="shared" si="2"/>
        <v>107.33710694579365</v>
      </c>
      <c r="I52" s="3">
        <f t="shared" si="3"/>
        <v>48.301937828415348</v>
      </c>
      <c r="J52" s="3">
        <f>I52/MAXA($I$6:I51)-1</f>
        <v>-0.65380786270879376</v>
      </c>
      <c r="O52" s="3" t="s">
        <v>68</v>
      </c>
      <c r="P52" s="13">
        <f>(1+B137)*(1+B138)*(1+B139)-1</f>
        <v>-5.3482671999998121E-3</v>
      </c>
      <c r="Q52" s="13">
        <f>(1+C137)*(1+C138)*(1+C139)-1</f>
        <v>7.7301924009909317E-3</v>
      </c>
      <c r="R52" s="13">
        <f>(1+G137)*(1+G138)*(1+G139)-1</f>
        <v>-4.3699180323442111E-4</v>
      </c>
    </row>
    <row r="53" spans="1:18" x14ac:dyDescent="0.25">
      <c r="A53" s="8">
        <v>39814</v>
      </c>
      <c r="B53" s="9">
        <v>4.7000000000000002E-3</v>
      </c>
      <c r="C53" s="9">
        <v>-8.5657342928314395E-2</v>
      </c>
      <c r="D53" s="3">
        <f t="shared" si="0"/>
        <v>113.51311777410021</v>
      </c>
      <c r="E53" s="3">
        <f>D53/MAXA($D$6:D52)-1</f>
        <v>-0.10862797083277231</v>
      </c>
      <c r="F53" s="10">
        <f>'L6'!Q51</f>
        <v>0.17506716088339924</v>
      </c>
      <c r="G53" s="10">
        <f t="shared" si="1"/>
        <v>0.15795088376124711</v>
      </c>
      <c r="H53" s="11">
        <f t="shared" si="2"/>
        <v>126.12830951623155</v>
      </c>
      <c r="I53" s="3">
        <f t="shared" si="3"/>
        <v>55.931271595794364</v>
      </c>
      <c r="J53" s="3">
        <f>I53/MAXA($I$6:I52)-1</f>
        <v>-0.59912650867245287</v>
      </c>
      <c r="O53" s="3" t="s">
        <v>69</v>
      </c>
      <c r="P53" s="13">
        <f>(1+B140)*(1+B141)*(1+B142)-1</f>
        <v>1.0834701080000064E-2</v>
      </c>
      <c r="Q53" s="13">
        <f>(1+C140)*(1+C141)*(1+C142)-1</f>
        <v>1.8992745293059832E-2</v>
      </c>
      <c r="R53" s="13">
        <f>(1+G140)*(1+G141)*(1+G142)-1</f>
        <v>6.4668330334296309E-2</v>
      </c>
    </row>
    <row r="54" spans="1:18" x14ac:dyDescent="0.25">
      <c r="A54" s="8">
        <v>39845</v>
      </c>
      <c r="B54" s="9">
        <v>-3.7000000000000002E-3</v>
      </c>
      <c r="C54" s="9">
        <v>-0.10993119757149228</v>
      </c>
      <c r="D54" s="3">
        <f t="shared" si="0"/>
        <v>113.09311923833603</v>
      </c>
      <c r="E54" s="3">
        <f>D54/MAXA($D$6:D53)-1</f>
        <v>-0.11192604734069111</v>
      </c>
      <c r="F54" s="10">
        <f>'L6'!Q52</f>
        <v>-4.0215892213576507E-2</v>
      </c>
      <c r="G54" s="10">
        <f t="shared" si="1"/>
        <v>-5.7332169335728635E-2</v>
      </c>
      <c r="H54" s="11">
        <f t="shared" si="2"/>
        <v>121.05594701564617</v>
      </c>
      <c r="I54" s="3">
        <f t="shared" si="3"/>
        <v>52.724610461501655</v>
      </c>
      <c r="J54" s="3">
        <f>I54/MAXA($I$6:I53)-1</f>
        <v>-0.62210945555944841</v>
      </c>
      <c r="O54" s="3" t="s">
        <v>70</v>
      </c>
      <c r="P54" s="13">
        <f>(1+B143)*(1+B144)*(1+B145)-1</f>
        <v>1.6129525543999934E-2</v>
      </c>
      <c r="Q54" s="13">
        <f>(1+C143)*(1+C144)*(1+C145)-1</f>
        <v>3.3070290282095405E-2</v>
      </c>
      <c r="R54" s="13">
        <f>(1+G143)*(1+G144)*(1+G145)-1</f>
        <v>4.2972392566924311E-2</v>
      </c>
    </row>
    <row r="55" spans="1:18" x14ac:dyDescent="0.25">
      <c r="A55" s="8">
        <v>39873</v>
      </c>
      <c r="B55" s="9">
        <v>1.1399999999999999E-2</v>
      </c>
      <c r="C55" s="9">
        <v>8.540446162249471E-2</v>
      </c>
      <c r="D55" s="3">
        <f t="shared" si="0"/>
        <v>114.38238079765307</v>
      </c>
      <c r="E55" s="3">
        <f>D55/MAXA($D$6:D54)-1</f>
        <v>-0.101802004280375</v>
      </c>
      <c r="F55" s="10">
        <f>'L6'!Q53</f>
        <v>-0.11388877971094767</v>
      </c>
      <c r="G55" s="10">
        <f t="shared" si="1"/>
        <v>-0.13100505683309979</v>
      </c>
      <c r="H55" s="11">
        <f t="shared" si="2"/>
        <v>107.26903293328108</v>
      </c>
      <c r="I55" s="3">
        <f t="shared" si="3"/>
        <v>45.817419871489584</v>
      </c>
      <c r="J55" s="3">
        <f>I55/MAXA($I$6:I54)-1</f>
        <v>-0.67161502781057392</v>
      </c>
      <c r="O55" s="3" t="s">
        <v>71</v>
      </c>
      <c r="P55" s="13">
        <f>(1+B146)*(1+B147)*(1+B148)-1</f>
        <v>1.130909774299993E-2</v>
      </c>
      <c r="Q55" s="13">
        <f>(1+C146)*(1+C147)*(1+C148)-1</f>
        <v>3.2542099161616322E-2</v>
      </c>
      <c r="R55" s="13">
        <f>(1+G146)*(1+G147)*(1+G148)-1</f>
        <v>4.7591437482853216E-2</v>
      </c>
    </row>
    <row r="56" spans="1:18" x14ac:dyDescent="0.25">
      <c r="A56" s="8">
        <v>39904</v>
      </c>
      <c r="B56" s="9">
        <v>2.4100000000000003E-2</v>
      </c>
      <c r="C56" s="9">
        <v>9.3925079862164695E-2</v>
      </c>
      <c r="D56" s="3">
        <f t="shared" si="0"/>
        <v>117.13899617487651</v>
      </c>
      <c r="E56" s="3">
        <f>D56/MAXA($D$6:D55)-1</f>
        <v>-8.0155432583531971E-2</v>
      </c>
      <c r="F56" s="10">
        <f>'L6'!Q54</f>
        <v>0.13380119252867281</v>
      </c>
      <c r="G56" s="10">
        <f t="shared" si="1"/>
        <v>0.11668491540652068</v>
      </c>
      <c r="H56" s="11">
        <f t="shared" si="2"/>
        <v>121.62175746115157</v>
      </c>
      <c r="I56" s="3">
        <f t="shared" si="3"/>
        <v>51.163621633339382</v>
      </c>
      <c r="J56" s="3">
        <f>I56/MAXA($I$6:I55)-1</f>
        <v>-0.63329745510987812</v>
      </c>
    </row>
    <row r="57" spans="1:18" x14ac:dyDescent="0.25">
      <c r="A57" s="8">
        <v>39934</v>
      </c>
      <c r="B57" s="9">
        <v>2.9500000000000002E-2</v>
      </c>
      <c r="C57" s="9">
        <v>5.3081446255385467E-2</v>
      </c>
      <c r="D57" s="3">
        <f t="shared" si="0"/>
        <v>120.59459656203538</v>
      </c>
      <c r="E57" s="3">
        <f>D57/MAXA($D$6:D56)-1</f>
        <v>-5.3020017844746081E-2</v>
      </c>
      <c r="F57" s="10">
        <f>'L6'!Q55</f>
        <v>0.12727213622457137</v>
      </c>
      <c r="G57" s="10">
        <f t="shared" si="1"/>
        <v>0.11015585910241923</v>
      </c>
      <c r="H57" s="11">
        <f t="shared" si="2"/>
        <v>137.10081834461906</v>
      </c>
      <c r="I57" s="3">
        <f t="shared" si="3"/>
        <v>56.799594329150999</v>
      </c>
      <c r="J57" s="3">
        <f>I57/MAXA($I$6:I56)-1</f>
        <v>-0.5929030212424633</v>
      </c>
    </row>
    <row r="58" spans="1:18" x14ac:dyDescent="0.25">
      <c r="A58" s="8">
        <v>39965</v>
      </c>
      <c r="B58" s="9">
        <v>4.0000000000000002E-4</v>
      </c>
      <c r="C58" s="9">
        <v>1.9582653030303376E-4</v>
      </c>
      <c r="D58" s="3">
        <f t="shared" si="0"/>
        <v>120.64283440066019</v>
      </c>
      <c r="E58" s="3">
        <f>D58/MAXA($D$6:D57)-1</f>
        <v>-5.2641225851884021E-2</v>
      </c>
      <c r="F58" s="10">
        <f>'L6'!Q56</f>
        <v>0.12125522930222669</v>
      </c>
      <c r="G58" s="10">
        <f t="shared" si="1"/>
        <v>0.10413895218007457</v>
      </c>
      <c r="H58" s="11">
        <f t="shared" si="2"/>
        <v>153.72500951051876</v>
      </c>
      <c r="I58" s="3">
        <f t="shared" si="3"/>
        <v>62.71464456684209</v>
      </c>
      <c r="J58" s="3">
        <f>I58/MAXA($I$6:I57)-1</f>
        <v>-0.55050836843897932</v>
      </c>
    </row>
    <row r="59" spans="1:18" x14ac:dyDescent="0.25">
      <c r="A59" s="8">
        <v>39995</v>
      </c>
      <c r="B59" s="9">
        <v>1.9400000000000001E-2</v>
      </c>
      <c r="C59" s="9">
        <v>7.4141727016716619E-2</v>
      </c>
      <c r="D59" s="3">
        <f t="shared" si="0"/>
        <v>122.983305388033</v>
      </c>
      <c r="E59" s="3">
        <f>D59/MAXA($D$6:D58)-1</f>
        <v>-3.426246563341051E-2</v>
      </c>
      <c r="F59" s="10">
        <f>'L6'!Q57</f>
        <v>6.2787779123386095E-2</v>
      </c>
      <c r="G59" s="10">
        <f t="shared" si="1"/>
        <v>4.5671502001233967E-2</v>
      </c>
      <c r="H59" s="11">
        <f t="shared" si="2"/>
        <v>163.37706145340564</v>
      </c>
      <c r="I59" s="3">
        <f t="shared" si="3"/>
        <v>65.578916581683288</v>
      </c>
      <c r="J59" s="3">
        <f>I59/MAXA($I$6:I58)-1</f>
        <v>-0.52997941048860242</v>
      </c>
    </row>
    <row r="60" spans="1:18" x14ac:dyDescent="0.25">
      <c r="A60" s="8">
        <v>40026</v>
      </c>
      <c r="B60" s="9">
        <v>1.49E-2</v>
      </c>
      <c r="C60" s="9">
        <v>3.3560189240494864E-2</v>
      </c>
      <c r="D60" s="3">
        <f t="shared" si="0"/>
        <v>124.81575663831468</v>
      </c>
      <c r="E60" s="3">
        <f>D60/MAXA($D$6:D59)-1</f>
        <v>-1.9872976371348439E-2</v>
      </c>
      <c r="F60" s="10">
        <f>'L6'!Q58</f>
        <v>8.0048293738182633E-2</v>
      </c>
      <c r="G60" s="10">
        <f t="shared" si="1"/>
        <v>6.2932016616030512E-2</v>
      </c>
      <c r="H60" s="11">
        <f t="shared" si="2"/>
        <v>176.45511645870897</v>
      </c>
      <c r="I60" s="3">
        <f t="shared" si="3"/>
        <v>69.705930049663067</v>
      </c>
      <c r="J60" s="3">
        <f>I60/MAXA($I$6:I59)-1</f>
        <v>-0.50040006693959449</v>
      </c>
    </row>
    <row r="61" spans="1:18" x14ac:dyDescent="0.25">
      <c r="A61" s="8">
        <v>40057</v>
      </c>
      <c r="B61" s="9">
        <v>1.72E-2</v>
      </c>
      <c r="C61" s="9">
        <v>3.5723345788458705E-2</v>
      </c>
      <c r="D61" s="3">
        <f t="shared" si="0"/>
        <v>126.96258765249371</v>
      </c>
      <c r="E61" s="3">
        <f>D61/MAXA($D$6:D60)-1</f>
        <v>-3.0147915649355594E-3</v>
      </c>
      <c r="F61" s="10">
        <f>'L6'!Q59</f>
        <v>7.2291940882142594E-2</v>
      </c>
      <c r="G61" s="10">
        <f t="shared" si="1"/>
        <v>5.5175663759990466E-2</v>
      </c>
      <c r="H61" s="11">
        <f t="shared" si="2"/>
        <v>189.21139930609354</v>
      </c>
      <c r="I61" s="3">
        <f t="shared" si="3"/>
        <v>73.552001008160701</v>
      </c>
      <c r="J61" s="3">
        <f>I61/MAXA($I$6:I60)-1</f>
        <v>-0.47283430901853984</v>
      </c>
    </row>
    <row r="62" spans="1:18" x14ac:dyDescent="0.25">
      <c r="A62" s="8">
        <v>40087</v>
      </c>
      <c r="B62" s="9">
        <v>1.5E-3</v>
      </c>
      <c r="C62" s="9">
        <v>-1.9762000860415463E-2</v>
      </c>
      <c r="D62" s="3">
        <f t="shared" si="0"/>
        <v>127.15303153397245</v>
      </c>
      <c r="E62" s="3">
        <f>D62/MAXA($D$6:D61)-1</f>
        <v>-1.5193137522828692E-3</v>
      </c>
      <c r="F62" s="10">
        <f>'L6'!Q60</f>
        <v>7.314663873867662E-2</v>
      </c>
      <c r="G62" s="10">
        <f t="shared" si="1"/>
        <v>5.6030361616524492E-2</v>
      </c>
      <c r="H62" s="11">
        <f t="shared" si="2"/>
        <v>203.05157717637584</v>
      </c>
      <c r="I62" s="3">
        <f t="shared" si="3"/>
        <v>77.673146222266922</v>
      </c>
      <c r="J62" s="3">
        <f>I62/MAXA($I$6:I61)-1</f>
        <v>-0.44329702472102361</v>
      </c>
    </row>
    <row r="63" spans="1:18" x14ac:dyDescent="0.25">
      <c r="A63" s="8">
        <v>40118</v>
      </c>
      <c r="B63" s="9">
        <v>7.4000000000000003E-3</v>
      </c>
      <c r="C63" s="9">
        <v>5.736406198137356E-2</v>
      </c>
      <c r="D63" s="3">
        <f t="shared" si="0"/>
        <v>128.09396396732384</v>
      </c>
      <c r="E63" s="3">
        <f>D63/MAXA($D$6:D62)-1</f>
        <v>5.8694433259500745E-3</v>
      </c>
      <c r="F63" s="10">
        <f>'L6'!Q61</f>
        <v>3.7630743742122748E-3</v>
      </c>
      <c r="G63" s="10">
        <f t="shared" si="1"/>
        <v>-1.3353202747939854E-2</v>
      </c>
      <c r="H63" s="11">
        <f t="shared" si="2"/>
        <v>203.81567536309166</v>
      </c>
      <c r="I63" s="3">
        <f t="shared" si="3"/>
        <v>76.63596095269061</v>
      </c>
      <c r="J63" s="3">
        <f>I63/MAXA($I$6:I62)-1</f>
        <v>-0.45073079242030512</v>
      </c>
    </row>
    <row r="64" spans="1:18" x14ac:dyDescent="0.25">
      <c r="A64" s="8">
        <v>40148</v>
      </c>
      <c r="B64" s="9">
        <v>6.1000000000000004E-3</v>
      </c>
      <c r="C64" s="9">
        <v>1.7770571188400419E-2</v>
      </c>
      <c r="D64" s="3">
        <f t="shared" si="0"/>
        <v>128.87533714752453</v>
      </c>
      <c r="E64" s="3">
        <f>D64/MAXA($D$6:D63)-1</f>
        <v>6.0999999999999943E-3</v>
      </c>
      <c r="F64" s="10">
        <f>'L6'!Q62</f>
        <v>8.4056662524902195E-2</v>
      </c>
      <c r="G64" s="10">
        <f t="shared" si="1"/>
        <v>6.6940385402750074E-2</v>
      </c>
      <c r="H64" s="11">
        <f t="shared" si="2"/>
        <v>220.94774080437207</v>
      </c>
      <c r="I64" s="3">
        <f t="shared" si="3"/>
        <v>81.766001714573832</v>
      </c>
      <c r="J64" s="3">
        <f>I64/MAXA($I$6:I63)-1</f>
        <v>-0.41396249997505719</v>
      </c>
    </row>
    <row r="65" spans="1:10" x14ac:dyDescent="0.25">
      <c r="A65" s="8">
        <v>40179</v>
      </c>
      <c r="B65" s="9">
        <v>3.2000000000000002E-3</v>
      </c>
      <c r="C65" s="9">
        <v>-3.6974246154947377E-2</v>
      </c>
      <c r="D65" s="3">
        <f t="shared" si="0"/>
        <v>129.28773822639661</v>
      </c>
      <c r="E65" s="3">
        <f>D65/MAXA($D$6:D64)-1</f>
        <v>3.2000000000000917E-3</v>
      </c>
      <c r="F65" s="10">
        <f>'L6'!Q63</f>
        <v>5.9013404705843008E-2</v>
      </c>
      <c r="G65" s="10">
        <f t="shared" si="1"/>
        <v>4.189712758369088E-2</v>
      </c>
      <c r="H65" s="11">
        <f t="shared" si="2"/>
        <v>233.98661925130219</v>
      </c>
      <c r="I65" s="3">
        <f t="shared" si="3"/>
        <v>85.19176232041761</v>
      </c>
      <c r="J65" s="3">
        <f>I65/MAXA($I$6:I64)-1</f>
        <v>-0.38940921206768497</v>
      </c>
    </row>
    <row r="66" spans="1:10" x14ac:dyDescent="0.25">
      <c r="A66" s="8">
        <v>40210</v>
      </c>
      <c r="B66" s="9">
        <v>8.9999999999999998E-4</v>
      </c>
      <c r="C66" s="9">
        <v>2.8513688940531301E-2</v>
      </c>
      <c r="D66" s="3">
        <f t="shared" si="0"/>
        <v>129.40409719080034</v>
      </c>
      <c r="E66" s="3">
        <f>D66/MAXA($D$6:D65)-1</f>
        <v>8.9999999999990088E-4</v>
      </c>
      <c r="F66" s="10">
        <f>'L6'!Q64</f>
        <v>-1.0959699939025199E-2</v>
      </c>
      <c r="G66" s="10">
        <f t="shared" si="1"/>
        <v>-2.8075977061177329E-2</v>
      </c>
      <c r="H66" s="11">
        <f t="shared" si="2"/>
        <v>231.42219611456096</v>
      </c>
      <c r="I66" s="3">
        <f t="shared" si="3"/>
        <v>82.799920355708295</v>
      </c>
      <c r="J66" s="3">
        <f>I66/MAXA($I$6:I65)-1</f>
        <v>-0.40655214502343884</v>
      </c>
    </row>
    <row r="67" spans="1:10" x14ac:dyDescent="0.25">
      <c r="A67" s="8">
        <v>40238</v>
      </c>
      <c r="B67" s="9">
        <v>1.7899999999999999E-2</v>
      </c>
      <c r="C67" s="9">
        <v>5.8796426031891835E-2</v>
      </c>
      <c r="D67" s="3">
        <f t="shared" si="0"/>
        <v>131.72043053051567</v>
      </c>
      <c r="E67" s="3">
        <f>D67/MAXA($D$6:D66)-1</f>
        <v>1.7900000000000027E-2</v>
      </c>
      <c r="F67" s="10">
        <f>'L6'!Q65</f>
        <v>7.4231202296796583E-2</v>
      </c>
      <c r="G67" s="10">
        <f t="shared" si="1"/>
        <v>5.7114925174644456E-2</v>
      </c>
      <c r="H67" s="11">
        <f t="shared" si="2"/>
        <v>248.60094397030986</v>
      </c>
      <c r="I67" s="3">
        <f t="shared" si="3"/>
        <v>87.529031611291103</v>
      </c>
      <c r="J67" s="3">
        <f>I67/MAXA($I$6:I66)-1</f>
        <v>-0.37265741519139928</v>
      </c>
    </row>
    <row r="68" spans="1:10" x14ac:dyDescent="0.25">
      <c r="A68" s="8">
        <v>40269</v>
      </c>
      <c r="B68" s="9">
        <v>7.7000000000000002E-3</v>
      </c>
      <c r="C68" s="9">
        <v>1.4759229883791081E-2</v>
      </c>
      <c r="D68" s="3">
        <f t="shared" si="0"/>
        <v>132.73467784560066</v>
      </c>
      <c r="E68" s="3">
        <f>D68/MAXA($D$6:D67)-1</f>
        <v>7.7000000000000401E-3</v>
      </c>
      <c r="F68" s="10">
        <f>'L6'!Q66</f>
        <v>5.2519825203907272E-2</v>
      </c>
      <c r="G68" s="10">
        <f t="shared" si="1"/>
        <v>3.5403548081755144E-2</v>
      </c>
      <c r="H68" s="11">
        <f t="shared" si="2"/>
        <v>261.65742209315687</v>
      </c>
      <c r="I68" s="3">
        <f t="shared" si="3"/>
        <v>90.627869890490913</v>
      </c>
      <c r="J68" s="3">
        <f>I68/MAXA($I$6:I67)-1</f>
        <v>-0.35044726182639541</v>
      </c>
    </row>
    <row r="69" spans="1:10" x14ac:dyDescent="0.25">
      <c r="A69" s="8">
        <v>40299</v>
      </c>
      <c r="B69" s="9">
        <v>-1.5500000000000002E-2</v>
      </c>
      <c r="C69" s="9">
        <v>-8.1975841910334468E-2</v>
      </c>
      <c r="D69" s="3">
        <f t="shared" si="0"/>
        <v>130.67729033899386</v>
      </c>
      <c r="E69" s="3">
        <f>D69/MAXA($D$6:D68)-1</f>
        <v>-1.5499999999999958E-2</v>
      </c>
      <c r="F69" s="10">
        <f>'L6'!Q67</f>
        <v>2.413519787384609E-2</v>
      </c>
      <c r="G69" s="10">
        <f t="shared" si="1"/>
        <v>7.018920751693962E-3</v>
      </c>
      <c r="H69" s="11">
        <f t="shared" si="2"/>
        <v>267.97257575053567</v>
      </c>
      <c r="I69" s="3">
        <f t="shared" si="3"/>
        <v>91.263979727147102</v>
      </c>
      <c r="J69" s="3">
        <f>I69/MAXA($I$6:I68)-1</f>
        <v>-0.34588810263310898</v>
      </c>
    </row>
    <row r="70" spans="1:10" x14ac:dyDescent="0.25">
      <c r="A70" s="8">
        <v>40330</v>
      </c>
      <c r="B70" s="9">
        <v>-6.9999999999999993E-3</v>
      </c>
      <c r="C70" s="9">
        <v>-5.3882442026415123E-2</v>
      </c>
      <c r="D70" s="3">
        <f t="shared" si="0"/>
        <v>129.76254930662091</v>
      </c>
      <c r="E70" s="3">
        <f>D70/MAXA($D$6:D69)-1</f>
        <v>-2.2391499999999787E-2</v>
      </c>
      <c r="F70" s="10">
        <f>'L6'!Q68</f>
        <v>-0.17025846687778659</v>
      </c>
      <c r="G70" s="10">
        <f t="shared" si="1"/>
        <v>-0.18737474399993873</v>
      </c>
      <c r="H70" s="11">
        <f t="shared" si="2"/>
        <v>222.34797583795793</v>
      </c>
      <c r="I70" s="3">
        <f t="shared" si="3"/>
        <v>74.163414889357313</v>
      </c>
      <c r="J70" s="3">
        <f>I70/MAXA($I$6:I69)-1</f>
        <v>-0.46845215194954448</v>
      </c>
    </row>
    <row r="71" spans="1:10" x14ac:dyDescent="0.25">
      <c r="A71" s="8">
        <v>40360</v>
      </c>
      <c r="B71" s="9">
        <v>6.9999999999999993E-3</v>
      </c>
      <c r="C71" s="9">
        <v>6.8777849911552336E-2</v>
      </c>
      <c r="D71" s="3">
        <f t="shared" ref="D71:D134" si="4">D70*(1+B71)</f>
        <v>130.67088715176723</v>
      </c>
      <c r="E71" s="3">
        <f>D71/MAXA($D$6:D70)-1</f>
        <v>-1.5548240500000032E-2</v>
      </c>
      <c r="F71" s="10">
        <f>'L6'!Q69</f>
        <v>1.0681097238235049E-2</v>
      </c>
      <c r="G71" s="10">
        <f t="shared" si="1"/>
        <v>-6.4351798839170794E-3</v>
      </c>
      <c r="H71" s="11">
        <f t="shared" si="2"/>
        <v>224.72289618860788</v>
      </c>
      <c r="I71" s="3">
        <f t="shared" si="3"/>
        <v>73.686159973738725</v>
      </c>
      <c r="J71" s="3">
        <f>I71/MAXA($I$6:I70)-1</f>
        <v>-0.47187275796865813</v>
      </c>
    </row>
    <row r="72" spans="1:10" x14ac:dyDescent="0.25">
      <c r="A72" s="8">
        <v>40391</v>
      </c>
      <c r="B72" s="9">
        <v>4.0999999999999995E-3</v>
      </c>
      <c r="C72" s="9">
        <v>-4.7449184040287196E-2</v>
      </c>
      <c r="D72" s="3">
        <f t="shared" si="4"/>
        <v>131.20663778908948</v>
      </c>
      <c r="E72" s="3">
        <f>D72/MAXA($D$6:D71)-1</f>
        <v>-1.1511988286049935E-2</v>
      </c>
      <c r="F72" s="10">
        <f>'L6'!Q70</f>
        <v>0.12046273851092443</v>
      </c>
      <c r="G72" s="10">
        <f t="shared" ref="G72:G135" si="5">F72-$L$5</f>
        <v>0.10334646138877229</v>
      </c>
      <c r="H72" s="11">
        <f t="shared" si="2"/>
        <v>251.79363166959376</v>
      </c>
      <c r="I72" s="3">
        <f t="shared" si="3"/>
        <v>81.301363860351614</v>
      </c>
      <c r="J72" s="3">
        <f>I72/MAXA($I$6:I71)-1</f>
        <v>-0.41729267634170719</v>
      </c>
    </row>
    <row r="73" spans="1:10" x14ac:dyDescent="0.25">
      <c r="A73" s="8">
        <v>40422</v>
      </c>
      <c r="B73" s="9">
        <v>1.5900000000000001E-2</v>
      </c>
      <c r="C73" s="9">
        <v>8.7551102944020132E-2</v>
      </c>
      <c r="D73" s="3">
        <f t="shared" si="4"/>
        <v>133.292823329936</v>
      </c>
      <c r="E73" s="3">
        <f>D73/MAXA($D$6:D72)-1</f>
        <v>4.2049711002016821E-3</v>
      </c>
      <c r="F73" s="10">
        <f>'L6'!Q71</f>
        <v>-4.5877358349607289E-3</v>
      </c>
      <c r="G73" s="10">
        <f t="shared" si="5"/>
        <v>-2.1704012957112856E-2</v>
      </c>
      <c r="H73" s="11">
        <f t="shared" ref="H73:H136" si="6">H72*(1+F73)</f>
        <v>250.63846900256826</v>
      </c>
      <c r="I73" s="3">
        <f t="shared" ref="I73:I136" si="7">(1+G73)*I72</f>
        <v>79.536798005695587</v>
      </c>
      <c r="J73" s="3">
        <f>I73/MAXA($I$6:I72)-1</f>
        <v>-0.42993976364459141</v>
      </c>
    </row>
    <row r="74" spans="1:10" x14ac:dyDescent="0.25">
      <c r="A74" s="8">
        <v>40452</v>
      </c>
      <c r="B74" s="9">
        <v>1.06E-2</v>
      </c>
      <c r="C74" s="9">
        <v>3.6855994397076541E-2</v>
      </c>
      <c r="D74" s="3">
        <f t="shared" si="4"/>
        <v>134.70572725723332</v>
      </c>
      <c r="E74" s="3">
        <f>D74/MAXA($D$6:D73)-1</f>
        <v>1.0599999999999943E-2</v>
      </c>
      <c r="F74" s="10">
        <f>'L6'!Q72</f>
        <v>7.7816938872692587E-2</v>
      </c>
      <c r="G74" s="10">
        <f t="shared" si="5"/>
        <v>6.0700661750540459E-2</v>
      </c>
      <c r="H74" s="11">
        <f t="shared" si="6"/>
        <v>270.14238742408639</v>
      </c>
      <c r="I74" s="3">
        <f t="shared" si="7"/>
        <v>84.364734278160384</v>
      </c>
      <c r="J74" s="3">
        <f>I74/MAXA($I$6:I73)-1</f>
        <v>-0.39533673006014858</v>
      </c>
    </row>
    <row r="75" spans="1:10" x14ac:dyDescent="0.25">
      <c r="A75" s="8">
        <v>40483</v>
      </c>
      <c r="B75" s="9">
        <v>3.0999999999999999E-3</v>
      </c>
      <c r="C75" s="9">
        <v>-2.2902497989432113E-3</v>
      </c>
      <c r="D75" s="3">
        <f t="shared" si="4"/>
        <v>135.12331501173077</v>
      </c>
      <c r="E75" s="3">
        <f>D75/MAXA($D$6:D74)-1</f>
        <v>3.1000000000001027E-3</v>
      </c>
      <c r="F75" s="10">
        <f>'L6'!Q73</f>
        <v>6.8057271102158493E-2</v>
      </c>
      <c r="G75" s="10">
        <f t="shared" si="5"/>
        <v>5.0940993980006365E-2</v>
      </c>
      <c r="H75" s="11">
        <f t="shared" si="6"/>
        <v>288.5275411211918</v>
      </c>
      <c r="I75" s="3">
        <f t="shared" si="7"/>
        <v>88.662357699148984</v>
      </c>
      <c r="J75" s="3">
        <f>I75/MAXA($I$6:I74)-1</f>
        <v>-0.3645345820662117</v>
      </c>
    </row>
    <row r="76" spans="1:10" x14ac:dyDescent="0.25">
      <c r="A76" s="8">
        <v>40513</v>
      </c>
      <c r="B76" s="9">
        <v>3.3100000000000004E-2</v>
      </c>
      <c r="C76" s="9">
        <v>6.5300040489854716E-2</v>
      </c>
      <c r="D76" s="3">
        <f t="shared" si="4"/>
        <v>139.59589673861905</v>
      </c>
      <c r="E76" s="3">
        <f>D76/MAXA($D$6:D75)-1</f>
        <v>3.3099999999999907E-2</v>
      </c>
      <c r="F76" s="10">
        <f>'L6'!Q74</f>
        <v>3.3486125527370257E-2</v>
      </c>
      <c r="G76" s="10">
        <f t="shared" si="5"/>
        <v>1.6369848405218129E-2</v>
      </c>
      <c r="H76" s="11">
        <f t="shared" si="6"/>
        <v>298.1892105812795</v>
      </c>
      <c r="I76" s="3">
        <f t="shared" si="7"/>
        <v>90.113747053933281</v>
      </c>
      <c r="J76" s="3">
        <f>I76/MAXA($I$6:I75)-1</f>
        <v>-0.35413210950787699</v>
      </c>
    </row>
    <row r="77" spans="1:10" x14ac:dyDescent="0.25">
      <c r="A77" s="8">
        <v>40544</v>
      </c>
      <c r="B77" s="9">
        <v>-1.8E-3</v>
      </c>
      <c r="C77" s="9">
        <v>2.2645573980086819E-2</v>
      </c>
      <c r="D77" s="3">
        <f t="shared" si="4"/>
        <v>139.34462412448954</v>
      </c>
      <c r="E77" s="3">
        <f>D77/MAXA($D$6:D76)-1</f>
        <v>-1.7999999999999128E-3</v>
      </c>
      <c r="F77" s="10">
        <f>'L6'!Q75</f>
        <v>7.7525460228338602E-2</v>
      </c>
      <c r="G77" s="10">
        <f t="shared" si="5"/>
        <v>6.0409183106186475E-2</v>
      </c>
      <c r="H77" s="11">
        <f t="shared" si="6"/>
        <v>321.30646636671815</v>
      </c>
      <c r="I77" s="3">
        <f t="shared" si="7"/>
        <v>95.557444900098901</v>
      </c>
      <c r="J77" s="3">
        <f>I77/MAXA($I$6:I76)-1</f>
        <v>-0.31511575784873191</v>
      </c>
    </row>
    <row r="78" spans="1:10" x14ac:dyDescent="0.25">
      <c r="A78" s="8">
        <v>40575</v>
      </c>
      <c r="B78" s="9">
        <v>4.7999999999999996E-3</v>
      </c>
      <c r="C78" s="9">
        <v>3.1956564052952219E-2</v>
      </c>
      <c r="D78" s="3">
        <f t="shared" si="4"/>
        <v>140.01347832028708</v>
      </c>
      <c r="E78" s="3">
        <f>D78/MAXA($D$6:D77)-1</f>
        <v>2.9913599999999985E-3</v>
      </c>
      <c r="F78" s="10">
        <f>'L6'!Q76</f>
        <v>4.013457861090039E-2</v>
      </c>
      <c r="G78" s="10">
        <f t="shared" si="5"/>
        <v>2.3018301488748262E-2</v>
      </c>
      <c r="H78" s="11">
        <f t="shared" si="6"/>
        <v>334.20196599930381</v>
      </c>
      <c r="I78" s="3">
        <f t="shared" si="7"/>
        <v>97.757014976303822</v>
      </c>
      <c r="J78" s="3">
        <f>I78/MAXA($I$6:I77)-1</f>
        <v>-0.29935088587800129</v>
      </c>
    </row>
    <row r="79" spans="1:10" x14ac:dyDescent="0.25">
      <c r="A79" s="8">
        <v>40603</v>
      </c>
      <c r="B79" s="9">
        <v>2.5000000000000001E-3</v>
      </c>
      <c r="C79" s="9">
        <v>-1.0473132038185673E-3</v>
      </c>
      <c r="D79" s="3">
        <f t="shared" si="4"/>
        <v>140.36351201608778</v>
      </c>
      <c r="E79" s="3">
        <f>D79/MAXA($D$6:D78)-1</f>
        <v>2.4999999999999467E-3</v>
      </c>
      <c r="F79" s="10">
        <f>'L6'!Q77</f>
        <v>4.3313214954945667E-2</v>
      </c>
      <c r="G79" s="10">
        <f t="shared" si="5"/>
        <v>2.6196937832793539E-2</v>
      </c>
      <c r="H79" s="11">
        <f t="shared" si="6"/>
        <v>348.67732759099715</v>
      </c>
      <c r="I79" s="3">
        <f t="shared" si="7"/>
        <v>100.31794942035752</v>
      </c>
      <c r="J79" s="3">
        <f>I79/MAXA($I$6:I78)-1</f>
        <v>-0.28099602459274542</v>
      </c>
    </row>
    <row r="80" spans="1:10" x14ac:dyDescent="0.25">
      <c r="A80" s="8">
        <v>40634</v>
      </c>
      <c r="B80" s="9">
        <v>1.3300000000000001E-2</v>
      </c>
      <c r="C80" s="9">
        <v>2.8495380443795071E-2</v>
      </c>
      <c r="D80" s="3">
        <f t="shared" si="4"/>
        <v>142.23034672590177</v>
      </c>
      <c r="E80" s="3">
        <f>D80/MAXA($D$6:D79)-1</f>
        <v>1.330000000000009E-2</v>
      </c>
      <c r="F80" s="10">
        <f>'L6'!Q78</f>
        <v>3.7118124500527351E-2</v>
      </c>
      <c r="G80" s="10">
        <f t="shared" si="5"/>
        <v>2.0001847378375223E-2</v>
      </c>
      <c r="H80" s="11">
        <f t="shared" si="6"/>
        <v>361.61957604703099</v>
      </c>
      <c r="I80" s="3">
        <f t="shared" si="7"/>
        <v>102.32449373397507</v>
      </c>
      <c r="J80" s="3">
        <f>I80/MAXA($I$6:I79)-1</f>
        <v>-0.26661461681220444</v>
      </c>
    </row>
    <row r="81" spans="1:10" x14ac:dyDescent="0.25">
      <c r="A81" s="8">
        <v>40664</v>
      </c>
      <c r="B81" s="9">
        <v>-9.300000000000001E-3</v>
      </c>
      <c r="C81" s="9">
        <v>-1.3500952766930641E-2</v>
      </c>
      <c r="D81" s="3">
        <f t="shared" si="4"/>
        <v>140.90760450135087</v>
      </c>
      <c r="E81" s="3">
        <f>D81/MAXA($D$6:D80)-1</f>
        <v>-9.300000000000086E-3</v>
      </c>
      <c r="F81" s="10">
        <f>'L6'!Q79</f>
        <v>5.0289993194020742E-2</v>
      </c>
      <c r="G81" s="10">
        <f t="shared" si="5"/>
        <v>3.3173716071868614E-2</v>
      </c>
      <c r="H81" s="11">
        <f t="shared" si="6"/>
        <v>379.80542206526087</v>
      </c>
      <c r="I81" s="3">
        <f t="shared" si="7"/>
        <v>105.71897743630366</v>
      </c>
      <c r="J81" s="3">
        <f>I81/MAXA($I$6:I80)-1</f>
        <v>-0.24228549833907398</v>
      </c>
    </row>
    <row r="82" spans="1:10" x14ac:dyDescent="0.25">
      <c r="A82" s="8">
        <v>40695</v>
      </c>
      <c r="B82" s="9">
        <v>-1.5100000000000001E-2</v>
      </c>
      <c r="C82" s="9">
        <v>-1.825746126569705E-2</v>
      </c>
      <c r="D82" s="3">
        <f t="shared" si="4"/>
        <v>138.77989967338047</v>
      </c>
      <c r="E82" s="3">
        <f>D82/MAXA($D$6:D81)-1</f>
        <v>-2.4259570000000119E-2</v>
      </c>
      <c r="F82" s="10">
        <f>'L6'!Q80</f>
        <v>1.9469282159831857E-2</v>
      </c>
      <c r="G82" s="10">
        <f t="shared" si="5"/>
        <v>2.3530050376797292E-3</v>
      </c>
      <c r="H82" s="11">
        <f t="shared" si="6"/>
        <v>387.19996099328347</v>
      </c>
      <c r="I82" s="3">
        <f t="shared" si="7"/>
        <v>105.96773472278963</v>
      </c>
      <c r="J82" s="3">
        <f>I82/MAXA($I$6:I81)-1</f>
        <v>-0.24050259229954285</v>
      </c>
    </row>
    <row r="83" spans="1:10" x14ac:dyDescent="0.25">
      <c r="A83" s="8">
        <v>40725</v>
      </c>
      <c r="B83" s="9">
        <v>2.9999999999999997E-4</v>
      </c>
      <c r="C83" s="9">
        <v>-2.1474425791952023E-2</v>
      </c>
      <c r="D83" s="3">
        <f t="shared" si="4"/>
        <v>138.82153364328249</v>
      </c>
      <c r="E83" s="3">
        <f>D83/MAXA($D$6:D82)-1</f>
        <v>-2.3966847871000008E-2</v>
      </c>
      <c r="F83" s="10">
        <f>'L6'!Q81</f>
        <v>2.0262735678340173E-2</v>
      </c>
      <c r="G83" s="10">
        <f t="shared" si="5"/>
        <v>3.1464585561880448E-3</v>
      </c>
      <c r="H83" s="11">
        <f t="shared" si="6"/>
        <v>395.04569145755403</v>
      </c>
      <c r="I83" s="3">
        <f t="shared" si="7"/>
        <v>106.30115780838801</v>
      </c>
      <c r="J83" s="3">
        <f>I83/MAXA($I$6:I82)-1</f>
        <v>-0.23811286518268115</v>
      </c>
    </row>
    <row r="84" spans="1:10" x14ac:dyDescent="0.25">
      <c r="A84" s="8">
        <v>40756</v>
      </c>
      <c r="B84" s="9">
        <v>-1.8200000000000001E-2</v>
      </c>
      <c r="C84" s="9">
        <v>-5.6791107463597612E-2</v>
      </c>
      <c r="D84" s="3">
        <f t="shared" si="4"/>
        <v>136.29498173097474</v>
      </c>
      <c r="E84" s="3">
        <f>D84/MAXA($D$6:D83)-1</f>
        <v>-4.1730651239747951E-2</v>
      </c>
      <c r="F84" s="10">
        <f>'L6'!Q82</f>
        <v>-4.2255909710538636E-2</v>
      </c>
      <c r="G84" s="10">
        <f t="shared" si="5"/>
        <v>-5.9372186832690764E-2</v>
      </c>
      <c r="H84" s="11">
        <f t="shared" si="6"/>
        <v>378.35267638778635</v>
      </c>
      <c r="I84" s="3">
        <f t="shared" si="7"/>
        <v>99.98982560645706</v>
      </c>
      <c r="J84" s="3">
        <f>I84/MAXA($I$6:I83)-1</f>
        <v>-0.28334777049647841</v>
      </c>
    </row>
    <row r="85" spans="1:10" x14ac:dyDescent="0.25">
      <c r="A85" s="8">
        <v>40787</v>
      </c>
      <c r="B85" s="9">
        <v>-1.0200000000000001E-2</v>
      </c>
      <c r="C85" s="9">
        <v>-7.1761988303760127E-2</v>
      </c>
      <c r="D85" s="3">
        <f t="shared" si="4"/>
        <v>134.90477291731881</v>
      </c>
      <c r="E85" s="3">
        <f>D85/MAXA($D$6:D84)-1</f>
        <v>-5.1504998597102447E-2</v>
      </c>
      <c r="F85" s="10">
        <f>'L6'!Q83</f>
        <v>-5.3957197230439936E-2</v>
      </c>
      <c r="G85" s="10">
        <f t="shared" si="5"/>
        <v>-7.1073474352592064E-2</v>
      </c>
      <c r="H85" s="11">
        <f t="shared" si="6"/>
        <v>357.93782640526575</v>
      </c>
      <c r="I85" s="3">
        <f t="shared" si="7"/>
        <v>92.883201300696385</v>
      </c>
      <c r="J85" s="3">
        <f>I85/MAXA($I$6:I84)-1</f>
        <v>-0.33428273434982481</v>
      </c>
    </row>
    <row r="86" spans="1:10" x14ac:dyDescent="0.25">
      <c r="A86" s="8">
        <v>40817</v>
      </c>
      <c r="B86" s="9">
        <v>6.9999999999999993E-3</v>
      </c>
      <c r="C86" s="9">
        <v>0.10772303853581011</v>
      </c>
      <c r="D86" s="3">
        <f t="shared" si="4"/>
        <v>135.84910632774003</v>
      </c>
      <c r="E86" s="3">
        <f>D86/MAXA($D$6:D85)-1</f>
        <v>-4.486553358728218E-2</v>
      </c>
      <c r="F86" s="10">
        <f>'L6'!Q84</f>
        <v>-0.10631320271725707</v>
      </c>
      <c r="G86" s="10">
        <f t="shared" si="5"/>
        <v>-0.12342947983940919</v>
      </c>
      <c r="H86" s="11">
        <f t="shared" si="6"/>
        <v>319.88430970646834</v>
      </c>
      <c r="I86" s="3">
        <f t="shared" si="7"/>
        <v>81.418676078332297</v>
      </c>
      <c r="J86" s="3">
        <f>I86/MAXA($I$6:I85)-1</f>
        <v>-0.41645187016913976</v>
      </c>
    </row>
    <row r="87" spans="1:10" x14ac:dyDescent="0.25">
      <c r="A87" s="8">
        <v>40848</v>
      </c>
      <c r="B87" s="9">
        <v>-4.4000000000000003E-3</v>
      </c>
      <c r="C87" s="9">
        <v>-5.0587151935872487E-3</v>
      </c>
      <c r="D87" s="3">
        <f t="shared" si="4"/>
        <v>135.25137025989798</v>
      </c>
      <c r="E87" s="3">
        <f>D87/MAXA($D$6:D86)-1</f>
        <v>-4.9068125239498106E-2</v>
      </c>
      <c r="F87" s="10">
        <f>'L6'!Q85</f>
        <v>0.15240012036711376</v>
      </c>
      <c r="G87" s="10">
        <f t="shared" si="5"/>
        <v>0.13528384324496162</v>
      </c>
      <c r="H87" s="11">
        <f t="shared" si="6"/>
        <v>368.63471700928517</v>
      </c>
      <c r="I87" s="3">
        <f t="shared" si="7"/>
        <v>92.433307490125713</v>
      </c>
      <c r="J87" s="3">
        <f>I87/MAXA($I$6:I86)-1</f>
        <v>-0.33750723644721103</v>
      </c>
    </row>
    <row r="88" spans="1:10" x14ac:dyDescent="0.25">
      <c r="A88" s="8">
        <v>40878</v>
      </c>
      <c r="B88" s="9">
        <v>5.6999999999999993E-3</v>
      </c>
      <c r="C88" s="9">
        <v>8.532763948144062E-3</v>
      </c>
      <c r="D88" s="3">
        <f t="shared" si="4"/>
        <v>136.02230307037939</v>
      </c>
      <c r="E88" s="3">
        <f>D88/MAXA($D$6:D87)-1</f>
        <v>-4.3647813553363335E-2</v>
      </c>
      <c r="F88" s="10">
        <f>'L6'!Q86</f>
        <v>6.4131269587328135E-2</v>
      </c>
      <c r="G88" s="10">
        <f t="shared" si="5"/>
        <v>4.7014992465176007E-2</v>
      </c>
      <c r="H88" s="11">
        <f t="shared" si="6"/>
        <v>392.27572942505606</v>
      </c>
      <c r="I88" s="3">
        <f t="shared" si="7"/>
        <v>96.779058745305264</v>
      </c>
      <c r="J88" s="3">
        <f>I88/MAXA($I$6:I87)-1</f>
        <v>-0.30636014416054314</v>
      </c>
    </row>
    <row r="89" spans="1:10" x14ac:dyDescent="0.25">
      <c r="A89" s="8">
        <v>40909</v>
      </c>
      <c r="B89" s="9">
        <v>1.7299999999999999E-2</v>
      </c>
      <c r="C89" s="9">
        <v>4.3583062218506274E-2</v>
      </c>
      <c r="D89" s="3">
        <f t="shared" si="4"/>
        <v>138.37548891349698</v>
      </c>
      <c r="E89" s="3">
        <f>D89/MAXA($D$6:D88)-1</f>
        <v>-2.7102920727836266E-2</v>
      </c>
      <c r="F89" s="10">
        <f>'L6'!Q87</f>
        <v>8.194442393056639E-2</v>
      </c>
      <c r="G89" s="10">
        <f t="shared" si="5"/>
        <v>6.4828146808414255E-2</v>
      </c>
      <c r="H89" s="11">
        <f t="shared" si="6"/>
        <v>424.42053809473504</v>
      </c>
      <c r="I89" s="3">
        <f t="shared" si="7"/>
        <v>103.05306577362606</v>
      </c>
      <c r="J89" s="3">
        <f>I89/MAXA($I$6:I88)-1</f>
        <v>-0.26139275775401549</v>
      </c>
    </row>
    <row r="90" spans="1:10" x14ac:dyDescent="0.25">
      <c r="A90" s="8">
        <v>40940</v>
      </c>
      <c r="B90" s="9">
        <v>1.4499999999999999E-2</v>
      </c>
      <c r="C90" s="9">
        <v>4.0589464130841746E-2</v>
      </c>
      <c r="D90" s="3">
        <f t="shared" si="4"/>
        <v>140.38193350274267</v>
      </c>
      <c r="E90" s="3">
        <f>D90/MAXA($D$6:D89)-1</f>
        <v>-1.2995913078390098E-2</v>
      </c>
      <c r="F90" s="10">
        <f>'L6'!Q88</f>
        <v>8.1084737383524175E-2</v>
      </c>
      <c r="G90" s="10">
        <f t="shared" si="5"/>
        <v>6.396846026137204E-2</v>
      </c>
      <c r="H90" s="11">
        <f t="shared" si="6"/>
        <v>458.83456596632067</v>
      </c>
      <c r="I90" s="3">
        <f t="shared" si="7"/>
        <v>109.64521171637882</v>
      </c>
      <c r="J90" s="3">
        <f>I90/MAXA($I$6:I89)-1</f>
        <v>-0.21414518972964158</v>
      </c>
    </row>
    <row r="91" spans="1:10" x14ac:dyDescent="0.25">
      <c r="A91" s="8">
        <v>40969</v>
      </c>
      <c r="B91" s="9">
        <v>2.5000000000000001E-3</v>
      </c>
      <c r="C91" s="9">
        <v>3.1332314530530647E-2</v>
      </c>
      <c r="D91" s="3">
        <f t="shared" si="4"/>
        <v>140.73288833649951</v>
      </c>
      <c r="E91" s="3">
        <f>D91/MAXA($D$6:D90)-1</f>
        <v>-1.0528402861086139E-2</v>
      </c>
      <c r="F91" s="10">
        <f>'L6'!Q89</f>
        <v>5.1347577093007114E-2</v>
      </c>
      <c r="G91" s="10">
        <f t="shared" si="5"/>
        <v>3.4231299970854986E-2</v>
      </c>
      <c r="H91" s="11">
        <f t="shared" si="6"/>
        <v>482.39460921521282</v>
      </c>
      <c r="I91" s="3">
        <f t="shared" si="7"/>
        <v>113.39850984901008</v>
      </c>
      <c r="J91" s="3">
        <f>I91/MAXA($I$6:I90)-1</f>
        <v>-0.18724435798573769</v>
      </c>
    </row>
    <row r="92" spans="1:10" x14ac:dyDescent="0.25">
      <c r="A92" s="8">
        <v>41000</v>
      </c>
      <c r="B92" s="9">
        <v>-4.0000000000000002E-4</v>
      </c>
      <c r="C92" s="9">
        <v>-7.4974527092703802E-3</v>
      </c>
      <c r="D92" s="3">
        <f t="shared" si="4"/>
        <v>140.67659518116491</v>
      </c>
      <c r="E92" s="3">
        <f>D92/MAXA($D$6:D91)-1</f>
        <v>-1.0924191499941727E-2</v>
      </c>
      <c r="F92" s="10">
        <f>'L6'!Q90</f>
        <v>5.4396063483132563E-2</v>
      </c>
      <c r="G92" s="10">
        <f t="shared" si="5"/>
        <v>3.7279786360980435E-2</v>
      </c>
      <c r="H92" s="11">
        <f t="shared" si="6"/>
        <v>508.63497700200452</v>
      </c>
      <c r="I92" s="3">
        <f t="shared" si="7"/>
        <v>117.62598206983471</v>
      </c>
      <c r="J92" s="3">
        <f>I92/MAXA($I$6:I91)-1</f>
        <v>-0.15694500128776456</v>
      </c>
    </row>
    <row r="93" spans="1:10" x14ac:dyDescent="0.25">
      <c r="A93" s="8">
        <v>41030</v>
      </c>
      <c r="B93" s="9">
        <v>-3.2000000000000002E-3</v>
      </c>
      <c r="C93" s="9">
        <v>-6.265072563317764E-2</v>
      </c>
      <c r="D93" s="3">
        <f t="shared" si="4"/>
        <v>140.22643007658519</v>
      </c>
      <c r="E93" s="3">
        <f>D93/MAXA($D$6:D92)-1</f>
        <v>-1.40892340871418E-2</v>
      </c>
      <c r="F93" s="10">
        <f>'L6'!Q91</f>
        <v>2.2989900980603984E-2</v>
      </c>
      <c r="G93" s="10">
        <f t="shared" si="5"/>
        <v>5.8736238584518562E-3</v>
      </c>
      <c r="H93" s="11">
        <f t="shared" si="6"/>
        <v>520.32844475855245</v>
      </c>
      <c r="I93" s="3">
        <f t="shared" si="7"/>
        <v>118.31687284449391</v>
      </c>
      <c r="J93" s="3">
        <f>I93/MAXA($I$6:I92)-1</f>
        <v>-0.15199321333334137</v>
      </c>
    </row>
    <row r="94" spans="1:10" x14ac:dyDescent="0.25">
      <c r="A94" s="8">
        <v>41061</v>
      </c>
      <c r="B94" s="9">
        <v>-5.1000000000000004E-3</v>
      </c>
      <c r="C94" s="9">
        <v>3.9554982134591521E-2</v>
      </c>
      <c r="D94" s="3">
        <f t="shared" si="4"/>
        <v>139.51127528319461</v>
      </c>
      <c r="E94" s="3">
        <f>D94/MAXA($D$6:D93)-1</f>
        <v>-1.9117378993297462E-2</v>
      </c>
      <c r="F94" s="10">
        <f>'L6'!Q92</f>
        <v>-0.10781338073051659</v>
      </c>
      <c r="G94" s="10">
        <f t="shared" si="5"/>
        <v>-0.12492965785266871</v>
      </c>
      <c r="H94" s="11">
        <f t="shared" si="6"/>
        <v>464.23007603888107</v>
      </c>
      <c r="I94" s="3">
        <f t="shared" si="7"/>
        <v>103.53558640183358</v>
      </c>
      <c r="J94" s="3">
        <f>I94/MAXA($I$6:I93)-1</f>
        <v>-0.25793441104834802</v>
      </c>
    </row>
    <row r="95" spans="1:10" x14ac:dyDescent="0.25">
      <c r="A95" s="8">
        <v>41091</v>
      </c>
      <c r="B95" s="9">
        <v>1.89E-2</v>
      </c>
      <c r="C95" s="9">
        <v>1.2597574126154365E-2</v>
      </c>
      <c r="D95" s="3">
        <f t="shared" si="4"/>
        <v>142.14803838604698</v>
      </c>
      <c r="E95" s="3">
        <f>D95/MAXA($D$6:D94)-1</f>
        <v>-5.7869745627081581E-4</v>
      </c>
      <c r="F95" s="10">
        <f>'L6'!Q93</f>
        <v>5.9641172378267888E-2</v>
      </c>
      <c r="G95" s="10">
        <f t="shared" si="5"/>
        <v>4.2524895256115761E-2</v>
      </c>
      <c r="H95" s="11">
        <f t="shared" si="6"/>
        <v>491.91730202709238</v>
      </c>
      <c r="I95" s="3">
        <f t="shared" si="7"/>
        <v>107.93842636885208</v>
      </c>
      <c r="J95" s="3">
        <f>I95/MAXA($I$6:I94)-1</f>
        <v>-0.22637814960501113</v>
      </c>
    </row>
    <row r="96" spans="1:10" x14ac:dyDescent="0.25">
      <c r="A96" s="8">
        <v>41122</v>
      </c>
      <c r="B96" s="9">
        <v>3.4999999999999996E-3</v>
      </c>
      <c r="C96" s="9">
        <v>1.9763369680148246E-2</v>
      </c>
      <c r="D96" s="3">
        <f t="shared" si="4"/>
        <v>142.64555652039815</v>
      </c>
      <c r="E96" s="3">
        <f>D96/MAXA($D$6:D95)-1</f>
        <v>2.9192771026322895E-3</v>
      </c>
      <c r="F96" s="10">
        <f>'L6'!Q94</f>
        <v>2.9724065293011692E-2</v>
      </c>
      <c r="G96" s="10">
        <f t="shared" si="5"/>
        <v>1.2607788170859564E-2</v>
      </c>
      <c r="H96" s="11">
        <f t="shared" si="6"/>
        <v>506.53908403130782</v>
      </c>
      <c r="I96" s="3">
        <f t="shared" si="7"/>
        <v>109.29929118400648</v>
      </c>
      <c r="J96" s="3">
        <f>I96/MAXA($I$6:I95)-1</f>
        <v>-0.21662448919088284</v>
      </c>
    </row>
    <row r="97" spans="1:10" x14ac:dyDescent="0.25">
      <c r="A97" s="8">
        <v>41153</v>
      </c>
      <c r="B97" s="9">
        <v>2.3999999999999998E-3</v>
      </c>
      <c r="C97" s="9">
        <v>2.4236153696477025E-2</v>
      </c>
      <c r="D97" s="3">
        <f t="shared" si="4"/>
        <v>142.98790585604709</v>
      </c>
      <c r="E97" s="3">
        <f>D97/MAXA($D$6:D96)-1</f>
        <v>2.3999999999999577E-3</v>
      </c>
      <c r="F97" s="10">
        <f>'L6'!Q95</f>
        <v>5.7972016107994427E-2</v>
      </c>
      <c r="G97" s="10">
        <f t="shared" si="5"/>
        <v>4.0855738985842299E-2</v>
      </c>
      <c r="H97" s="11">
        <f t="shared" si="6"/>
        <v>535.90417597009957</v>
      </c>
      <c r="I97" s="3">
        <f t="shared" si="7"/>
        <v>113.76479449595783</v>
      </c>
      <c r="J97" s="3">
        <f>I97/MAXA($I$6:I96)-1</f>
        <v>-0.18461910379336455</v>
      </c>
    </row>
    <row r="98" spans="1:10" x14ac:dyDescent="0.25">
      <c r="A98" s="8">
        <v>41183</v>
      </c>
      <c r="B98" s="9">
        <v>-5.7999999999999996E-3</v>
      </c>
      <c r="C98" s="9">
        <v>-1.9789409878227415E-2</v>
      </c>
      <c r="D98" s="3">
        <f t="shared" si="4"/>
        <v>142.15857600208201</v>
      </c>
      <c r="E98" s="3">
        <f>D98/MAXA($D$6:D97)-1</f>
        <v>-5.8000000000000274E-3</v>
      </c>
      <c r="F98" s="10">
        <f>'L6'!Q96</f>
        <v>3.9537279322366121E-2</v>
      </c>
      <c r="G98" s="10">
        <f t="shared" si="5"/>
        <v>2.2421002200213994E-2</v>
      </c>
      <c r="H98" s="11">
        <f t="shared" si="6"/>
        <v>557.09236906545186</v>
      </c>
      <c r="I98" s="3">
        <f t="shared" si="7"/>
        <v>116.31551520365859</v>
      </c>
      <c r="J98" s="3">
        <f>I98/MAXA($I$6:I97)-1</f>
        <v>-0.16633744692550312</v>
      </c>
    </row>
    <row r="99" spans="1:10" x14ac:dyDescent="0.25">
      <c r="A99" s="8">
        <v>41214</v>
      </c>
      <c r="B99" s="9">
        <v>4.1999999999999997E-3</v>
      </c>
      <c r="C99" s="9">
        <v>2.8467170173434031E-3</v>
      </c>
      <c r="D99" s="3">
        <f t="shared" si="4"/>
        <v>142.75564202129075</v>
      </c>
      <c r="E99" s="3">
        <f>D99/MAXA($D$6:D98)-1</f>
        <v>-1.6243600000001024E-3</v>
      </c>
      <c r="F99" s="10">
        <f>'L6'!Q97</f>
        <v>2.614811999554309E-2</v>
      </c>
      <c r="G99" s="10">
        <f t="shared" si="5"/>
        <v>9.031842873390962E-3</v>
      </c>
      <c r="H99" s="11">
        <f t="shared" si="6"/>
        <v>571.65928718037674</v>
      </c>
      <c r="I99" s="3">
        <f t="shared" si="7"/>
        <v>117.36605866071554</v>
      </c>
      <c r="J99" s="3">
        <f>I99/MAXA($I$6:I98)-1</f>
        <v>-0.15880793773670443</v>
      </c>
    </row>
    <row r="100" spans="1:10" x14ac:dyDescent="0.25">
      <c r="A100" s="8">
        <v>41244</v>
      </c>
      <c r="B100" s="9">
        <v>8.8999999999999999E-3</v>
      </c>
      <c r="C100" s="9">
        <v>7.068230463864511E-3</v>
      </c>
      <c r="D100" s="3">
        <f t="shared" si="4"/>
        <v>144.02616723528024</v>
      </c>
      <c r="E100" s="3">
        <f>D100/MAXA($D$6:D99)-1</f>
        <v>7.2611831959998874E-3</v>
      </c>
      <c r="F100" s="10">
        <f>'L6'!Q98</f>
        <v>5.0810285110143114E-2</v>
      </c>
      <c r="G100" s="10">
        <f t="shared" si="5"/>
        <v>3.3694007987990986E-2</v>
      </c>
      <c r="H100" s="11">
        <f t="shared" si="6"/>
        <v>600.70545854787281</v>
      </c>
      <c r="I100" s="3">
        <f t="shared" si="7"/>
        <v>121.32059157874872</v>
      </c>
      <c r="J100" s="3">
        <f>I100/MAXA($I$6:I99)-1</f>
        <v>-0.13046480567137031</v>
      </c>
    </row>
    <row r="101" spans="1:10" x14ac:dyDescent="0.25">
      <c r="A101" s="8">
        <v>41275</v>
      </c>
      <c r="B101" s="9">
        <v>1.8200000000000001E-2</v>
      </c>
      <c r="C101" s="9">
        <v>5.0428096519578469E-2</v>
      </c>
      <c r="D101" s="3">
        <f t="shared" si="4"/>
        <v>146.64744347896234</v>
      </c>
      <c r="E101" s="3">
        <f>D101/MAXA($D$6:D100)-1</f>
        <v>1.8199999999999994E-2</v>
      </c>
      <c r="F101" s="10">
        <f>'L6'!Q99</f>
        <v>3.1476650152488232E-2</v>
      </c>
      <c r="G101" s="10">
        <f t="shared" si="5"/>
        <v>1.4360373030336104E-2</v>
      </c>
      <c r="H101" s="11">
        <f t="shared" si="6"/>
        <v>619.61365411127417</v>
      </c>
      <c r="I101" s="3">
        <f t="shared" si="7"/>
        <v>123.06280053008061</v>
      </c>
      <c r="J101" s="3">
        <f>I101/MAXA($I$6:I100)-1</f>
        <v>-0.11797795591780535</v>
      </c>
    </row>
    <row r="102" spans="1:10" x14ac:dyDescent="0.25">
      <c r="A102" s="8">
        <v>41306</v>
      </c>
      <c r="B102" s="9">
        <v>5.7999999999999996E-3</v>
      </c>
      <c r="C102" s="9">
        <v>1.1060649195259176E-2</v>
      </c>
      <c r="D102" s="3">
        <f t="shared" si="4"/>
        <v>147.49799865114034</v>
      </c>
      <c r="E102" s="3">
        <f>D102/MAXA($D$6:D101)-1</f>
        <v>5.8000000000000274E-3</v>
      </c>
      <c r="F102" s="10">
        <f>'L6'!Q100</f>
        <v>2.4339140616730443E-2</v>
      </c>
      <c r="G102" s="10">
        <f t="shared" si="5"/>
        <v>7.2228634945783153E-3</v>
      </c>
      <c r="H102" s="11">
        <f t="shared" si="6"/>
        <v>634.69451796673457</v>
      </c>
      <c r="I102" s="3">
        <f t="shared" si="7"/>
        <v>123.9516663395699</v>
      </c>
      <c r="J102" s="3">
        <f>I102/MAXA($I$6:I101)-1</f>
        <v>-0.11160723109419068</v>
      </c>
    </row>
    <row r="103" spans="1:10" x14ac:dyDescent="0.25">
      <c r="A103" s="8">
        <v>41334</v>
      </c>
      <c r="B103" s="9">
        <v>5.1000000000000004E-3</v>
      </c>
      <c r="C103" s="9">
        <v>3.5987723516956116E-2</v>
      </c>
      <c r="D103" s="3">
        <f t="shared" si="4"/>
        <v>148.25023844426116</v>
      </c>
      <c r="E103" s="3">
        <f>D103/MAXA($D$6:D102)-1</f>
        <v>5.1000000000001044E-3</v>
      </c>
      <c r="F103" s="10">
        <f>'L6'!Q101</f>
        <v>2.4929396987345216E-2</v>
      </c>
      <c r="G103" s="10">
        <f t="shared" si="5"/>
        <v>7.8131198651930876E-3</v>
      </c>
      <c r="H103" s="11">
        <f t="shared" si="6"/>
        <v>650.51706957081899</v>
      </c>
      <c r="I103" s="3">
        <f t="shared" si="7"/>
        <v>124.92011556617139</v>
      </c>
      <c r="J103" s="3">
        <f>I103/MAXA($I$6:I102)-1</f>
        <v>-0.10466611190335873</v>
      </c>
    </row>
    <row r="104" spans="1:10" x14ac:dyDescent="0.25">
      <c r="A104" s="8">
        <v>41365</v>
      </c>
      <c r="B104" s="9">
        <v>5.6999999999999993E-3</v>
      </c>
      <c r="C104" s="9">
        <v>1.8085767859252311E-2</v>
      </c>
      <c r="D104" s="3">
        <f t="shared" si="4"/>
        <v>149.09526480339346</v>
      </c>
      <c r="E104" s="3">
        <f>D104/MAXA($D$6:D103)-1</f>
        <v>5.7000000000000384E-3</v>
      </c>
      <c r="F104" s="10">
        <f>'L6'!Q102</f>
        <v>3.6283073136704036E-2</v>
      </c>
      <c r="G104" s="10">
        <f t="shared" si="5"/>
        <v>1.9166796014551908E-2</v>
      </c>
      <c r="H104" s="11">
        <f t="shared" si="6"/>
        <v>674.11982798273141</v>
      </c>
      <c r="I104" s="3">
        <f t="shared" si="7"/>
        <v>127.31443393934244</v>
      </c>
      <c r="J104" s="3">
        <f>I104/MAXA($I$6:I103)-1</f>
        <v>-8.7505429905294863E-2</v>
      </c>
    </row>
    <row r="105" spans="1:10" x14ac:dyDescent="0.25">
      <c r="A105" s="8">
        <v>41395</v>
      </c>
      <c r="B105" s="9">
        <v>7.7000000000000002E-3</v>
      </c>
      <c r="C105" s="9">
        <v>2.0762811721046104E-2</v>
      </c>
      <c r="D105" s="3">
        <f t="shared" si="4"/>
        <v>150.2432983423796</v>
      </c>
      <c r="E105" s="3">
        <f>D105/MAXA($D$6:D104)-1</f>
        <v>7.7000000000000401E-3</v>
      </c>
      <c r="F105" s="10">
        <f>'L6'!Q103</f>
        <v>2.8588878103882505E-2</v>
      </c>
      <c r="G105" s="10">
        <f t="shared" si="5"/>
        <v>1.1472600981730377E-2</v>
      </c>
      <c r="H105" s="11">
        <f t="shared" si="6"/>
        <v>693.39215757234001</v>
      </c>
      <c r="I105" s="3">
        <f t="shared" si="7"/>
        <v>128.77506163914339</v>
      </c>
      <c r="J105" s="3">
        <f>I105/MAXA($I$6:I104)-1</f>
        <v>-7.7036743804602681E-2</v>
      </c>
    </row>
    <row r="106" spans="1:10" x14ac:dyDescent="0.25">
      <c r="A106" s="8">
        <v>41426</v>
      </c>
      <c r="B106" s="9">
        <v>-1.3000000000000001E-2</v>
      </c>
      <c r="C106" s="9">
        <v>-1.4999301636062778E-2</v>
      </c>
      <c r="D106" s="3">
        <f t="shared" si="4"/>
        <v>148.29013546392866</v>
      </c>
      <c r="E106" s="3">
        <f>D106/MAXA($D$6:D105)-1</f>
        <v>-1.3000000000000012E-2</v>
      </c>
      <c r="F106" s="10">
        <f>'L6'!Q104</f>
        <v>3.1951426322127906E-2</v>
      </c>
      <c r="G106" s="10">
        <f t="shared" si="5"/>
        <v>1.4835149199975778E-2</v>
      </c>
      <c r="H106" s="11">
        <f t="shared" si="6"/>
        <v>715.54702600735391</v>
      </c>
      <c r="I106" s="3">
        <f t="shared" si="7"/>
        <v>130.68545889179617</v>
      </c>
      <c r="J106" s="3">
        <f>I106/MAXA($I$6:I105)-1</f>
        <v>-6.3344446192848403E-2</v>
      </c>
    </row>
    <row r="107" spans="1:10" x14ac:dyDescent="0.25">
      <c r="A107" s="8">
        <v>41456</v>
      </c>
      <c r="B107" s="9">
        <v>6.7000000000000002E-3</v>
      </c>
      <c r="C107" s="9">
        <v>4.9462079815224991E-2</v>
      </c>
      <c r="D107" s="3">
        <f t="shared" si="4"/>
        <v>149.28367937153698</v>
      </c>
      <c r="E107" s="3">
        <f>D107/MAXA($D$6:D106)-1</f>
        <v>-6.3871000000000899E-3</v>
      </c>
      <c r="F107" s="10">
        <f>'L6'!Q105</f>
        <v>2.828828511085563E-2</v>
      </c>
      <c r="G107" s="10">
        <f t="shared" si="5"/>
        <v>1.1172007988703502E-2</v>
      </c>
      <c r="H107" s="11">
        <f t="shared" si="6"/>
        <v>735.78862428927482</v>
      </c>
      <c r="I107" s="3">
        <f t="shared" si="7"/>
        <v>132.14547788254271</v>
      </c>
      <c r="J107" s="3">
        <f>I107/MAXA($I$6:I106)-1</f>
        <v>-5.2880122863051326E-2</v>
      </c>
    </row>
    <row r="108" spans="1:10" x14ac:dyDescent="0.25">
      <c r="A108" s="8">
        <v>41487</v>
      </c>
      <c r="B108" s="9">
        <v>-4.0999999999999995E-3</v>
      </c>
      <c r="C108" s="9">
        <v>-3.1298019033866864E-2</v>
      </c>
      <c r="D108" s="3">
        <f t="shared" si="4"/>
        <v>148.67161628611368</v>
      </c>
      <c r="E108" s="3">
        <f>D108/MAXA($D$6:D107)-1</f>
        <v>-1.0460912890000063E-2</v>
      </c>
      <c r="F108" s="10">
        <f>'L6'!Q106</f>
        <v>3.7831298298334322E-2</v>
      </c>
      <c r="G108" s="10">
        <f t="shared" si="5"/>
        <v>2.0715021176182194E-2</v>
      </c>
      <c r="H108" s="11">
        <f t="shared" si="6"/>
        <v>763.62446321928348</v>
      </c>
      <c r="I108" s="3">
        <f t="shared" si="7"/>
        <v>134.88287425521628</v>
      </c>
      <c r="J108" s="3">
        <f>I108/MAXA($I$6:I107)-1</f>
        <v>-3.3260514551776477E-2</v>
      </c>
    </row>
    <row r="109" spans="1:10" x14ac:dyDescent="0.25">
      <c r="A109" s="8">
        <v>41518</v>
      </c>
      <c r="B109" s="9">
        <v>0.01</v>
      </c>
      <c r="C109" s="9">
        <v>2.9749523177239112E-2</v>
      </c>
      <c r="D109" s="3">
        <f t="shared" si="4"/>
        <v>150.15833244897482</v>
      </c>
      <c r="E109" s="3">
        <f>D109/MAXA($D$6:D108)-1</f>
        <v>-5.6552201890003317E-4</v>
      </c>
      <c r="F109" s="10">
        <f>'L6'!Q107</f>
        <v>-2.6847714652405662E-2</v>
      </c>
      <c r="G109" s="10">
        <f t="shared" si="5"/>
        <v>-4.3963991774557787E-2</v>
      </c>
      <c r="H109" s="11">
        <f t="shared" si="6"/>
        <v>743.12289152917572</v>
      </c>
      <c r="I109" s="3">
        <f t="shared" si="7"/>
        <v>128.95288468093125</v>
      </c>
      <c r="J109" s="3">
        <f>I109/MAXA($I$6:I108)-1</f>
        <v>-7.5762241338162339E-2</v>
      </c>
    </row>
    <row r="110" spans="1:10" x14ac:dyDescent="0.25">
      <c r="A110" s="8">
        <v>41548</v>
      </c>
      <c r="B110" s="9">
        <v>1.3899999999999999E-2</v>
      </c>
      <c r="C110" s="9">
        <v>4.4595752618006079E-2</v>
      </c>
      <c r="D110" s="3">
        <f t="shared" si="4"/>
        <v>152.24553327001559</v>
      </c>
      <c r="E110" s="3">
        <f>D110/MAXA($D$6:D109)-1</f>
        <v>1.3326617225037252E-2</v>
      </c>
      <c r="F110" s="10">
        <f>'L6'!Q108</f>
        <v>4.0821609480519903E-2</v>
      </c>
      <c r="G110" s="10">
        <f t="shared" si="5"/>
        <v>2.3705332358367776E-2</v>
      </c>
      <c r="H110" s="11">
        <f t="shared" si="6"/>
        <v>773.45836400321446</v>
      </c>
      <c r="I110" s="3">
        <f t="shared" si="7"/>
        <v>132.009755670863</v>
      </c>
      <c r="J110" s="3">
        <f>I110/MAXA($I$6:I109)-1</f>
        <v>-5.3852878090930534E-2</v>
      </c>
    </row>
    <row r="111" spans="1:10" x14ac:dyDescent="0.25">
      <c r="A111" s="8">
        <v>41579</v>
      </c>
      <c r="B111" s="9">
        <v>9.9000000000000008E-3</v>
      </c>
      <c r="C111" s="9">
        <v>2.8049471635186451E-2</v>
      </c>
      <c r="D111" s="3">
        <f t="shared" si="4"/>
        <v>153.75276404938873</v>
      </c>
      <c r="E111" s="3">
        <f>D111/MAXA($D$6:D110)-1</f>
        <v>9.9000000000000199E-3</v>
      </c>
      <c r="F111" s="10">
        <f>'L6'!Q109</f>
        <v>3.3779594381551356E-2</v>
      </c>
      <c r="G111" s="10">
        <f t="shared" si="5"/>
        <v>1.6663317259399228E-2</v>
      </c>
      <c r="H111" s="11">
        <f t="shared" si="6"/>
        <v>799.58547381026131</v>
      </c>
      <c r="I111" s="3">
        <f t="shared" si="7"/>
        <v>134.20947611094238</v>
      </c>
      <c r="J111" s="3">
        <f>I111/MAXA($I$6:I110)-1</f>
        <v>-3.8086928424492128E-2</v>
      </c>
    </row>
    <row r="112" spans="1:10" x14ac:dyDescent="0.25">
      <c r="A112" s="8">
        <v>41609</v>
      </c>
      <c r="B112" s="9">
        <v>9.9000000000000008E-3</v>
      </c>
      <c r="C112" s="9">
        <v>2.356279155049279E-2</v>
      </c>
      <c r="D112" s="3">
        <f t="shared" si="4"/>
        <v>155.27491641347768</v>
      </c>
      <c r="E112" s="3">
        <f>D112/MAXA($D$6:D111)-1</f>
        <v>9.9000000000000199E-3</v>
      </c>
      <c r="F112" s="10">
        <f>'L6'!Q110</f>
        <v>2.4815685095948337E-2</v>
      </c>
      <c r="G112" s="10">
        <f t="shared" si="5"/>
        <v>7.6994079737962087E-3</v>
      </c>
      <c r="H112" s="11">
        <f t="shared" si="6"/>
        <v>819.42773513563134</v>
      </c>
      <c r="I112" s="3">
        <f t="shared" si="7"/>
        <v>135.24280962146997</v>
      </c>
      <c r="J112" s="3">
        <f>I112/MAXA($I$6:I111)-1</f>
        <v>-3.0680767251104912E-2</v>
      </c>
    </row>
    <row r="113" spans="1:10" x14ac:dyDescent="0.25">
      <c r="A113" s="8">
        <v>41640</v>
      </c>
      <c r="B113" s="9">
        <v>2.8000000000000004E-3</v>
      </c>
      <c r="C113" s="9">
        <v>-3.5582905675162646E-2</v>
      </c>
      <c r="D113" s="3">
        <f t="shared" si="4"/>
        <v>155.70968617943541</v>
      </c>
      <c r="E113" s="3">
        <f>D113/MAXA($D$6:D112)-1</f>
        <v>2.7999999999999137E-3</v>
      </c>
      <c r="F113" s="10">
        <f>'L6'!Q111</f>
        <v>2.3203303818650985E-2</v>
      </c>
      <c r="G113" s="10">
        <f t="shared" si="5"/>
        <v>6.0870266964988574E-3</v>
      </c>
      <c r="H113" s="11">
        <f t="shared" si="6"/>
        <v>838.44116583141249</v>
      </c>
      <c r="I113" s="3">
        <f t="shared" si="7"/>
        <v>136.06603621414538</v>
      </c>
      <c r="J113" s="3">
        <f>I113/MAXA($I$6:I112)-1</f>
        <v>-2.4780495203932551E-2</v>
      </c>
    </row>
    <row r="114" spans="1:10" x14ac:dyDescent="0.25">
      <c r="A114" s="8">
        <v>41671</v>
      </c>
      <c r="B114" s="9">
        <v>1.6899999999999998E-2</v>
      </c>
      <c r="C114" s="9">
        <v>4.3117029976595278E-2</v>
      </c>
      <c r="D114" s="3">
        <f t="shared" si="4"/>
        <v>158.34117987586785</v>
      </c>
      <c r="E114" s="3">
        <f>D114/MAXA($D$6:D113)-1</f>
        <v>1.6899999999999915E-2</v>
      </c>
      <c r="F114" s="10">
        <f>'L6'!Q112</f>
        <v>-4.2199744782776966E-2</v>
      </c>
      <c r="G114" s="10">
        <f t="shared" si="5"/>
        <v>-5.9316021904929093E-2</v>
      </c>
      <c r="H114" s="11">
        <f t="shared" si="6"/>
        <v>803.05916261795289</v>
      </c>
      <c r="I114" s="3">
        <f t="shared" si="7"/>
        <v>127.99514022955026</v>
      </c>
      <c r="J114" s="3">
        <f>I114/MAXA($I$6:I113)-1</f>
        <v>-8.2626636712530233E-2</v>
      </c>
    </row>
    <row r="115" spans="1:10" x14ac:dyDescent="0.25">
      <c r="A115" s="8">
        <v>41699</v>
      </c>
      <c r="B115" s="9">
        <v>-1E-3</v>
      </c>
      <c r="C115" s="9">
        <v>6.9321656079357474E-3</v>
      </c>
      <c r="D115" s="3">
        <f t="shared" si="4"/>
        <v>158.18283869599199</v>
      </c>
      <c r="E115" s="3">
        <f>D115/MAXA($D$6:D114)-1</f>
        <v>-1.0000000000000009E-3</v>
      </c>
      <c r="F115" s="10">
        <f>'L6'!Q113</f>
        <v>4.3531987233106161E-2</v>
      </c>
      <c r="G115" s="10">
        <f t="shared" si="5"/>
        <v>2.6415710110954033E-2</v>
      </c>
      <c r="H115" s="11">
        <f t="shared" si="6"/>
        <v>838.01792383246652</v>
      </c>
      <c r="I115" s="3">
        <f t="shared" si="7"/>
        <v>131.37622274946497</v>
      </c>
      <c r="J115" s="3">
        <f>I115/MAXA($I$6:I114)-1</f>
        <v>-5.8393567884417408E-2</v>
      </c>
    </row>
    <row r="116" spans="1:10" x14ac:dyDescent="0.25">
      <c r="A116" s="8">
        <v>41730</v>
      </c>
      <c r="B116" s="9">
        <v>5.9999999999999995E-4</v>
      </c>
      <c r="C116" s="9">
        <v>6.2007889650528281E-3</v>
      </c>
      <c r="D116" s="3">
        <f t="shared" si="4"/>
        <v>158.27774839920957</v>
      </c>
      <c r="E116" s="3">
        <f>D116/MAXA($D$6:D115)-1</f>
        <v>-4.0060000000008422E-4</v>
      </c>
      <c r="F116" s="10">
        <f>'L6'!Q114</f>
        <v>2.790454064220628E-2</v>
      </c>
      <c r="G116" s="10">
        <f t="shared" si="5"/>
        <v>1.0788263520054152E-2</v>
      </c>
      <c r="H116" s="11">
        <f t="shared" si="6"/>
        <v>861.40242904694685</v>
      </c>
      <c r="I116" s="3">
        <f t="shared" si="7"/>
        <v>132.79354406075555</v>
      </c>
      <c r="J116" s="3">
        <f>I116/MAXA($I$6:I115)-1</f>
        <v>-4.8235269562576399E-2</v>
      </c>
    </row>
    <row r="117" spans="1:10" x14ac:dyDescent="0.25">
      <c r="A117" s="8">
        <v>41760</v>
      </c>
      <c r="B117" s="9">
        <v>1.23E-2</v>
      </c>
      <c r="C117" s="9">
        <v>2.1030280012996005E-2</v>
      </c>
      <c r="D117" s="3">
        <f t="shared" si="4"/>
        <v>160.22456470451985</v>
      </c>
      <c r="E117" s="3">
        <f>D117/MAXA($D$6:D116)-1</f>
        <v>1.1894472619999874E-2</v>
      </c>
      <c r="F117" s="10">
        <f>'L6'!Q115</f>
        <v>3.085390513829522E-2</v>
      </c>
      <c r="G117" s="10">
        <f t="shared" si="5"/>
        <v>1.3737628016143092E-2</v>
      </c>
      <c r="H117" s="11">
        <f t="shared" si="6"/>
        <v>887.98005787865839</v>
      </c>
      <c r="I117" s="3">
        <f t="shared" si="7"/>
        <v>134.61781237200753</v>
      </c>
      <c r="J117" s="3">
        <f>I117/MAXA($I$6:I116)-1</f>
        <v>-3.5160279736942246E-2</v>
      </c>
    </row>
    <row r="118" spans="1:10" x14ac:dyDescent="0.25">
      <c r="A118" s="8">
        <v>41791</v>
      </c>
      <c r="B118" s="9">
        <v>2.8000000000000004E-3</v>
      </c>
      <c r="C118" s="9">
        <v>1.9058331658920569E-2</v>
      </c>
      <c r="D118" s="3">
        <f t="shared" si="4"/>
        <v>160.67319348569248</v>
      </c>
      <c r="E118" s="3">
        <f>D118/MAXA($D$6:D117)-1</f>
        <v>2.7999999999999137E-3</v>
      </c>
      <c r="F118" s="10">
        <f>'L6'!Q116</f>
        <v>3.0844075734791844E-2</v>
      </c>
      <c r="G118" s="10">
        <f t="shared" si="5"/>
        <v>1.3727798612639716E-2</v>
      </c>
      <c r="H118" s="11">
        <f t="shared" si="6"/>
        <v>915.36898203485259</v>
      </c>
      <c r="I118" s="3">
        <f t="shared" si="7"/>
        <v>136.46581858992457</v>
      </c>
      <c r="J118" s="3">
        <f>I118/MAXA($I$6:I117)-1</f>
        <v>-2.1915154363695399E-2</v>
      </c>
    </row>
    <row r="119" spans="1:10" x14ac:dyDescent="0.25">
      <c r="A119" s="8">
        <v>41821</v>
      </c>
      <c r="B119" s="9">
        <v>-5.9999999999999995E-4</v>
      </c>
      <c r="C119" s="9">
        <v>-1.5079830581919862E-2</v>
      </c>
      <c r="D119" s="3">
        <f t="shared" si="4"/>
        <v>160.57678956960106</v>
      </c>
      <c r="E119" s="3">
        <f>D119/MAXA($D$6:D118)-1</f>
        <v>-6.0000000000004494E-4</v>
      </c>
      <c r="F119" s="10">
        <f>'L6'!Q117</f>
        <v>2.3692200037782791E-2</v>
      </c>
      <c r="G119" s="10">
        <f t="shared" si="5"/>
        <v>6.575922915630663E-3</v>
      </c>
      <c r="H119" s="11">
        <f t="shared" si="6"/>
        <v>937.05608706560395</v>
      </c>
      <c r="I119" s="3">
        <f t="shared" si="7"/>
        <v>137.36320729359034</v>
      </c>
      <c r="J119" s="3">
        <f>I119/MAXA($I$6:I118)-1</f>
        <v>-1.5483343813844641E-2</v>
      </c>
    </row>
    <row r="120" spans="1:10" x14ac:dyDescent="0.25">
      <c r="A120" s="8">
        <v>41852</v>
      </c>
      <c r="B120" s="9">
        <v>7.7000000000000002E-3</v>
      </c>
      <c r="C120" s="9">
        <v>3.7655295489735119E-2</v>
      </c>
      <c r="D120" s="3">
        <f t="shared" si="4"/>
        <v>161.81323084928701</v>
      </c>
      <c r="E120" s="3">
        <f>D120/MAXA($D$6:D119)-1</f>
        <v>7.0953800000002065E-3</v>
      </c>
      <c r="F120" s="10">
        <f>'L6'!Q118</f>
        <v>1.9724248627980133E-2</v>
      </c>
      <c r="G120" s="10">
        <f t="shared" si="5"/>
        <v>2.6079715058280051E-3</v>
      </c>
      <c r="H120" s="11">
        <f t="shared" si="6"/>
        <v>955.53881430524802</v>
      </c>
      <c r="I120" s="3">
        <f t="shared" si="7"/>
        <v>137.72144662416116</v>
      </c>
      <c r="J120" s="3">
        <f>I120/MAXA($I$6:I119)-1</f>
        <v>-1.2915752427498095E-2</v>
      </c>
    </row>
    <row r="121" spans="1:10" x14ac:dyDescent="0.25">
      <c r="A121" s="8">
        <v>41883</v>
      </c>
      <c r="B121" s="9">
        <v>7.000000000000001E-4</v>
      </c>
      <c r="C121" s="9">
        <v>-1.5513837223063764E-2</v>
      </c>
      <c r="D121" s="3">
        <f t="shared" si="4"/>
        <v>161.92650011088151</v>
      </c>
      <c r="E121" s="3">
        <f>D121/MAXA($D$6:D120)-1</f>
        <v>6.9999999999992291E-4</v>
      </c>
      <c r="F121" s="10">
        <f>'L6'!Q119</f>
        <v>3.9899228319957986E-2</v>
      </c>
      <c r="G121" s="10">
        <f t="shared" si="5"/>
        <v>2.2782951197805858E-2</v>
      </c>
      <c r="H121" s="11">
        <f t="shared" si="6"/>
        <v>993.66407562579502</v>
      </c>
      <c r="I121" s="3">
        <f t="shared" si="7"/>
        <v>140.85914762149065</v>
      </c>
      <c r="J121" s="3">
        <f>I121/MAXA($I$6:I120)-1</f>
        <v>9.5729398130690591E-3</v>
      </c>
    </row>
    <row r="122" spans="1:10" x14ac:dyDescent="0.25">
      <c r="A122" s="8">
        <v>41913</v>
      </c>
      <c r="B122" s="9">
        <v>-5.0000000000000001E-4</v>
      </c>
      <c r="C122" s="9">
        <v>2.3201460786772321E-2</v>
      </c>
      <c r="D122" s="3">
        <f t="shared" si="4"/>
        <v>161.84553686082609</v>
      </c>
      <c r="E122" s="3">
        <f>D122/MAXA($D$6:D121)-1</f>
        <v>-4.9999999999983391E-4</v>
      </c>
      <c r="F122" s="10">
        <f>'L6'!Q120</f>
        <v>1.8599537771858469E-2</v>
      </c>
      <c r="G122" s="10">
        <f t="shared" si="5"/>
        <v>1.4832606497063409E-3</v>
      </c>
      <c r="H122" s="11">
        <f t="shared" si="6"/>
        <v>1012.1457681329358</v>
      </c>
      <c r="I122" s="3">
        <f t="shared" si="7"/>
        <v>141.06807845230878</v>
      </c>
      <c r="J122" s="3">
        <f>I122/MAXA($I$6:I121)-1</f>
        <v>1.483260649706386E-3</v>
      </c>
    </row>
    <row r="123" spans="1:10" x14ac:dyDescent="0.25">
      <c r="A123" s="8">
        <v>41944</v>
      </c>
      <c r="B123" s="9">
        <v>1.17E-2</v>
      </c>
      <c r="C123" s="9">
        <v>2.4533588760364822E-2</v>
      </c>
      <c r="D123" s="3">
        <f t="shared" si="4"/>
        <v>163.73912964209777</v>
      </c>
      <c r="E123" s="3">
        <f>D123/MAXA($D$6:D122)-1</f>
        <v>1.1194150000000125E-2</v>
      </c>
      <c r="F123" s="10">
        <f>'L6'!Q121</f>
        <v>4.2453252654933979E-2</v>
      </c>
      <c r="G123" s="10">
        <f t="shared" si="5"/>
        <v>2.5336975532781851E-2</v>
      </c>
      <c r="H123" s="11">
        <f t="shared" si="6"/>
        <v>1055.1146481511055</v>
      </c>
      <c r="I123" s="3">
        <f t="shared" si="7"/>
        <v>144.64231690451149</v>
      </c>
      <c r="J123" s="3">
        <f>I123/MAXA($I$6:I122)-1</f>
        <v>2.5336975532781914E-2</v>
      </c>
    </row>
    <row r="124" spans="1:10" x14ac:dyDescent="0.25">
      <c r="A124" s="8">
        <v>41974</v>
      </c>
      <c r="B124" s="9">
        <v>4.0000000000000002E-4</v>
      </c>
      <c r="C124" s="9">
        <v>-4.1885878779204244E-3</v>
      </c>
      <c r="D124" s="3">
        <f t="shared" si="4"/>
        <v>163.80462529395459</v>
      </c>
      <c r="E124" s="3">
        <f>D124/MAXA($D$6:D123)-1</f>
        <v>3.9999999999995595E-4</v>
      </c>
      <c r="F124" s="10">
        <f>'L6'!Q122</f>
        <v>3.4709264952462793E-2</v>
      </c>
      <c r="G124" s="10">
        <f t="shared" si="5"/>
        <v>1.7592987830310665E-2</v>
      </c>
      <c r="H124" s="11">
        <f t="shared" si="6"/>
        <v>1091.7369020290066</v>
      </c>
      <c r="I124" s="3">
        <f t="shared" si="7"/>
        <v>147.18700742556049</v>
      </c>
      <c r="J124" s="3">
        <f>I124/MAXA($I$6:I123)-1</f>
        <v>1.7592987830310713E-2</v>
      </c>
    </row>
    <row r="125" spans="1:10" x14ac:dyDescent="0.25">
      <c r="A125" s="8">
        <v>42005</v>
      </c>
      <c r="B125" s="9">
        <v>2.29E-2</v>
      </c>
      <c r="C125" s="9">
        <v>-3.1040805790470194E-2</v>
      </c>
      <c r="D125" s="3">
        <f t="shared" si="4"/>
        <v>167.55575121318614</v>
      </c>
      <c r="E125" s="3">
        <f>D125/MAXA($D$6:D124)-1</f>
        <v>2.289999999999992E-2</v>
      </c>
      <c r="F125" s="10">
        <f>'L6'!Q123</f>
        <v>2.7524980164071764E-2</v>
      </c>
      <c r="G125" s="10">
        <f t="shared" si="5"/>
        <v>1.0408703041919636E-2</v>
      </c>
      <c r="H125" s="11">
        <f t="shared" si="6"/>
        <v>1121.7869386017403</v>
      </c>
      <c r="I125" s="3">
        <f t="shared" si="7"/>
        <v>148.71903327748197</v>
      </c>
      <c r="J125" s="3">
        <f>I125/MAXA($I$6:I124)-1</f>
        <v>1.0408703041919543E-2</v>
      </c>
    </row>
    <row r="126" spans="1:10" x14ac:dyDescent="0.25">
      <c r="A126" s="8">
        <v>42036</v>
      </c>
      <c r="B126" s="9">
        <v>1.34E-2</v>
      </c>
      <c r="C126" s="9">
        <v>5.4892511014553946E-2</v>
      </c>
      <c r="D126" s="3">
        <f t="shared" si="4"/>
        <v>169.80099827944284</v>
      </c>
      <c r="E126" s="3">
        <f>D126/MAXA($D$6:D125)-1</f>
        <v>1.3400000000000079E-2</v>
      </c>
      <c r="F126" s="10">
        <f>'L6'!Q124</f>
        <v>1.8316174204772304E-2</v>
      </c>
      <c r="G126" s="10">
        <f t="shared" si="5"/>
        <v>1.1998970826201764E-3</v>
      </c>
      <c r="H126" s="11">
        <f t="shared" si="6"/>
        <v>1142.333783589808</v>
      </c>
      <c r="I126" s="3">
        <f t="shared" si="7"/>
        <v>148.89748081164171</v>
      </c>
      <c r="J126" s="3">
        <f>I126/MAXA($I$6:I125)-1</f>
        <v>1.1998970826201383E-3</v>
      </c>
    </row>
    <row r="127" spans="1:10" x14ac:dyDescent="0.25">
      <c r="A127" s="8">
        <v>42064</v>
      </c>
      <c r="B127" s="9">
        <v>9.0000000000000011E-3</v>
      </c>
      <c r="C127" s="9">
        <v>-1.739610691375626E-2</v>
      </c>
      <c r="D127" s="3">
        <f t="shared" si="4"/>
        <v>171.32920726395781</v>
      </c>
      <c r="E127" s="3">
        <f>D127/MAXA($D$6:D126)-1</f>
        <v>8.999999999999897E-3</v>
      </c>
      <c r="F127" s="10">
        <f>'L6'!Q125</f>
        <v>5.0703259344242385E-2</v>
      </c>
      <c r="G127" s="10">
        <f t="shared" si="5"/>
        <v>3.3586982222090257E-2</v>
      </c>
      <c r="H127" s="11">
        <f t="shared" si="6"/>
        <v>1200.2538296768519</v>
      </c>
      <c r="I127" s="3">
        <f t="shared" si="7"/>
        <v>153.89849785257636</v>
      </c>
      <c r="J127" s="3">
        <f>I127/MAXA($I$6:I126)-1</f>
        <v>3.3586982222090223E-2</v>
      </c>
    </row>
    <row r="128" spans="1:10" x14ac:dyDescent="0.25">
      <c r="A128" s="8">
        <v>42095</v>
      </c>
      <c r="B128" s="9">
        <v>-1.7000000000000001E-3</v>
      </c>
      <c r="C128" s="9">
        <v>8.5208197301247512E-3</v>
      </c>
      <c r="D128" s="3">
        <f t="shared" si="4"/>
        <v>171.03794761160907</v>
      </c>
      <c r="E128" s="3">
        <f>D128/MAXA($D$6:D127)-1</f>
        <v>-1.7000000000000348E-3</v>
      </c>
      <c r="F128" s="10">
        <f>'L6'!Q126</f>
        <v>2.6580412240359046E-2</v>
      </c>
      <c r="G128" s="10">
        <f t="shared" si="5"/>
        <v>9.4641351182069185E-3</v>
      </c>
      <c r="H128" s="11">
        <f t="shared" si="6"/>
        <v>1232.1570712627322</v>
      </c>
      <c r="I128" s="3">
        <f t="shared" si="7"/>
        <v>155.35501403074221</v>
      </c>
      <c r="J128" s="3">
        <f>I128/MAXA($I$6:I127)-1</f>
        <v>9.4641351182069844E-3</v>
      </c>
    </row>
    <row r="129" spans="1:10" x14ac:dyDescent="0.25">
      <c r="A129" s="8">
        <v>42125</v>
      </c>
      <c r="B129" s="9">
        <v>4.1999999999999997E-3</v>
      </c>
      <c r="C129" s="9">
        <v>1.0491382393316817E-2</v>
      </c>
      <c r="D129" s="3">
        <f t="shared" si="4"/>
        <v>171.75630699157782</v>
      </c>
      <c r="E129" s="3">
        <f>D129/MAXA($D$6:D128)-1</f>
        <v>2.4928599999998191E-3</v>
      </c>
      <c r="F129" s="10">
        <f>'L6'!Q127</f>
        <v>3.3805020462383942E-2</v>
      </c>
      <c r="G129" s="10">
        <f t="shared" si="5"/>
        <v>1.6688743340231814E-2</v>
      </c>
      <c r="H129" s="11">
        <f t="shared" si="6"/>
        <v>1273.8101662696399</v>
      </c>
      <c r="I129" s="3">
        <f t="shared" si="7"/>
        <v>157.9476939865194</v>
      </c>
      <c r="J129" s="3">
        <f>I129/MAXA($I$6:I128)-1</f>
        <v>1.6688743340231849E-2</v>
      </c>
    </row>
    <row r="130" spans="1:10" x14ac:dyDescent="0.25">
      <c r="A130" s="8">
        <v>42156</v>
      </c>
      <c r="B130" s="9">
        <v>-1.47E-2</v>
      </c>
      <c r="C130" s="9">
        <v>-2.1011672375900514E-2</v>
      </c>
      <c r="D130" s="3">
        <f t="shared" si="4"/>
        <v>169.2314892788016</v>
      </c>
      <c r="E130" s="3">
        <f>D130/MAXA($D$6:D129)-1</f>
        <v>-1.4700000000000157E-2</v>
      </c>
      <c r="F130" s="10">
        <f>'L6'!Q128</f>
        <v>3.5929951690821256E-2</v>
      </c>
      <c r="G130" s="10">
        <f t="shared" si="5"/>
        <v>1.8813674568669128E-2</v>
      </c>
      <c r="H130" s="11">
        <f t="shared" si="6"/>
        <v>1319.5781040069853</v>
      </c>
      <c r="I130" s="3">
        <f t="shared" si="7"/>
        <v>160.9192705000535</v>
      </c>
      <c r="J130" s="3">
        <f>I130/MAXA($I$6:I129)-1</f>
        <v>1.8813674568669114E-2</v>
      </c>
    </row>
    <row r="131" spans="1:10" x14ac:dyDescent="0.25">
      <c r="A131" s="8">
        <v>42186</v>
      </c>
      <c r="B131" s="9">
        <v>1.1899999999999999E-2</v>
      </c>
      <c r="C131" s="9">
        <v>1.9742029696721453E-2</v>
      </c>
      <c r="D131" s="3">
        <f t="shared" si="4"/>
        <v>171.24534400121934</v>
      </c>
      <c r="E131" s="3">
        <f>D131/MAXA($D$6:D130)-1</f>
        <v>-2.9749300000001533E-3</v>
      </c>
      <c r="F131" s="10">
        <f>'L6'!Q129</f>
        <v>2.5538019562094783E-2</v>
      </c>
      <c r="G131" s="10">
        <f t="shared" si="5"/>
        <v>8.4217424399426546E-3</v>
      </c>
      <c r="H131" s="11">
        <f t="shared" si="6"/>
        <v>1353.2775154408275</v>
      </c>
      <c r="I131" s="3">
        <f t="shared" si="7"/>
        <v>162.27449114982841</v>
      </c>
      <c r="J131" s="3">
        <f>I131/MAXA($I$6:I130)-1</f>
        <v>8.4217424399426477E-3</v>
      </c>
    </row>
    <row r="132" spans="1:10" x14ac:dyDescent="0.25">
      <c r="A132" s="8">
        <v>42217</v>
      </c>
      <c r="B132" s="9">
        <v>-1.46E-2</v>
      </c>
      <c r="C132" s="9">
        <v>-6.2580818167202845E-2</v>
      </c>
      <c r="D132" s="3">
        <f t="shared" si="4"/>
        <v>168.74516197880155</v>
      </c>
      <c r="E132" s="3">
        <f>D132/MAXA($D$6:D131)-1</f>
        <v>-1.7531496022000104E-2</v>
      </c>
      <c r="F132" s="10">
        <f>'L6'!Q130</f>
        <v>4.6884112317335941E-2</v>
      </c>
      <c r="G132" s="10">
        <f t="shared" si="5"/>
        <v>2.9767835195183813E-2</v>
      </c>
      <c r="H132" s="11">
        <f t="shared" si="6"/>
        <v>1416.7247304712807</v>
      </c>
      <c r="I132" s="3">
        <f t="shared" si="7"/>
        <v>167.10505145875879</v>
      </c>
      <c r="J132" s="3">
        <f>I132/MAXA($I$6:I131)-1</f>
        <v>2.9767835195183778E-2</v>
      </c>
    </row>
    <row r="133" spans="1:10" x14ac:dyDescent="0.25">
      <c r="A133" s="8">
        <v>42248</v>
      </c>
      <c r="B133" s="9">
        <v>-4.5999999999999999E-3</v>
      </c>
      <c r="C133" s="9">
        <v>-2.6442831573227132E-2</v>
      </c>
      <c r="D133" s="3">
        <f t="shared" si="4"/>
        <v>167.96893423369906</v>
      </c>
      <c r="E133" s="3">
        <f>D133/MAXA($D$6:D132)-1</f>
        <v>-2.2050851140298922E-2</v>
      </c>
      <c r="F133" s="10">
        <f>'L6'!Q131</f>
        <v>-0.1749568691288734</v>
      </c>
      <c r="G133" s="10">
        <f t="shared" si="5"/>
        <v>-0.19207314625102553</v>
      </c>
      <c r="H133" s="11">
        <f t="shared" si="6"/>
        <v>1168.8590072105783</v>
      </c>
      <c r="I133" s="3">
        <f t="shared" si="7"/>
        <v>135.00865847063545</v>
      </c>
      <c r="J133" s="3">
        <f>I133/MAXA($I$6:I132)-1</f>
        <v>-0.19207314625102567</v>
      </c>
    </row>
    <row r="134" spans="1:10" x14ac:dyDescent="0.25">
      <c r="A134" s="8">
        <v>42278</v>
      </c>
      <c r="B134" s="9">
        <v>8.0000000000000002E-3</v>
      </c>
      <c r="C134" s="9">
        <v>8.2983117760394132E-2</v>
      </c>
      <c r="D134" s="3">
        <f t="shared" si="4"/>
        <v>169.31268570756865</v>
      </c>
      <c r="E134" s="3">
        <f>D134/MAXA($D$6:D133)-1</f>
        <v>-1.4227257949421257E-2</v>
      </c>
      <c r="F134" s="10">
        <f>'L6'!Q132</f>
        <v>6.3652521661852923E-2</v>
      </c>
      <c r="G134" s="10">
        <f t="shared" si="5"/>
        <v>4.6536244539700795E-2</v>
      </c>
      <c r="H134" s="11">
        <f t="shared" si="6"/>
        <v>1243.2598304867015</v>
      </c>
      <c r="I134" s="3">
        <f t="shared" si="7"/>
        <v>141.2914544162019</v>
      </c>
      <c r="J134" s="3">
        <f>I134/MAXA($I$6:I133)-1</f>
        <v>-0.15447526461477223</v>
      </c>
    </row>
    <row r="135" spans="1:10" x14ac:dyDescent="0.25">
      <c r="A135" s="8">
        <v>42309</v>
      </c>
      <c r="B135" s="9">
        <v>1.6399999999999998E-2</v>
      </c>
      <c r="C135" s="9">
        <v>5.0486926072412786E-4</v>
      </c>
      <c r="D135" s="3">
        <f t="shared" ref="D135:D149" si="8">D134*(1+B135)</f>
        <v>172.08941375317278</v>
      </c>
      <c r="E135" s="3">
        <f>D135/MAXA($D$6:D134)-1</f>
        <v>1.9394150202083349E-3</v>
      </c>
      <c r="F135" s="10">
        <f>'L6'!Q133</f>
        <v>6.2492943434571534E-2</v>
      </c>
      <c r="G135" s="10">
        <f t="shared" si="5"/>
        <v>4.5376666312419406E-2</v>
      </c>
      <c r="H135" s="11">
        <f t="shared" si="6"/>
        <v>1320.954796747782</v>
      </c>
      <c r="I135" s="3">
        <f t="shared" si="7"/>
        <v>147.70278959604229</v>
      </c>
      <c r="J135" s="3">
        <f>I135/MAXA($I$6:I134)-1</f>
        <v>-0.11610817083830016</v>
      </c>
    </row>
    <row r="136" spans="1:10" x14ac:dyDescent="0.25">
      <c r="A136" s="8">
        <v>42339</v>
      </c>
      <c r="B136" s="9">
        <v>-5.0000000000000001E-3</v>
      </c>
      <c r="C136" s="9">
        <v>-1.7530185176314439E-2</v>
      </c>
      <c r="D136" s="3">
        <f t="shared" si="8"/>
        <v>171.22896668440691</v>
      </c>
      <c r="E136" s="3">
        <f>D136/MAXA($D$6:D135)-1</f>
        <v>-5.0000000000000044E-3</v>
      </c>
      <c r="F136" s="10">
        <f>'L6'!Q134</f>
        <v>3.4598276769419789E-2</v>
      </c>
      <c r="G136" s="10">
        <f t="shared" ref="G136:G149" si="9">F136-$L$5</f>
        <v>1.7481999647267661E-2</v>
      </c>
      <c r="H136" s="11">
        <f t="shared" si="6"/>
        <v>1366.6575564055543</v>
      </c>
      <c r="I136" s="3">
        <f t="shared" si="7"/>
        <v>150.28492971166077</v>
      </c>
      <c r="J136" s="3">
        <f>I136/MAXA($I$6:I135)-1</f>
        <v>-0.10065597419267247</v>
      </c>
    </row>
    <row r="137" spans="1:10" x14ac:dyDescent="0.25">
      <c r="A137" s="8">
        <v>42370</v>
      </c>
      <c r="B137" s="9">
        <v>-1.0500000000000001E-2</v>
      </c>
      <c r="C137" s="9">
        <v>-5.073532197294639E-2</v>
      </c>
      <c r="D137" s="3">
        <f t="shared" si="8"/>
        <v>169.43106253422064</v>
      </c>
      <c r="E137" s="3">
        <f>D137/MAXA($D$6:D136)-1</f>
        <v>-1.5447499999999947E-2</v>
      </c>
      <c r="F137" s="10">
        <f>'L6'!Q135</f>
        <v>2.8723120671746993E-2</v>
      </c>
      <c r="G137" s="10">
        <f t="shared" si="9"/>
        <v>1.1606843549594865E-2</v>
      </c>
      <c r="H137" s="11">
        <f t="shared" ref="H137:H149" si="10">H136*(1+F137)</f>
        <v>1405.912226315146</v>
      </c>
      <c r="I137" s="3">
        <f t="shared" ref="I137:I149" si="11">(1+G137)*I136</f>
        <v>152.02926337868587</v>
      </c>
      <c r="J137" s="3">
        <f>I137/MAXA($I$6:I136)-1</f>
        <v>-9.0217428787863985E-2</v>
      </c>
    </row>
    <row r="138" spans="1:10" x14ac:dyDescent="0.25">
      <c r="A138" s="8">
        <v>42401</v>
      </c>
      <c r="B138" s="9">
        <v>3.2000000000000002E-3</v>
      </c>
      <c r="C138" s="9">
        <v>-4.1283604302990717E-3</v>
      </c>
      <c r="D138" s="3">
        <f t="shared" si="8"/>
        <v>169.97324193433016</v>
      </c>
      <c r="E138" s="3">
        <f>D138/MAXA($D$6:D137)-1</f>
        <v>-1.2296931999999927E-2</v>
      </c>
      <c r="F138" s="10">
        <f>'L6'!Q136</f>
        <v>-2.7306219395975554E-2</v>
      </c>
      <c r="G138" s="10">
        <f t="shared" si="9"/>
        <v>-4.4422496518127685E-2</v>
      </c>
      <c r="H138" s="11">
        <f t="shared" si="10"/>
        <v>1367.5220786119003</v>
      </c>
      <c r="I138" s="3">
        <f t="shared" si="11"/>
        <v>145.27574395559267</v>
      </c>
      <c r="J138" s="3">
        <f>I138/MAXA($I$6:I137)-1</f>
        <v>-0.13063224188978839</v>
      </c>
    </row>
    <row r="139" spans="1:10" x14ac:dyDescent="0.25">
      <c r="A139" s="8">
        <v>42430</v>
      </c>
      <c r="B139" s="9">
        <v>2E-3</v>
      </c>
      <c r="C139" s="9">
        <v>6.5991114577365062E-2</v>
      </c>
      <c r="D139" s="3">
        <f t="shared" si="8"/>
        <v>170.31318841819882</v>
      </c>
      <c r="E139" s="3">
        <f>D139/MAXA($D$6:D138)-1</f>
        <v>-1.0321525863999925E-2</v>
      </c>
      <c r="F139" s="10">
        <f>'L6'!Q137</f>
        <v>5.1144755235783691E-2</v>
      </c>
      <c r="G139" s="10">
        <f t="shared" si="9"/>
        <v>3.4028478113631563E-2</v>
      </c>
      <c r="H139" s="11">
        <f t="shared" si="10"/>
        <v>1437.4636606020363</v>
      </c>
      <c r="I139" s="3">
        <f t="shared" si="11"/>
        <v>150.2192564292271</v>
      </c>
      <c r="J139" s="3">
        <f>I139/MAXA($I$6:I138)-1</f>
        <v>-0.10104898016023811</v>
      </c>
    </row>
    <row r="140" spans="1:10" x14ac:dyDescent="0.25">
      <c r="A140" s="8">
        <v>42461</v>
      </c>
      <c r="B140" s="9">
        <v>3.7000000000000002E-3</v>
      </c>
      <c r="C140" s="9">
        <v>2.6993984808731941E-3</v>
      </c>
      <c r="D140" s="3">
        <f t="shared" si="8"/>
        <v>170.94334721534617</v>
      </c>
      <c r="E140" s="3">
        <f>D140/MAXA($D$6:D139)-1</f>
        <v>-6.6597155096966842E-3</v>
      </c>
      <c r="F140" s="10">
        <f>'L6'!Q138</f>
        <v>4.6559383622486225E-2</v>
      </c>
      <c r="G140" s="10">
        <f t="shared" si="9"/>
        <v>2.9443106500334097E-2</v>
      </c>
      <c r="H140" s="11">
        <f t="shared" si="10"/>
        <v>1504.3910826193899</v>
      </c>
      <c r="I140" s="3">
        <f t="shared" si="11"/>
        <v>154.64217799467383</v>
      </c>
      <c r="J140" s="3">
        <f>I140/MAXA($I$6:I139)-1</f>
        <v>-7.4581069544512157E-2</v>
      </c>
    </row>
    <row r="141" spans="1:10" x14ac:dyDescent="0.25">
      <c r="A141" s="8">
        <v>42491</v>
      </c>
      <c r="B141" s="9">
        <v>5.6000000000000008E-3</v>
      </c>
      <c r="C141" s="9">
        <v>1.5324602357572603E-2</v>
      </c>
      <c r="D141" s="3">
        <f t="shared" si="8"/>
        <v>171.90062995975211</v>
      </c>
      <c r="E141" s="3">
        <f>D141/MAXA($D$6:D140)-1</f>
        <v>-1.0970099165509284E-3</v>
      </c>
      <c r="F141" s="10">
        <f>'L6'!Q139</f>
        <v>3.1243252508091866E-2</v>
      </c>
      <c r="G141" s="10">
        <f t="shared" si="9"/>
        <v>1.4126975385939738E-2</v>
      </c>
      <c r="H141" s="11">
        <f t="shared" si="10"/>
        <v>1551.3931530845891</v>
      </c>
      <c r="I141" s="3">
        <f t="shared" si="11"/>
        <v>156.82680423683269</v>
      </c>
      <c r="J141" s="3">
        <f>I141/MAXA($I$6:I140)-1</f>
        <v>-6.1507699092284818E-2</v>
      </c>
    </row>
    <row r="142" spans="1:10" x14ac:dyDescent="0.25">
      <c r="A142" s="8">
        <v>42522</v>
      </c>
      <c r="B142" s="9">
        <v>1.5E-3</v>
      </c>
      <c r="C142" s="9">
        <v>9.1092112097812539E-4</v>
      </c>
      <c r="D142" s="3">
        <f t="shared" si="8"/>
        <v>172.15848090469174</v>
      </c>
      <c r="E142" s="3">
        <f>D142/MAXA($D$6:D141)-1</f>
        <v>4.0134456857421341E-4</v>
      </c>
      <c r="F142" s="10">
        <f>'L6'!Q140</f>
        <v>3.6927180652649307E-2</v>
      </c>
      <c r="G142" s="10">
        <f t="shared" si="9"/>
        <v>1.9810903530497179E-2</v>
      </c>
      <c r="H142" s="11">
        <f t="shared" si="10"/>
        <v>1608.6817283118269</v>
      </c>
      <c r="I142" s="3">
        <f t="shared" si="11"/>
        <v>159.93368492656475</v>
      </c>
      <c r="J142" s="3">
        <f>I142/MAXA($I$6:I141)-1</f>
        <v>-4.2915318654887735E-2</v>
      </c>
    </row>
    <row r="143" spans="1:10" x14ac:dyDescent="0.25">
      <c r="A143" s="8">
        <v>42552</v>
      </c>
      <c r="B143" s="9">
        <v>1.3899999999999999E-2</v>
      </c>
      <c r="C143" s="9">
        <v>3.5609801125254359E-2</v>
      </c>
      <c r="D143" s="3">
        <f t="shared" si="8"/>
        <v>174.55148378926697</v>
      </c>
      <c r="E143" s="3">
        <f>D143/MAXA($D$6:D142)-1</f>
        <v>1.3900000000000023E-2</v>
      </c>
      <c r="F143" s="10">
        <f>'L6'!Q141</f>
        <v>2.8730694066378699E-2</v>
      </c>
      <c r="G143" s="10">
        <f t="shared" si="9"/>
        <v>1.1614416944226571E-2</v>
      </c>
      <c r="H143" s="11">
        <f t="shared" si="10"/>
        <v>1654.9002708981275</v>
      </c>
      <c r="I143" s="3">
        <f t="shared" si="11"/>
        <v>161.79122142672841</v>
      </c>
      <c r="J143" s="3">
        <f>I143/MAXA($I$6:I142)-1</f>
        <v>-3.1799338114813502E-2</v>
      </c>
    </row>
    <row r="144" spans="1:10" x14ac:dyDescent="0.25">
      <c r="A144" s="8">
        <v>42583</v>
      </c>
      <c r="B144" s="9">
        <v>-4.0000000000000002E-4</v>
      </c>
      <c r="C144" s="9">
        <v>-1.2192431360480427E-3</v>
      </c>
      <c r="D144" s="3">
        <f t="shared" si="8"/>
        <v>174.48166319575128</v>
      </c>
      <c r="E144" s="3">
        <f>D144/MAXA($D$6:D143)-1</f>
        <v>-3.9999999999984492E-4</v>
      </c>
      <c r="F144" s="10">
        <f>'L6'!Q142</f>
        <v>3.9840630088911387E-2</v>
      </c>
      <c r="G144" s="10">
        <f t="shared" si="9"/>
        <v>2.2724352966759259E-2</v>
      </c>
      <c r="H144" s="11">
        <f t="shared" si="10"/>
        <v>1720.832540425019</v>
      </c>
      <c r="I144" s="3">
        <f t="shared" si="11"/>
        <v>165.46782224935251</v>
      </c>
      <c r="J144" s="3">
        <f>I144/MAXA($I$6:I143)-1</f>
        <v>-9.7976045314844828E-3</v>
      </c>
    </row>
    <row r="145" spans="1:10" x14ac:dyDescent="0.25">
      <c r="A145" s="8">
        <v>42614</v>
      </c>
      <c r="B145" s="9">
        <v>2.6000000000000003E-3</v>
      </c>
      <c r="C145" s="9">
        <v>-1.2344508443253854E-3</v>
      </c>
      <c r="D145" s="3">
        <f t="shared" si="8"/>
        <v>174.93531552006021</v>
      </c>
      <c r="E145" s="3">
        <f>D145/MAXA($D$6:D144)-1</f>
        <v>2.1989600000000831E-3</v>
      </c>
      <c r="F145" s="10">
        <f>'L6'!Q143</f>
        <v>2.5206041961953876E-2</v>
      </c>
      <c r="G145" s="10">
        <f t="shared" si="9"/>
        <v>8.0897648398017483E-3</v>
      </c>
      <c r="H145" s="11">
        <f t="shared" si="10"/>
        <v>1764.2079176484679</v>
      </c>
      <c r="I145" s="3">
        <f t="shared" si="11"/>
        <v>166.80641801990387</v>
      </c>
      <c r="J145" s="3">
        <f>I145/MAXA($I$6:I144)-1</f>
        <v>-1.787100008335929E-3</v>
      </c>
    </row>
    <row r="146" spans="1:10" x14ac:dyDescent="0.25">
      <c r="A146" s="8">
        <v>42644</v>
      </c>
      <c r="B146" s="9">
        <v>-6.9999999999999999E-4</v>
      </c>
      <c r="C146" s="9">
        <v>-1.9425679279557517E-2</v>
      </c>
      <c r="D146" s="3">
        <f t="shared" si="8"/>
        <v>174.81286079919616</v>
      </c>
      <c r="E146" s="3">
        <f>D146/MAXA($D$6:D145)-1</f>
        <v>-7.0000000000003393E-4</v>
      </c>
      <c r="F146" s="10">
        <f>'L6'!Q144</f>
        <v>3.2722656831537571E-2</v>
      </c>
      <c r="G146" s="10">
        <f t="shared" si="9"/>
        <v>1.5606379709385443E-2</v>
      </c>
      <c r="H146" s="11">
        <f t="shared" si="10"/>
        <v>1821.9374879171601</v>
      </c>
      <c r="I146" s="3">
        <f t="shared" si="11"/>
        <v>169.40966231748499</v>
      </c>
      <c r="J146" s="3">
        <f>I146/MAXA($I$6:I145)-1</f>
        <v>1.3791389539741017E-2</v>
      </c>
    </row>
    <row r="147" spans="1:10" x14ac:dyDescent="0.25">
      <c r="A147" s="8">
        <v>42675</v>
      </c>
      <c r="B147" s="9">
        <v>1.6999999999999999E-3</v>
      </c>
      <c r="C147" s="9">
        <v>3.4174522187570444E-2</v>
      </c>
      <c r="D147" s="3">
        <f t="shared" si="8"/>
        <v>175.1100426625548</v>
      </c>
      <c r="E147" s="3">
        <f>D147/MAXA($D$6:D146)-1</f>
        <v>9.9881000000001663E-4</v>
      </c>
      <c r="F147" s="10">
        <f>'L6'!Q145</f>
        <v>2.6869376989295694E-2</v>
      </c>
      <c r="G147" s="10">
        <f t="shared" si="9"/>
        <v>9.7530998671435665E-3</v>
      </c>
      <c r="H147" s="11">
        <f t="shared" si="10"/>
        <v>1870.8918131309365</v>
      </c>
      <c r="I147" s="3">
        <f t="shared" si="11"/>
        <v>171.0619316725265</v>
      </c>
      <c r="J147" s="3">
        <f>I147/MAXA($I$6:I146)-1</f>
        <v>9.7530998671435665E-3</v>
      </c>
    </row>
    <row r="148" spans="1:10" x14ac:dyDescent="0.25">
      <c r="A148" s="8">
        <v>42705</v>
      </c>
      <c r="B148" s="9">
        <v>1.03E-2</v>
      </c>
      <c r="C148" s="9">
        <v>1.8200762196895148E-2</v>
      </c>
      <c r="D148" s="3">
        <f t="shared" si="8"/>
        <v>176.91367610197912</v>
      </c>
      <c r="E148" s="3">
        <f>D148/MAXA($D$6:D147)-1</f>
        <v>1.0299999999999976E-2</v>
      </c>
      <c r="F148" s="10">
        <f>'L6'!Q146</f>
        <v>3.8646745802705822E-2</v>
      </c>
      <c r="G148" s="10">
        <f t="shared" si="9"/>
        <v>2.1530468680553694E-2</v>
      </c>
      <c r="H148" s="11">
        <f t="shared" si="10"/>
        <v>1943.1956934573711</v>
      </c>
      <c r="I148" s="3">
        <f t="shared" si="11"/>
        <v>174.74497523483686</v>
      </c>
      <c r="J148" s="3">
        <f>I148/MAXA($I$6:I147)-1</f>
        <v>2.1530468680553749E-2</v>
      </c>
    </row>
    <row r="149" spans="1:10" x14ac:dyDescent="0.25">
      <c r="A149" s="8">
        <v>42736</v>
      </c>
      <c r="B149" s="9">
        <v>5.9999999999999995E-4</v>
      </c>
      <c r="C149" s="9">
        <v>2.3E-2</v>
      </c>
      <c r="D149" s="3">
        <f t="shared" si="8"/>
        <v>177.01982430764031</v>
      </c>
      <c r="E149" s="3">
        <f>D149/MAXA($D$6:D148)-1</f>
        <v>5.9999999999993392E-4</v>
      </c>
      <c r="F149" s="10">
        <f>'L6'!Q147</f>
        <v>3.0134102016457411E-2</v>
      </c>
      <c r="G149" s="10">
        <f t="shared" si="9"/>
        <v>1.3017824894305283E-2</v>
      </c>
      <c r="H149" s="11">
        <f t="shared" si="10"/>
        <v>2001.7521507219562</v>
      </c>
      <c r="I149" s="3">
        <f t="shared" si="11"/>
        <v>177.01977472360369</v>
      </c>
      <c r="J149" s="3">
        <f>I149/MAXA($I$6:I148)-1</f>
        <v>1.3017824894305363E-2</v>
      </c>
    </row>
    <row r="150" spans="1:10" x14ac:dyDescent="0.25">
      <c r="F150" s="10">
        <f>'L6'!Q148</f>
        <v>3.190445488890252E-2</v>
      </c>
      <c r="G150" s="10"/>
    </row>
  </sheetData>
  <pageMargins left="0.75" right="0.75" top="1" bottom="1" header="0.5" footer="0.5"/>
  <pageSetup paperSize="9" orientation="portrait" horizontalDpi="4294967292" verticalDpi="4294967292"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50"/>
  <sheetViews>
    <sheetView zoomScale="90" zoomScaleNormal="90" workbookViewId="0">
      <selection activeCell="E2" sqref="E2"/>
    </sheetView>
  </sheetViews>
  <sheetFormatPr baseColWidth="10" defaultRowHeight="15" x14ac:dyDescent="0.25"/>
  <cols>
    <col min="1" max="1" width="24.42578125" bestFit="1" customWidth="1"/>
    <col min="9" max="9" width="21.28515625" bestFit="1" customWidth="1"/>
    <col min="18" max="18" width="14.85546875" bestFit="1" customWidth="1"/>
  </cols>
  <sheetData>
    <row r="1" spans="1:18" x14ac:dyDescent="0.25">
      <c r="A1" t="s">
        <v>0</v>
      </c>
      <c r="B1">
        <v>8</v>
      </c>
    </row>
    <row r="2" spans="1:18" x14ac:dyDescent="0.25">
      <c r="A2" t="s">
        <v>1</v>
      </c>
      <c r="B2">
        <v>-1</v>
      </c>
    </row>
    <row r="3" spans="1:18" x14ac:dyDescent="0.25">
      <c r="A3" s="2"/>
    </row>
    <row r="4" spans="1:18" x14ac:dyDescent="0.25">
      <c r="A4" s="1" t="s">
        <v>18</v>
      </c>
      <c r="B4" s="1" t="s">
        <v>2</v>
      </c>
      <c r="C4" s="1" t="s">
        <v>6</v>
      </c>
      <c r="D4" s="1" t="s">
        <v>5</v>
      </c>
      <c r="E4" s="1" t="s">
        <v>7</v>
      </c>
      <c r="F4" s="1" t="s">
        <v>8</v>
      </c>
      <c r="G4" s="1" t="s">
        <v>9</v>
      </c>
      <c r="H4" s="1" t="s">
        <v>10</v>
      </c>
      <c r="I4" s="1" t="s">
        <v>17</v>
      </c>
      <c r="J4" s="1" t="s">
        <v>4</v>
      </c>
      <c r="K4" s="1" t="s">
        <v>3</v>
      </c>
      <c r="L4" s="1" t="s">
        <v>11</v>
      </c>
      <c r="M4" s="1" t="s">
        <v>12</v>
      </c>
      <c r="N4" s="1" t="s">
        <v>13</v>
      </c>
      <c r="O4" s="1" t="s">
        <v>14</v>
      </c>
      <c r="P4" s="1" t="s">
        <v>15</v>
      </c>
      <c r="Q4" s="1" t="s">
        <v>16</v>
      </c>
    </row>
    <row r="5" spans="1:18" ht="15.75" x14ac:dyDescent="0.25">
      <c r="A5" s="25">
        <v>38353</v>
      </c>
      <c r="B5" s="26">
        <v>0.12820000000000001</v>
      </c>
      <c r="C5" s="21">
        <v>1181.27</v>
      </c>
      <c r="D5" s="26">
        <v>2.06E-2</v>
      </c>
      <c r="E5" s="26">
        <v>1.7500000000000002E-2</v>
      </c>
      <c r="F5" s="27">
        <v>28</v>
      </c>
      <c r="G5" s="21">
        <f>C5*EXP((D5-E5+((B5^2)/2))*(1/12)+(B5*SQRT(F5/365)*$B$2))</f>
        <v>1141.1376734748942</v>
      </c>
      <c r="H5" s="21">
        <v>1150</v>
      </c>
      <c r="I5" s="28">
        <v>42813</v>
      </c>
      <c r="J5" s="21">
        <v>47</v>
      </c>
      <c r="K5" s="21">
        <v>8.6</v>
      </c>
      <c r="L5" s="21">
        <v>1.75</v>
      </c>
      <c r="M5" s="21">
        <f>H5*EXP(-D5*(J5/365))-K5</f>
        <v>1138.3535491475659</v>
      </c>
      <c r="N5" s="21">
        <f>M5/$B$1</f>
        <v>142.29419364344574</v>
      </c>
      <c r="O5" s="21">
        <f>(N5+K5)*(EXP(D5*F5/365)-1)</f>
        <v>0.23864267757484092</v>
      </c>
      <c r="P5" s="21">
        <f>K5-L5+O5</f>
        <v>7.0886426775748408</v>
      </c>
      <c r="Q5" s="26">
        <f>P5/N5</f>
        <v>4.9816809077517503E-2</v>
      </c>
      <c r="R5" s="3"/>
    </row>
    <row r="6" spans="1:18" ht="15.75" x14ac:dyDescent="0.25">
      <c r="A6" s="25">
        <v>38384</v>
      </c>
      <c r="B6" s="26">
        <v>0.1208</v>
      </c>
      <c r="C6" s="21">
        <v>1203.599976</v>
      </c>
      <c r="D6" s="26">
        <v>2.5100000000000001E-2</v>
      </c>
      <c r="E6" s="26">
        <v>1.66E-2</v>
      </c>
      <c r="F6" s="21">
        <v>31</v>
      </c>
      <c r="G6" s="21">
        <f>C6*EXP((D6-E6+((B6^2)/2))*(1/12)+(B6*SQRT(F6/365)*$B$2))</f>
        <v>1163.495282289475</v>
      </c>
      <c r="H6" s="21">
        <v>1160</v>
      </c>
      <c r="I6" s="25">
        <v>42841</v>
      </c>
      <c r="J6" s="21">
        <v>47</v>
      </c>
      <c r="K6" s="21">
        <v>5.2</v>
      </c>
      <c r="L6" s="21">
        <v>5.0999999999999996</v>
      </c>
      <c r="M6" s="21">
        <f t="shared" ref="M6:M69" si="0">H6*EXP(-D6*(J6/365))-K6</f>
        <v>1151.05686869954</v>
      </c>
      <c r="N6" s="21">
        <f>M6/$B$1</f>
        <v>143.8821085874425</v>
      </c>
      <c r="O6" s="21">
        <f t="shared" ref="O6:O69" si="1">(N6+K6)*(EXP(D6*F6/365)-1)</f>
        <v>0.3181493718569518</v>
      </c>
      <c r="P6" s="21">
        <f t="shared" ref="P6:P69" si="2">K6-L6+O6</f>
        <v>0.41814937185695233</v>
      </c>
      <c r="Q6" s="26">
        <f t="shared" ref="Q6:Q69" si="3">P6/N6</f>
        <v>2.9061943556576908E-3</v>
      </c>
      <c r="R6" s="3"/>
    </row>
    <row r="7" spans="1:18" ht="15.75" x14ac:dyDescent="0.25">
      <c r="A7" s="25">
        <v>38412</v>
      </c>
      <c r="B7" s="26">
        <v>0.14019999999999999</v>
      </c>
      <c r="C7" s="21">
        <v>1180.589966</v>
      </c>
      <c r="D7" s="26">
        <v>2.63E-2</v>
      </c>
      <c r="E7" s="26">
        <v>1.6899999999999998E-2</v>
      </c>
      <c r="F7" s="21">
        <v>29</v>
      </c>
      <c r="G7" s="21">
        <f t="shared" ref="G7:G70" si="4">C7*EXP((D7-E7+((B7^2)/2))*(1/12)+(B7*SQRT(F7/365)*$B$2))</f>
        <v>1136.6645131297805</v>
      </c>
      <c r="H7" s="21">
        <v>1125</v>
      </c>
      <c r="I7" s="28">
        <v>42876</v>
      </c>
      <c r="J7" s="21">
        <v>51</v>
      </c>
      <c r="K7" s="21">
        <v>5.8</v>
      </c>
      <c r="L7" s="21">
        <v>5.9</v>
      </c>
      <c r="M7" s="21">
        <f>H7*EXP(-D7*(J7/365))-K7</f>
        <v>1115.0734429328238</v>
      </c>
      <c r="N7" s="21">
        <f>M7/$B$1</f>
        <v>139.38418036660298</v>
      </c>
      <c r="O7" s="21">
        <f>(N7+K7)*(EXP(D7*F7/365)-1)</f>
        <v>0.30369245794744293</v>
      </c>
      <c r="P7" s="21">
        <f t="shared" si="2"/>
        <v>0.2036924579474424</v>
      </c>
      <c r="Q7" s="26">
        <f t="shared" si="3"/>
        <v>1.46137429234579E-3</v>
      </c>
      <c r="R7" s="3"/>
    </row>
    <row r="8" spans="1:18" ht="15.75" x14ac:dyDescent="0.25">
      <c r="A8" s="25">
        <v>38443</v>
      </c>
      <c r="B8" s="26">
        <v>0.15310000000000001</v>
      </c>
      <c r="C8" s="21">
        <v>1156.849976</v>
      </c>
      <c r="D8" s="26">
        <v>2.7E-2</v>
      </c>
      <c r="E8" s="26">
        <v>1.7600000000000001E-2</v>
      </c>
      <c r="F8" s="21">
        <v>32</v>
      </c>
      <c r="G8" s="21">
        <f t="shared" si="4"/>
        <v>1107.526195393634</v>
      </c>
      <c r="H8" s="21">
        <v>1110</v>
      </c>
      <c r="I8" s="28">
        <v>42904</v>
      </c>
      <c r="J8" s="21">
        <v>50</v>
      </c>
      <c r="K8" s="21">
        <v>8.9</v>
      </c>
      <c r="L8" s="21">
        <v>0.95</v>
      </c>
      <c r="M8" s="21">
        <f t="shared" si="0"/>
        <v>1097.0021035212073</v>
      </c>
      <c r="N8" s="21">
        <f t="shared" ref="N8:N71" si="5">M8/$B$1</f>
        <v>137.12526294015092</v>
      </c>
      <c r="O8" s="21">
        <f t="shared" si="1"/>
        <v>0.34606923317108329</v>
      </c>
      <c r="P8" s="21">
        <f t="shared" si="2"/>
        <v>8.2960692331710835</v>
      </c>
      <c r="Q8" s="26">
        <f t="shared" si="3"/>
        <v>6.0499933092503524E-2</v>
      </c>
      <c r="R8" s="3"/>
    </row>
    <row r="9" spans="1:18" ht="15.75" x14ac:dyDescent="0.25">
      <c r="A9" s="25">
        <v>38473</v>
      </c>
      <c r="B9" s="26">
        <v>0.13289999999999999</v>
      </c>
      <c r="C9" s="21">
        <v>1191.5</v>
      </c>
      <c r="D9" s="26">
        <v>2.8000000000000001E-2</v>
      </c>
      <c r="E9" s="26">
        <v>1.7600000000000001E-2</v>
      </c>
      <c r="F9" s="21">
        <v>30</v>
      </c>
      <c r="G9" s="21">
        <f t="shared" si="4"/>
        <v>1148.7959250546005</v>
      </c>
      <c r="H9" s="21">
        <v>1150</v>
      </c>
      <c r="I9" s="28">
        <v>42932</v>
      </c>
      <c r="J9" s="21">
        <v>46</v>
      </c>
      <c r="K9" s="21">
        <v>6.6</v>
      </c>
      <c r="L9" s="21">
        <v>1.5</v>
      </c>
      <c r="M9" s="21">
        <f t="shared" si="0"/>
        <v>1139.3490694071481</v>
      </c>
      <c r="N9" s="21">
        <f t="shared" si="5"/>
        <v>142.41863367589352</v>
      </c>
      <c r="O9" s="21">
        <f t="shared" si="1"/>
        <v>0.34334191940530429</v>
      </c>
      <c r="P9" s="21">
        <f t="shared" si="2"/>
        <v>5.4433419194053041</v>
      </c>
      <c r="Q9" s="26">
        <f t="shared" si="3"/>
        <v>3.8220714375008576E-2</v>
      </c>
      <c r="R9" s="3"/>
    </row>
    <row r="10" spans="1:18" ht="15.75" x14ac:dyDescent="0.25">
      <c r="A10" s="25">
        <v>38504</v>
      </c>
      <c r="B10" s="26">
        <v>0.12039999999999999</v>
      </c>
      <c r="C10" s="21">
        <v>1191.329956</v>
      </c>
      <c r="D10" s="26">
        <v>2.9899999999999999E-2</v>
      </c>
      <c r="E10" s="26">
        <v>1.7399999999999999E-2</v>
      </c>
      <c r="F10" s="21">
        <v>29</v>
      </c>
      <c r="G10" s="21">
        <f t="shared" si="4"/>
        <v>1153.4743116549657</v>
      </c>
      <c r="H10" s="21">
        <v>1155</v>
      </c>
      <c r="I10" s="28">
        <v>42967</v>
      </c>
      <c r="J10" s="21">
        <v>49</v>
      </c>
      <c r="K10" s="21">
        <v>7.4</v>
      </c>
      <c r="L10" s="21">
        <v>0.8</v>
      </c>
      <c r="M10" s="21">
        <f t="shared" si="0"/>
        <v>1142.9731538729322</v>
      </c>
      <c r="N10" s="21">
        <f t="shared" si="5"/>
        <v>142.87164423411653</v>
      </c>
      <c r="O10" s="21">
        <f t="shared" si="1"/>
        <v>0.35741215726987158</v>
      </c>
      <c r="P10" s="21">
        <f t="shared" si="2"/>
        <v>6.9574121572698724</v>
      </c>
      <c r="Q10" s="26">
        <f t="shared" si="3"/>
        <v>4.869694189190623E-2</v>
      </c>
      <c r="R10" s="3"/>
    </row>
    <row r="11" spans="1:18" ht="15.75" x14ac:dyDescent="0.25">
      <c r="A11" s="25">
        <v>38534</v>
      </c>
      <c r="B11" s="26">
        <v>0.1157</v>
      </c>
      <c r="C11" s="21">
        <v>1234.1800539999999</v>
      </c>
      <c r="D11" s="26">
        <v>3.2500000000000001E-2</v>
      </c>
      <c r="E11" s="26">
        <v>1.7299999999999999E-2</v>
      </c>
      <c r="F11" s="21">
        <v>32</v>
      </c>
      <c r="G11" s="21">
        <f t="shared" si="4"/>
        <v>1194.7933837581281</v>
      </c>
      <c r="H11" s="21">
        <v>1195</v>
      </c>
      <c r="I11" s="28">
        <v>42995</v>
      </c>
      <c r="J11" s="21">
        <v>49</v>
      </c>
      <c r="K11" s="21">
        <v>6.1</v>
      </c>
      <c r="L11" s="21">
        <v>3.7</v>
      </c>
      <c r="M11" s="21">
        <f t="shared" si="0"/>
        <v>1183.6975560500064</v>
      </c>
      <c r="N11" s="21">
        <f t="shared" si="5"/>
        <v>147.9621945062508</v>
      </c>
      <c r="O11" s="21">
        <f t="shared" si="1"/>
        <v>0.43959771107323331</v>
      </c>
      <c r="P11" s="21">
        <f t="shared" si="2"/>
        <v>2.8395977110732327</v>
      </c>
      <c r="Q11" s="26">
        <f t="shared" si="3"/>
        <v>1.9191373313628916E-2</v>
      </c>
      <c r="R11" s="3"/>
    </row>
    <row r="12" spans="1:18" ht="15.75" x14ac:dyDescent="0.25">
      <c r="A12" s="25">
        <v>38565</v>
      </c>
      <c r="B12" s="26">
        <v>0.126</v>
      </c>
      <c r="C12" s="21">
        <v>1220.329956</v>
      </c>
      <c r="D12" s="26">
        <v>3.4099999999999998E-2</v>
      </c>
      <c r="E12" s="26">
        <v>1.7399999999999999E-2</v>
      </c>
      <c r="F12" s="21">
        <v>30</v>
      </c>
      <c r="G12" s="21">
        <f t="shared" si="4"/>
        <v>1179.4537025085679</v>
      </c>
      <c r="H12" s="21">
        <v>1180</v>
      </c>
      <c r="I12" s="28">
        <v>43030</v>
      </c>
      <c r="J12" s="21">
        <v>52</v>
      </c>
      <c r="K12" s="21">
        <v>8.6</v>
      </c>
      <c r="L12" s="21">
        <v>1.95</v>
      </c>
      <c r="M12" s="21">
        <f t="shared" si="0"/>
        <v>1165.6813650600832</v>
      </c>
      <c r="N12" s="21">
        <f t="shared" si="5"/>
        <v>145.7101706325104</v>
      </c>
      <c r="O12" s="21">
        <f t="shared" si="1"/>
        <v>0.43309789218439448</v>
      </c>
      <c r="P12" s="21">
        <f t="shared" si="2"/>
        <v>7.0830978921843943</v>
      </c>
      <c r="Q12" s="26">
        <f t="shared" si="3"/>
        <v>4.8610868146248917E-2</v>
      </c>
      <c r="R12" s="3"/>
    </row>
    <row r="13" spans="1:18" ht="15.75" x14ac:dyDescent="0.25">
      <c r="A13" s="25">
        <v>38596</v>
      </c>
      <c r="B13" s="26">
        <v>0.1192</v>
      </c>
      <c r="C13" s="21">
        <v>1228.8100589999999</v>
      </c>
      <c r="D13" s="26">
        <v>3.15E-2</v>
      </c>
      <c r="E13" s="26">
        <v>1.7500000000000002E-2</v>
      </c>
      <c r="F13" s="21">
        <v>31</v>
      </c>
      <c r="G13" s="21">
        <f t="shared" si="4"/>
        <v>1188.9451602667793</v>
      </c>
      <c r="H13" s="21">
        <v>1190</v>
      </c>
      <c r="I13" s="28">
        <v>43058</v>
      </c>
      <c r="J13" s="21">
        <v>50</v>
      </c>
      <c r="K13" s="21">
        <v>7.4</v>
      </c>
      <c r="L13" s="21">
        <v>10.8</v>
      </c>
      <c r="M13" s="21">
        <f t="shared" si="0"/>
        <v>1177.4761313656593</v>
      </c>
      <c r="N13" s="21">
        <f t="shared" si="5"/>
        <v>147.18451642070741</v>
      </c>
      <c r="O13" s="21">
        <f t="shared" si="1"/>
        <v>0.41412023104433582</v>
      </c>
      <c r="P13" s="21">
        <f t="shared" si="2"/>
        <v>-2.9858797689556646</v>
      </c>
      <c r="Q13" s="26">
        <f t="shared" si="3"/>
        <v>-2.0286643198398149E-2</v>
      </c>
      <c r="R13" s="3"/>
    </row>
    <row r="14" spans="1:18" ht="15.75" x14ac:dyDescent="0.25">
      <c r="A14" s="25">
        <v>38626</v>
      </c>
      <c r="B14" s="26">
        <v>0.1532</v>
      </c>
      <c r="C14" s="21">
        <v>1207.01001</v>
      </c>
      <c r="D14" s="26">
        <v>3.7699999999999997E-2</v>
      </c>
      <c r="E14" s="26">
        <v>1.8200000000000001E-2</v>
      </c>
      <c r="F14" s="21">
        <v>30</v>
      </c>
      <c r="G14" s="21">
        <f t="shared" si="4"/>
        <v>1158.1548441791394</v>
      </c>
      <c r="H14" s="21">
        <v>1160</v>
      </c>
      <c r="I14" s="28">
        <v>43086</v>
      </c>
      <c r="J14" s="21">
        <v>47</v>
      </c>
      <c r="K14" s="21">
        <v>9.5</v>
      </c>
      <c r="L14" s="21">
        <v>0.6</v>
      </c>
      <c r="M14" s="21">
        <f t="shared" si="0"/>
        <v>1144.8824025676602</v>
      </c>
      <c r="N14" s="21">
        <f t="shared" si="5"/>
        <v>143.11030032095752</v>
      </c>
      <c r="O14" s="21">
        <f t="shared" si="1"/>
        <v>0.47361627767223213</v>
      </c>
      <c r="P14" s="21">
        <f t="shared" si="2"/>
        <v>9.373616277672232</v>
      </c>
      <c r="Q14" s="26">
        <f t="shared" si="3"/>
        <v>6.5499242588756765E-2</v>
      </c>
      <c r="R14" s="3"/>
    </row>
    <row r="15" spans="1:18" x14ac:dyDescent="0.25">
      <c r="A15" s="25">
        <v>38657</v>
      </c>
      <c r="B15" s="26">
        <v>0.1206</v>
      </c>
      <c r="C15" s="21">
        <v>1249.4799800000001</v>
      </c>
      <c r="D15" s="29">
        <v>0.04</v>
      </c>
      <c r="E15" s="26">
        <v>1.78E-2</v>
      </c>
      <c r="F15" s="21">
        <v>30</v>
      </c>
      <c r="G15" s="21">
        <f t="shared" si="4"/>
        <v>1209.9856721702881</v>
      </c>
      <c r="H15" s="21">
        <v>1210</v>
      </c>
      <c r="I15" s="28">
        <v>42756</v>
      </c>
      <c r="J15" s="21">
        <v>51</v>
      </c>
      <c r="K15" s="21">
        <v>6.9</v>
      </c>
      <c r="L15" s="21">
        <v>3</v>
      </c>
      <c r="M15" s="21">
        <f t="shared" si="0"/>
        <v>1196.3561237298588</v>
      </c>
      <c r="N15" s="21">
        <f t="shared" si="5"/>
        <v>149.54451546623235</v>
      </c>
      <c r="O15" s="21">
        <f t="shared" si="1"/>
        <v>0.51518454770516509</v>
      </c>
      <c r="P15" s="21">
        <f t="shared" si="2"/>
        <v>4.4151845477051657</v>
      </c>
      <c r="Q15" s="26">
        <f t="shared" si="3"/>
        <v>2.9524215809185787E-2</v>
      </c>
    </row>
    <row r="16" spans="1:18" x14ac:dyDescent="0.25">
      <c r="A16" s="25">
        <v>38687</v>
      </c>
      <c r="B16" s="26">
        <v>0.1207</v>
      </c>
      <c r="C16" s="21">
        <v>1248.290039</v>
      </c>
      <c r="D16" s="26">
        <v>4.0099999999999997E-2</v>
      </c>
      <c r="E16" s="26">
        <v>1.7600000000000001E-2</v>
      </c>
      <c r="F16" s="21">
        <v>32</v>
      </c>
      <c r="G16" s="21">
        <f t="shared" si="4"/>
        <v>1207.4590670166936</v>
      </c>
      <c r="H16" s="21">
        <v>1205</v>
      </c>
      <c r="I16" s="28">
        <v>42784</v>
      </c>
      <c r="J16" s="21">
        <v>49</v>
      </c>
      <c r="K16" s="21">
        <v>7.3</v>
      </c>
      <c r="L16" s="21">
        <v>1.2</v>
      </c>
      <c r="M16" s="21">
        <f t="shared" si="0"/>
        <v>1191.230567388131</v>
      </c>
      <c r="N16" s="21">
        <f t="shared" si="5"/>
        <v>148.90382092351638</v>
      </c>
      <c r="O16" s="21">
        <f t="shared" si="1"/>
        <v>0.55011915794771482</v>
      </c>
      <c r="P16" s="21">
        <f t="shared" si="2"/>
        <v>6.6501191579477146</v>
      </c>
      <c r="Q16" s="26">
        <f t="shared" si="3"/>
        <v>4.4660500427074409E-2</v>
      </c>
    </row>
    <row r="17" spans="1:17" x14ac:dyDescent="0.25">
      <c r="A17" s="25">
        <v>38718</v>
      </c>
      <c r="B17" s="26">
        <v>0.1295</v>
      </c>
      <c r="C17" s="21">
        <v>1280.079956</v>
      </c>
      <c r="D17" s="26">
        <v>4.3700000000000003E-2</v>
      </c>
      <c r="E17" s="26">
        <v>1.7500000000000002E-2</v>
      </c>
      <c r="F17" s="21">
        <v>28</v>
      </c>
      <c r="G17" s="21">
        <f t="shared" si="4"/>
        <v>1238.5446643304597</v>
      </c>
      <c r="H17" s="21">
        <v>1235</v>
      </c>
      <c r="I17" s="28">
        <v>42812</v>
      </c>
      <c r="J17" s="21">
        <v>46</v>
      </c>
      <c r="K17" s="21">
        <v>7.3</v>
      </c>
      <c r="L17" s="21">
        <v>2.25</v>
      </c>
      <c r="M17" s="21">
        <f t="shared" si="0"/>
        <v>1220.9170597016478</v>
      </c>
      <c r="N17" s="21">
        <f t="shared" si="5"/>
        <v>152.61463246270597</v>
      </c>
      <c r="O17" s="21">
        <f t="shared" si="1"/>
        <v>0.5369859965985051</v>
      </c>
      <c r="P17" s="21">
        <f t="shared" si="2"/>
        <v>5.5869859965985054</v>
      </c>
      <c r="Q17" s="26">
        <f t="shared" si="3"/>
        <v>3.6608455601161195E-2</v>
      </c>
    </row>
    <row r="18" spans="1:17" x14ac:dyDescent="0.25">
      <c r="A18" s="25">
        <v>38749</v>
      </c>
      <c r="B18" s="26">
        <v>0.1234</v>
      </c>
      <c r="C18" s="21">
        <v>1280.660034</v>
      </c>
      <c r="D18" s="26">
        <v>4.4699999999999997E-2</v>
      </c>
      <c r="E18" s="26">
        <v>1.77E-2</v>
      </c>
      <c r="F18" s="21">
        <v>31</v>
      </c>
      <c r="G18" s="21">
        <f t="shared" si="4"/>
        <v>1238.9913276443137</v>
      </c>
      <c r="H18" s="21">
        <v>1230</v>
      </c>
      <c r="I18" s="28">
        <v>42847</v>
      </c>
      <c r="J18" s="21">
        <v>53</v>
      </c>
      <c r="K18" s="21">
        <v>5.9</v>
      </c>
      <c r="L18" s="21">
        <v>1.25</v>
      </c>
      <c r="M18" s="21">
        <f t="shared" si="0"/>
        <v>1216.1423108980496</v>
      </c>
      <c r="N18" s="21">
        <f t="shared" si="5"/>
        <v>152.0177888622562</v>
      </c>
      <c r="O18" s="21">
        <f t="shared" si="1"/>
        <v>0.60066462241790142</v>
      </c>
      <c r="P18" s="21">
        <f t="shared" si="2"/>
        <v>5.2506646224179017</v>
      </c>
      <c r="Q18" s="26">
        <f t="shared" si="3"/>
        <v>3.4539803938179535E-2</v>
      </c>
    </row>
    <row r="19" spans="1:17" x14ac:dyDescent="0.25">
      <c r="A19" s="25">
        <v>38777</v>
      </c>
      <c r="B19" s="26">
        <v>0.1139</v>
      </c>
      <c r="C19" s="21">
        <v>1294.869995</v>
      </c>
      <c r="D19" s="26">
        <v>4.65E-2</v>
      </c>
      <c r="E19" s="26">
        <v>1.7600000000000001E-2</v>
      </c>
      <c r="F19" s="21">
        <v>28</v>
      </c>
      <c r="G19" s="21">
        <f t="shared" si="4"/>
        <v>1258.3638074996641</v>
      </c>
      <c r="H19" s="21">
        <v>1260</v>
      </c>
      <c r="I19" s="28">
        <v>42875</v>
      </c>
      <c r="J19" s="21">
        <v>50</v>
      </c>
      <c r="K19" s="21">
        <v>6.6</v>
      </c>
      <c r="L19" s="21">
        <v>2.0499999999999998</v>
      </c>
      <c r="M19" s="21">
        <f t="shared" si="0"/>
        <v>1245.3994807603779</v>
      </c>
      <c r="N19" s="21">
        <f t="shared" si="5"/>
        <v>155.67493509504723</v>
      </c>
      <c r="O19" s="21">
        <f t="shared" si="1"/>
        <v>0.57988835171207143</v>
      </c>
      <c r="P19" s="21">
        <f t="shared" si="2"/>
        <v>5.1298883517120712</v>
      </c>
      <c r="Q19" s="26">
        <f t="shared" si="3"/>
        <v>3.2952564576821705E-2</v>
      </c>
    </row>
    <row r="20" spans="1:17" x14ac:dyDescent="0.25">
      <c r="A20" s="25">
        <v>38808</v>
      </c>
      <c r="B20" s="26">
        <v>0.1159</v>
      </c>
      <c r="C20" s="21">
        <v>1310.6099850000001</v>
      </c>
      <c r="D20" s="26">
        <v>4.5999999999999999E-2</v>
      </c>
      <c r="E20" s="26">
        <v>1.77E-2</v>
      </c>
      <c r="F20" s="21">
        <v>33</v>
      </c>
      <c r="G20" s="21">
        <f t="shared" si="4"/>
        <v>1269.4216548215529</v>
      </c>
      <c r="H20" s="21">
        <v>1270</v>
      </c>
      <c r="I20" s="28">
        <v>42903</v>
      </c>
      <c r="J20" s="21">
        <v>50</v>
      </c>
      <c r="K20" s="21">
        <v>6.6</v>
      </c>
      <c r="L20" s="21">
        <v>14.6</v>
      </c>
      <c r="M20" s="21">
        <f t="shared" si="0"/>
        <v>1255.4224215076179</v>
      </c>
      <c r="N20" s="21">
        <f t="shared" si="5"/>
        <v>156.92780268845223</v>
      </c>
      <c r="O20" s="21">
        <f t="shared" si="1"/>
        <v>0.681512641181093</v>
      </c>
      <c r="P20" s="21">
        <f t="shared" si="2"/>
        <v>-7.3184873588189072</v>
      </c>
      <c r="Q20" s="26">
        <f t="shared" si="3"/>
        <v>-4.6636014991863831E-2</v>
      </c>
    </row>
    <row r="21" spans="1:17" x14ac:dyDescent="0.25">
      <c r="A21" s="25">
        <v>38838</v>
      </c>
      <c r="B21" s="26">
        <v>0.16439999999999999</v>
      </c>
      <c r="C21" s="21">
        <v>1270.089966</v>
      </c>
      <c r="D21" s="26">
        <v>4.7500000000000001E-2</v>
      </c>
      <c r="E21" s="26">
        <v>1.7999999999999999E-2</v>
      </c>
      <c r="F21" s="21">
        <v>30</v>
      </c>
      <c r="G21" s="21">
        <f t="shared" si="4"/>
        <v>1215.9676694223995</v>
      </c>
      <c r="H21" s="21">
        <v>1215</v>
      </c>
      <c r="I21" s="28">
        <v>42938</v>
      </c>
      <c r="J21" s="21">
        <v>52</v>
      </c>
      <c r="K21" s="21">
        <v>9.6</v>
      </c>
      <c r="L21" s="21">
        <v>2.5</v>
      </c>
      <c r="M21" s="21">
        <f t="shared" si="0"/>
        <v>1197.2057023873326</v>
      </c>
      <c r="N21" s="21">
        <f t="shared" si="5"/>
        <v>149.65071279841658</v>
      </c>
      <c r="O21" s="21">
        <f t="shared" si="1"/>
        <v>0.62294747124528715</v>
      </c>
      <c r="P21" s="21">
        <f t="shared" si="2"/>
        <v>7.7229474712452868</v>
      </c>
      <c r="Q21" s="26">
        <f t="shared" si="3"/>
        <v>5.1606486376368277E-2</v>
      </c>
    </row>
    <row r="22" spans="1:17" x14ac:dyDescent="0.25">
      <c r="A22" s="25">
        <v>38869</v>
      </c>
      <c r="B22" s="26">
        <v>0.13009999999999999</v>
      </c>
      <c r="C22" s="21">
        <v>1270.1999510000001</v>
      </c>
      <c r="D22" s="26">
        <v>4.5400000000000003E-2</v>
      </c>
      <c r="E22" s="26">
        <v>1.8700000000000001E-2</v>
      </c>
      <c r="F22" s="21">
        <v>31</v>
      </c>
      <c r="G22" s="21">
        <f t="shared" si="4"/>
        <v>1226.5305876757498</v>
      </c>
      <c r="H22" s="21">
        <v>1225</v>
      </c>
      <c r="I22" s="28">
        <v>42966</v>
      </c>
      <c r="J22" s="21">
        <v>50</v>
      </c>
      <c r="K22" s="21">
        <v>7.8</v>
      </c>
      <c r="L22" s="21">
        <v>3.2</v>
      </c>
      <c r="M22" s="21">
        <f t="shared" si="0"/>
        <v>1209.6051481968198</v>
      </c>
      <c r="N22" s="21">
        <f t="shared" si="5"/>
        <v>151.20064352460247</v>
      </c>
      <c r="O22" s="21">
        <f t="shared" si="1"/>
        <v>0.6142725794993481</v>
      </c>
      <c r="P22" s="21">
        <f t="shared" si="2"/>
        <v>5.2142725794993474</v>
      </c>
      <c r="Q22" s="26">
        <f t="shared" si="3"/>
        <v>3.4485782983132027E-2</v>
      </c>
    </row>
    <row r="23" spans="1:17" x14ac:dyDescent="0.25">
      <c r="A23" s="25">
        <v>38899</v>
      </c>
      <c r="B23" s="26">
        <v>0.14949999999999999</v>
      </c>
      <c r="C23" s="21">
        <v>1276.660034</v>
      </c>
      <c r="D23" s="26">
        <v>5.0200000000000002E-2</v>
      </c>
      <c r="E23" s="26">
        <v>1.8800000000000001E-2</v>
      </c>
      <c r="F23" s="21">
        <v>31</v>
      </c>
      <c r="G23" s="21">
        <f t="shared" si="4"/>
        <v>1226.5758744806312</v>
      </c>
      <c r="H23" s="21">
        <v>1225</v>
      </c>
      <c r="I23" s="28">
        <v>42994</v>
      </c>
      <c r="J23" s="21">
        <v>47</v>
      </c>
      <c r="K23" s="21">
        <v>8.5</v>
      </c>
      <c r="L23" s="21">
        <v>0.7</v>
      </c>
      <c r="M23" s="21">
        <f t="shared" si="0"/>
        <v>1208.6070038333905</v>
      </c>
      <c r="N23" s="21">
        <f t="shared" si="5"/>
        <v>151.07587547917382</v>
      </c>
      <c r="O23" s="21">
        <f t="shared" si="1"/>
        <v>0.68181402720988993</v>
      </c>
      <c r="P23" s="21">
        <f t="shared" si="2"/>
        <v>8.4818140272098894</v>
      </c>
      <c r="Q23" s="26">
        <f t="shared" si="3"/>
        <v>5.61427428456579E-2</v>
      </c>
    </row>
    <row r="24" spans="1:17" x14ac:dyDescent="0.25">
      <c r="A24" s="25">
        <v>38930</v>
      </c>
      <c r="B24" s="26">
        <v>0.1231</v>
      </c>
      <c r="C24" s="21">
        <v>1303.8199460000001</v>
      </c>
      <c r="D24" s="26">
        <v>5.1200000000000002E-2</v>
      </c>
      <c r="E24" s="26">
        <v>1.8499999999999999E-2</v>
      </c>
      <c r="F24" s="21">
        <v>29</v>
      </c>
      <c r="G24" s="21">
        <f t="shared" si="4"/>
        <v>1263.5892502316108</v>
      </c>
      <c r="H24" s="21">
        <v>1265</v>
      </c>
      <c r="I24" s="28">
        <v>43029</v>
      </c>
      <c r="J24" s="21">
        <v>51</v>
      </c>
      <c r="K24" s="21">
        <v>8.4</v>
      </c>
      <c r="L24" s="21">
        <v>1.35</v>
      </c>
      <c r="M24" s="21">
        <f t="shared" si="0"/>
        <v>1247.5825185242634</v>
      </c>
      <c r="N24" s="21">
        <f t="shared" si="5"/>
        <v>155.94781481553292</v>
      </c>
      <c r="O24" s="21">
        <f t="shared" si="1"/>
        <v>0.66991957955193715</v>
      </c>
      <c r="P24" s="21">
        <f t="shared" si="2"/>
        <v>7.719919579551938</v>
      </c>
      <c r="Q24" s="26">
        <f t="shared" si="3"/>
        <v>4.9503223810373059E-2</v>
      </c>
    </row>
    <row r="25" spans="1:17" x14ac:dyDescent="0.25">
      <c r="A25" s="25">
        <v>38961</v>
      </c>
      <c r="B25" s="26">
        <v>0.1198</v>
      </c>
      <c r="C25" s="21">
        <v>1335.849976</v>
      </c>
      <c r="D25" s="26">
        <v>4.5999999999999999E-2</v>
      </c>
      <c r="E25" s="26">
        <v>1.83E-2</v>
      </c>
      <c r="F25" s="21">
        <v>32</v>
      </c>
      <c r="G25" s="21">
        <f t="shared" si="4"/>
        <v>1293.0478873661057</v>
      </c>
      <c r="H25" s="21">
        <v>1295</v>
      </c>
      <c r="I25" s="28">
        <v>43057</v>
      </c>
      <c r="J25" s="21">
        <v>50</v>
      </c>
      <c r="K25" s="21">
        <v>8.4</v>
      </c>
      <c r="L25" s="21">
        <v>0.65</v>
      </c>
      <c r="M25" s="21">
        <f t="shared" si="0"/>
        <v>1278.4653825609173</v>
      </c>
      <c r="N25" s="21">
        <f t="shared" si="5"/>
        <v>159.80817282011466</v>
      </c>
      <c r="O25" s="21">
        <f t="shared" si="1"/>
        <v>0.67973254048690501</v>
      </c>
      <c r="P25" s="21">
        <f t="shared" si="2"/>
        <v>8.4297325404869046</v>
      </c>
      <c r="Q25" s="26">
        <f t="shared" si="3"/>
        <v>5.2749070286759916E-2</v>
      </c>
    </row>
    <row r="26" spans="1:17" x14ac:dyDescent="0.25">
      <c r="A26" s="25">
        <v>38991</v>
      </c>
      <c r="B26" s="26">
        <v>0.111</v>
      </c>
      <c r="C26" s="21">
        <v>1377.9399410000001</v>
      </c>
      <c r="D26" s="26">
        <v>5.1799999999999999E-2</v>
      </c>
      <c r="E26" s="26">
        <v>1.7899999999999999E-2</v>
      </c>
      <c r="F26" s="21">
        <v>30</v>
      </c>
      <c r="G26" s="21">
        <f t="shared" si="4"/>
        <v>1339.2439676884028</v>
      </c>
      <c r="H26" s="21">
        <v>1340</v>
      </c>
      <c r="I26" s="28">
        <v>43085</v>
      </c>
      <c r="J26" s="21">
        <v>46</v>
      </c>
      <c r="K26" s="21">
        <v>6.9</v>
      </c>
      <c r="L26" s="21">
        <v>1.1499999999999999</v>
      </c>
      <c r="M26" s="21">
        <f t="shared" si="0"/>
        <v>1324.3806780900184</v>
      </c>
      <c r="N26" s="21">
        <f t="shared" si="5"/>
        <v>165.5475847612523</v>
      </c>
      <c r="O26" s="21">
        <f t="shared" si="1"/>
        <v>0.73576666232954324</v>
      </c>
      <c r="P26" s="21">
        <f t="shared" si="2"/>
        <v>6.4857666623295431</v>
      </c>
      <c r="Q26" s="26">
        <f t="shared" si="3"/>
        <v>3.9177658023118365E-2</v>
      </c>
    </row>
    <row r="27" spans="1:17" x14ac:dyDescent="0.25">
      <c r="A27" s="25">
        <v>39022</v>
      </c>
      <c r="B27" s="26">
        <v>0.1091</v>
      </c>
      <c r="C27" s="21">
        <v>1400.630005</v>
      </c>
      <c r="D27" s="26">
        <v>5.2200000000000003E-2</v>
      </c>
      <c r="E27" s="26">
        <v>1.77E-2</v>
      </c>
      <c r="F27" s="21">
        <v>29</v>
      </c>
      <c r="G27" s="21">
        <f t="shared" si="4"/>
        <v>1362.7991861260514</v>
      </c>
      <c r="H27" s="21">
        <v>1360</v>
      </c>
      <c r="I27" s="28">
        <v>42755</v>
      </c>
      <c r="J27" s="21">
        <v>51</v>
      </c>
      <c r="K27" s="21">
        <v>7.9</v>
      </c>
      <c r="L27" s="21">
        <v>1.95</v>
      </c>
      <c r="M27" s="21">
        <f t="shared" si="0"/>
        <v>1342.2166567411095</v>
      </c>
      <c r="N27" s="21">
        <f t="shared" si="5"/>
        <v>167.77708209263869</v>
      </c>
      <c r="O27" s="21">
        <f t="shared" si="1"/>
        <v>0.73011564221723624</v>
      </c>
      <c r="P27" s="21">
        <f t="shared" si="2"/>
        <v>6.6801156422172365</v>
      </c>
      <c r="Q27" s="26">
        <f t="shared" si="3"/>
        <v>3.9815423888042038E-2</v>
      </c>
    </row>
    <row r="28" spans="1:17" x14ac:dyDescent="0.25">
      <c r="A28" s="25">
        <v>39052</v>
      </c>
      <c r="B28" s="26">
        <v>0.11559999999999999</v>
      </c>
      <c r="C28" s="21">
        <v>1418.3000489999999</v>
      </c>
      <c r="D28" s="26">
        <v>4.7500000000000001E-2</v>
      </c>
      <c r="E28" s="26">
        <v>1.7600000000000001E-2</v>
      </c>
      <c r="F28" s="21">
        <v>33</v>
      </c>
      <c r="G28" s="21">
        <f t="shared" si="4"/>
        <v>1374.0304997007265</v>
      </c>
      <c r="H28" s="21">
        <v>1375</v>
      </c>
      <c r="I28" s="28">
        <v>42783</v>
      </c>
      <c r="J28" s="21">
        <v>50</v>
      </c>
      <c r="K28" s="21">
        <v>8.4</v>
      </c>
      <c r="L28" s="21">
        <v>1.1499999999999999</v>
      </c>
      <c r="M28" s="21">
        <f t="shared" si="0"/>
        <v>1357.6821272832976</v>
      </c>
      <c r="N28" s="21">
        <f t="shared" si="5"/>
        <v>169.7102659104122</v>
      </c>
      <c r="O28" s="21">
        <f t="shared" si="1"/>
        <v>0.76654298594788028</v>
      </c>
      <c r="P28" s="21">
        <f t="shared" si="2"/>
        <v>8.016542985947881</v>
      </c>
      <c r="Q28" s="26">
        <f t="shared" si="3"/>
        <v>4.7236641478009982E-2</v>
      </c>
    </row>
    <row r="29" spans="1:17" x14ac:dyDescent="0.25">
      <c r="A29" s="25">
        <v>39083</v>
      </c>
      <c r="B29" s="26">
        <v>0.1042</v>
      </c>
      <c r="C29" s="21">
        <v>1438.23999</v>
      </c>
      <c r="D29" s="26">
        <v>0.05</v>
      </c>
      <c r="E29" s="26">
        <v>1.7600000000000001E-2</v>
      </c>
      <c r="F29" s="21">
        <v>28</v>
      </c>
      <c r="G29" s="21">
        <f t="shared" si="4"/>
        <v>1401.7371296694134</v>
      </c>
      <c r="H29" s="21">
        <v>1400</v>
      </c>
      <c r="I29" s="28">
        <v>42811</v>
      </c>
      <c r="J29" s="21">
        <v>45</v>
      </c>
      <c r="K29" s="21">
        <v>6.9</v>
      </c>
      <c r="L29" s="21">
        <v>14</v>
      </c>
      <c r="M29" s="21">
        <f t="shared" si="0"/>
        <v>1384.4964081781186</v>
      </c>
      <c r="N29" s="21">
        <f t="shared" si="5"/>
        <v>173.06205102226482</v>
      </c>
      <c r="O29" s="21">
        <f t="shared" si="1"/>
        <v>0.69159089199073254</v>
      </c>
      <c r="P29" s="21">
        <f t="shared" si="2"/>
        <v>-6.4084091080092671</v>
      </c>
      <c r="Q29" s="26">
        <f t="shared" si="3"/>
        <v>-3.7029545588736903E-2</v>
      </c>
    </row>
    <row r="30" spans="1:17" x14ac:dyDescent="0.25">
      <c r="A30" s="25">
        <v>39114</v>
      </c>
      <c r="B30" s="26">
        <v>0.1542</v>
      </c>
      <c r="C30" s="21">
        <v>1406.8199460000001</v>
      </c>
      <c r="D30" s="26">
        <v>5.2400000000000002E-2</v>
      </c>
      <c r="E30" s="26">
        <v>1.7500000000000002E-2</v>
      </c>
      <c r="F30" s="21">
        <v>30</v>
      </c>
      <c r="G30" s="21">
        <f t="shared" si="4"/>
        <v>1351.2405576993644</v>
      </c>
      <c r="H30" s="21">
        <v>1350</v>
      </c>
      <c r="I30" s="28">
        <v>42846</v>
      </c>
      <c r="J30" s="21">
        <v>52</v>
      </c>
      <c r="K30" s="21">
        <v>9.5</v>
      </c>
      <c r="L30" s="21">
        <v>3</v>
      </c>
      <c r="M30" s="21">
        <f t="shared" si="0"/>
        <v>1330.4594964429621</v>
      </c>
      <c r="N30" s="21">
        <f t="shared" si="5"/>
        <v>166.30743705537026</v>
      </c>
      <c r="O30" s="21">
        <f t="shared" si="1"/>
        <v>0.7588090049619598</v>
      </c>
      <c r="P30" s="21">
        <f t="shared" si="2"/>
        <v>7.25880900496196</v>
      </c>
      <c r="Q30" s="26">
        <f t="shared" si="3"/>
        <v>4.3646929647200433E-2</v>
      </c>
    </row>
    <row r="31" spans="1:17" x14ac:dyDescent="0.25">
      <c r="A31" s="25">
        <v>39142</v>
      </c>
      <c r="B31" s="26">
        <v>0.1464</v>
      </c>
      <c r="C31" s="21">
        <v>1420.8599850000001</v>
      </c>
      <c r="D31" s="26">
        <v>5.0700000000000002E-2</v>
      </c>
      <c r="E31" s="26">
        <v>1.8100000000000002E-2</v>
      </c>
      <c r="F31" s="21">
        <v>31</v>
      </c>
      <c r="G31" s="21">
        <f t="shared" si="4"/>
        <v>1366.4370389482526</v>
      </c>
      <c r="H31" s="21">
        <v>1365</v>
      </c>
      <c r="I31" s="28">
        <v>42874</v>
      </c>
      <c r="J31" s="21">
        <v>50</v>
      </c>
      <c r="K31" s="21">
        <v>9.9</v>
      </c>
      <c r="L31" s="21">
        <v>1.5</v>
      </c>
      <c r="M31" s="21">
        <f t="shared" si="0"/>
        <v>1345.6526394258756</v>
      </c>
      <c r="N31" s="21">
        <f t="shared" si="5"/>
        <v>168.20657992823445</v>
      </c>
      <c r="O31" s="21">
        <f t="shared" si="1"/>
        <v>0.76858540011433674</v>
      </c>
      <c r="P31" s="21">
        <f t="shared" si="2"/>
        <v>9.1685854001143365</v>
      </c>
      <c r="Q31" s="26">
        <f t="shared" si="3"/>
        <v>5.4507887884208364E-2</v>
      </c>
    </row>
    <row r="32" spans="1:17" x14ac:dyDescent="0.25">
      <c r="A32" s="25">
        <v>39173</v>
      </c>
      <c r="B32" s="26">
        <v>0.14219999999999999</v>
      </c>
      <c r="C32" s="21">
        <v>1482.369995</v>
      </c>
      <c r="D32" s="26">
        <v>4.8000000000000001E-2</v>
      </c>
      <c r="E32" s="26">
        <v>1.7600000000000001E-2</v>
      </c>
      <c r="F32" s="21">
        <v>31</v>
      </c>
      <c r="G32" s="21">
        <f t="shared" si="4"/>
        <v>1427.0033159000311</v>
      </c>
      <c r="H32" s="21">
        <v>1425</v>
      </c>
      <c r="I32" s="28">
        <v>42902</v>
      </c>
      <c r="J32" s="21">
        <v>47</v>
      </c>
      <c r="K32" s="21">
        <v>9.5</v>
      </c>
      <c r="L32" s="21">
        <v>1.25</v>
      </c>
      <c r="M32" s="21">
        <f t="shared" si="0"/>
        <v>1406.7194920981065</v>
      </c>
      <c r="N32" s="21">
        <f t="shared" si="5"/>
        <v>175.83993651226331</v>
      </c>
      <c r="O32" s="21">
        <f t="shared" si="1"/>
        <v>0.75711983549190154</v>
      </c>
      <c r="P32" s="21">
        <f t="shared" si="2"/>
        <v>9.0071198354919009</v>
      </c>
      <c r="Q32" s="26">
        <f t="shared" si="3"/>
        <v>5.1223402454218539E-2</v>
      </c>
    </row>
    <row r="33" spans="1:17" x14ac:dyDescent="0.25">
      <c r="A33" s="25">
        <v>39203</v>
      </c>
      <c r="B33" s="26">
        <v>0.1305</v>
      </c>
      <c r="C33" s="21">
        <v>1530.619995</v>
      </c>
      <c r="D33" s="26">
        <v>4.7800000000000002E-2</v>
      </c>
      <c r="E33" s="26">
        <v>1.72E-2</v>
      </c>
      <c r="F33" s="21">
        <v>29</v>
      </c>
      <c r="G33" s="21">
        <f t="shared" si="4"/>
        <v>1480.1569407859006</v>
      </c>
      <c r="H33" s="21">
        <v>1475</v>
      </c>
      <c r="I33" s="28">
        <v>42937</v>
      </c>
      <c r="J33" s="21">
        <v>51</v>
      </c>
      <c r="K33" s="21">
        <v>9.1999999999999993</v>
      </c>
      <c r="L33" s="21">
        <v>11.7</v>
      </c>
      <c r="M33" s="21">
        <f t="shared" si="0"/>
        <v>1455.9814415422045</v>
      </c>
      <c r="N33" s="21">
        <f t="shared" si="5"/>
        <v>181.99768019277556</v>
      </c>
      <c r="O33" s="21">
        <f t="shared" si="1"/>
        <v>0.7275127237944039</v>
      </c>
      <c r="P33" s="21">
        <f t="shared" si="2"/>
        <v>-1.7724872762055961</v>
      </c>
      <c r="Q33" s="26">
        <f t="shared" si="3"/>
        <v>-9.7390652140628507E-3</v>
      </c>
    </row>
    <row r="34" spans="1:17" x14ac:dyDescent="0.25">
      <c r="A34" s="25">
        <v>39234</v>
      </c>
      <c r="B34" s="26">
        <v>0.1623</v>
      </c>
      <c r="C34" s="21">
        <v>1503.349976</v>
      </c>
      <c r="D34" s="26">
        <v>4.2799999999999998E-2</v>
      </c>
      <c r="E34" s="26">
        <v>1.7299999999999999E-2</v>
      </c>
      <c r="F34" s="21">
        <v>32</v>
      </c>
      <c r="G34" s="21">
        <f t="shared" si="4"/>
        <v>1437.4382683908402</v>
      </c>
      <c r="H34" s="21">
        <v>1425</v>
      </c>
      <c r="I34" s="28">
        <v>42965</v>
      </c>
      <c r="J34" s="21">
        <v>50</v>
      </c>
      <c r="K34" s="21">
        <v>10.8</v>
      </c>
      <c r="L34" s="21">
        <v>18</v>
      </c>
      <c r="M34" s="21">
        <f t="shared" si="0"/>
        <v>1405.8696498209788</v>
      </c>
      <c r="N34" s="21">
        <f t="shared" si="5"/>
        <v>175.73370622762235</v>
      </c>
      <c r="O34" s="21">
        <f t="shared" si="1"/>
        <v>0.70125063057420867</v>
      </c>
      <c r="P34" s="21">
        <f t="shared" si="2"/>
        <v>-6.4987493694257905</v>
      </c>
      <c r="Q34" s="26">
        <f t="shared" si="3"/>
        <v>-3.6980665285737298E-2</v>
      </c>
    </row>
    <row r="35" spans="1:17" x14ac:dyDescent="0.25">
      <c r="A35" s="25">
        <v>39264</v>
      </c>
      <c r="B35" s="26">
        <v>0.23519999999999999</v>
      </c>
      <c r="C35" s="21">
        <v>1455.2700199999999</v>
      </c>
      <c r="D35" s="26">
        <v>5.1299999999999998E-2</v>
      </c>
      <c r="E35" s="26">
        <v>1.7399999999999999E-2</v>
      </c>
      <c r="F35" s="21">
        <v>31</v>
      </c>
      <c r="G35" s="21">
        <f t="shared" si="4"/>
        <v>1365.8501607706921</v>
      </c>
      <c r="H35" s="21">
        <v>1365</v>
      </c>
      <c r="I35" s="28">
        <v>43000</v>
      </c>
      <c r="J35" s="21">
        <v>53</v>
      </c>
      <c r="K35" s="21">
        <v>17.2</v>
      </c>
      <c r="L35" s="21">
        <v>7.1</v>
      </c>
      <c r="M35" s="21">
        <f t="shared" si="0"/>
        <v>1337.6698357510252</v>
      </c>
      <c r="N35" s="21">
        <f t="shared" si="5"/>
        <v>167.20872946887815</v>
      </c>
      <c r="O35" s="21">
        <f t="shared" si="1"/>
        <v>0.80521919884700621</v>
      </c>
      <c r="P35" s="21">
        <f t="shared" si="2"/>
        <v>10.905219198847005</v>
      </c>
      <c r="Q35" s="26">
        <f t="shared" si="3"/>
        <v>6.5219197786421476E-2</v>
      </c>
    </row>
    <row r="36" spans="1:17" x14ac:dyDescent="0.25">
      <c r="A36" s="25">
        <v>39295</v>
      </c>
      <c r="B36" s="26">
        <v>0.23380000000000001</v>
      </c>
      <c r="C36" s="21">
        <v>1473.98999</v>
      </c>
      <c r="D36" s="26">
        <v>4.02E-2</v>
      </c>
      <c r="E36" s="26">
        <v>1.84E-2</v>
      </c>
      <c r="F36" s="21">
        <v>28</v>
      </c>
      <c r="G36" s="21">
        <f t="shared" si="4"/>
        <v>1387.2338203372988</v>
      </c>
      <c r="H36" s="21">
        <v>1375</v>
      </c>
      <c r="I36" s="28">
        <v>43028</v>
      </c>
      <c r="J36" s="21">
        <v>50</v>
      </c>
      <c r="K36" s="21">
        <v>17.600000000000001</v>
      </c>
      <c r="L36" s="21">
        <v>1.6</v>
      </c>
      <c r="M36" s="21">
        <f t="shared" si="0"/>
        <v>1349.8488926793821</v>
      </c>
      <c r="N36" s="21">
        <f t="shared" si="5"/>
        <v>168.73111158492276</v>
      </c>
      <c r="O36" s="21">
        <f t="shared" si="1"/>
        <v>0.57550143818550925</v>
      </c>
      <c r="P36" s="21">
        <f t="shared" si="2"/>
        <v>16.575501438185508</v>
      </c>
      <c r="Q36" s="26">
        <f t="shared" si="3"/>
        <v>9.8236189416929312E-2</v>
      </c>
    </row>
    <row r="37" spans="1:17" x14ac:dyDescent="0.25">
      <c r="A37" s="25">
        <v>39326</v>
      </c>
      <c r="B37" s="29">
        <v>0.18</v>
      </c>
      <c r="C37" s="21">
        <v>1526.75</v>
      </c>
      <c r="D37" s="26">
        <v>3.4299999999999997E-2</v>
      </c>
      <c r="E37" s="26">
        <v>1.7999999999999999E-2</v>
      </c>
      <c r="F37" s="21">
        <v>33</v>
      </c>
      <c r="G37" s="21">
        <f t="shared" si="4"/>
        <v>1450.2362572613376</v>
      </c>
      <c r="H37" s="21">
        <v>1450</v>
      </c>
      <c r="I37" s="28">
        <v>43056</v>
      </c>
      <c r="J37" s="21">
        <v>50</v>
      </c>
      <c r="K37" s="21">
        <v>13.2</v>
      </c>
      <c r="L37" s="21">
        <v>3</v>
      </c>
      <c r="M37" s="21">
        <f t="shared" si="0"/>
        <v>1430.0029671779073</v>
      </c>
      <c r="N37" s="21">
        <f t="shared" si="5"/>
        <v>178.75037089723841</v>
      </c>
      <c r="O37" s="21">
        <f t="shared" si="1"/>
        <v>0.5961804349219102</v>
      </c>
      <c r="P37" s="21">
        <f t="shared" si="2"/>
        <v>10.79618043492191</v>
      </c>
      <c r="Q37" s="26">
        <f t="shared" si="3"/>
        <v>6.0398086900353976E-2</v>
      </c>
    </row>
    <row r="38" spans="1:17" x14ac:dyDescent="0.25">
      <c r="A38" s="25">
        <v>39356</v>
      </c>
      <c r="B38" s="26">
        <v>0.18529999999999999</v>
      </c>
      <c r="C38" s="21">
        <v>1549.380005</v>
      </c>
      <c r="D38" s="26">
        <v>4.0099999999999997E-2</v>
      </c>
      <c r="E38" s="26">
        <v>1.77E-2</v>
      </c>
      <c r="F38" s="21">
        <v>30</v>
      </c>
      <c r="G38" s="21">
        <f t="shared" si="4"/>
        <v>1474.0715475756722</v>
      </c>
      <c r="H38" s="21">
        <v>1475</v>
      </c>
      <c r="I38" s="28">
        <v>43091</v>
      </c>
      <c r="J38" s="21">
        <v>52</v>
      </c>
      <c r="K38" s="21">
        <v>17</v>
      </c>
      <c r="L38" s="21">
        <v>27.1</v>
      </c>
      <c r="M38" s="21">
        <f t="shared" si="0"/>
        <v>1449.5975308370939</v>
      </c>
      <c r="N38" s="21">
        <f t="shared" si="5"/>
        <v>181.19969135463674</v>
      </c>
      <c r="O38" s="21">
        <f t="shared" si="1"/>
        <v>0.6543221569329003</v>
      </c>
      <c r="P38" s="21">
        <f t="shared" si="2"/>
        <v>-9.4456778430671005</v>
      </c>
      <c r="Q38" s="26">
        <f t="shared" si="3"/>
        <v>-5.2128553710284201E-2</v>
      </c>
    </row>
    <row r="39" spans="1:17" x14ac:dyDescent="0.25">
      <c r="A39" s="25">
        <v>39387</v>
      </c>
      <c r="B39" s="26">
        <v>0.22869999999999999</v>
      </c>
      <c r="C39" s="21">
        <v>1481.1400149999999</v>
      </c>
      <c r="D39" s="26">
        <v>3.6299999999999999E-2</v>
      </c>
      <c r="E39" s="26">
        <v>1.8800000000000001E-2</v>
      </c>
      <c r="F39" s="21">
        <v>31</v>
      </c>
      <c r="G39" s="21">
        <f t="shared" si="4"/>
        <v>1390.6894899745412</v>
      </c>
      <c r="H39" s="21">
        <v>1390</v>
      </c>
      <c r="I39" s="28">
        <v>42754</v>
      </c>
      <c r="J39" s="21">
        <v>50</v>
      </c>
      <c r="K39" s="21">
        <v>18.100000000000001</v>
      </c>
      <c r="L39" s="21">
        <v>6.9</v>
      </c>
      <c r="M39" s="21">
        <f t="shared" si="0"/>
        <v>1365.0052388529623</v>
      </c>
      <c r="N39" s="21">
        <f t="shared" si="5"/>
        <v>170.62565485662029</v>
      </c>
      <c r="O39" s="21">
        <f t="shared" si="1"/>
        <v>0.58274161782258715</v>
      </c>
      <c r="P39" s="21">
        <f t="shared" si="2"/>
        <v>11.782741617822587</v>
      </c>
      <c r="Q39" s="26">
        <f t="shared" si="3"/>
        <v>6.9056096093660896E-2</v>
      </c>
    </row>
    <row r="40" spans="1:17" x14ac:dyDescent="0.25">
      <c r="A40" s="25">
        <v>39417</v>
      </c>
      <c r="B40" s="26">
        <v>0.22500000000000001</v>
      </c>
      <c r="C40" s="21">
        <v>1468.3599850000001</v>
      </c>
      <c r="D40" s="26">
        <v>2.76E-2</v>
      </c>
      <c r="E40" s="26">
        <v>1.8700000000000001E-2</v>
      </c>
      <c r="F40" s="21">
        <v>31</v>
      </c>
      <c r="G40" s="21">
        <f t="shared" si="4"/>
        <v>1379.0921071222922</v>
      </c>
      <c r="H40" s="21">
        <v>1380</v>
      </c>
      <c r="I40" s="28">
        <v>42782</v>
      </c>
      <c r="J40" s="21">
        <v>47</v>
      </c>
      <c r="K40" s="21">
        <v>17.5</v>
      </c>
      <c r="L40" s="21">
        <v>32</v>
      </c>
      <c r="M40" s="21">
        <f t="shared" si="0"/>
        <v>1357.6042226905315</v>
      </c>
      <c r="N40" s="21">
        <f t="shared" si="5"/>
        <v>169.70052783631644</v>
      </c>
      <c r="O40" s="21">
        <f t="shared" si="1"/>
        <v>0.43933327387220522</v>
      </c>
      <c r="P40" s="21">
        <f t="shared" si="2"/>
        <v>-14.060666726127796</v>
      </c>
      <c r="Q40" s="26">
        <f t="shared" si="3"/>
        <v>-8.2855763063329549E-2</v>
      </c>
    </row>
    <row r="41" spans="1:17" x14ac:dyDescent="0.25">
      <c r="A41" s="25">
        <v>39448</v>
      </c>
      <c r="B41" s="26">
        <v>0.26200000000000001</v>
      </c>
      <c r="C41" s="21">
        <v>1378.5500489999999</v>
      </c>
      <c r="D41" s="26">
        <v>1.6400000000000001E-2</v>
      </c>
      <c r="E41" s="26">
        <v>2.0299999999999999E-2</v>
      </c>
      <c r="F41" s="21">
        <v>29</v>
      </c>
      <c r="G41" s="21">
        <f t="shared" si="4"/>
        <v>1283.6619005453331</v>
      </c>
      <c r="H41" s="21">
        <v>1285</v>
      </c>
      <c r="I41" s="28">
        <v>42816</v>
      </c>
      <c r="J41" s="21">
        <v>51</v>
      </c>
      <c r="K41" s="21">
        <v>20.399999999999999</v>
      </c>
      <c r="L41" s="21">
        <v>15.7</v>
      </c>
      <c r="M41" s="21">
        <f t="shared" si="0"/>
        <v>1261.6587848929391</v>
      </c>
      <c r="N41" s="21">
        <f t="shared" si="5"/>
        <v>157.70734811161739</v>
      </c>
      <c r="O41" s="21">
        <f t="shared" si="1"/>
        <v>0.23222757941750619</v>
      </c>
      <c r="P41" s="21">
        <f t="shared" si="2"/>
        <v>4.9322275794175052</v>
      </c>
      <c r="Q41" s="26">
        <f t="shared" si="3"/>
        <v>3.1274557834342132E-2</v>
      </c>
    </row>
    <row r="42" spans="1:17" x14ac:dyDescent="0.25">
      <c r="A42" s="25">
        <v>39479</v>
      </c>
      <c r="B42" s="26">
        <v>0.26540000000000002</v>
      </c>
      <c r="C42" s="21">
        <v>1330.630005</v>
      </c>
      <c r="D42" s="26">
        <v>2.07E-2</v>
      </c>
      <c r="E42" s="26">
        <v>2.07E-2</v>
      </c>
      <c r="F42" s="21">
        <v>31</v>
      </c>
      <c r="G42" s="21">
        <f t="shared" si="4"/>
        <v>1235.2110541248912</v>
      </c>
      <c r="H42" s="21">
        <v>1235</v>
      </c>
      <c r="I42" s="28">
        <v>42844</v>
      </c>
      <c r="J42" s="21">
        <v>50</v>
      </c>
      <c r="K42" s="21">
        <v>18.100000000000001</v>
      </c>
      <c r="L42" s="21">
        <v>6.8</v>
      </c>
      <c r="M42" s="21">
        <f t="shared" si="0"/>
        <v>1213.4029741538345</v>
      </c>
      <c r="N42" s="21">
        <f t="shared" si="5"/>
        <v>151.67537176922932</v>
      </c>
      <c r="O42" s="21">
        <f t="shared" si="1"/>
        <v>0.29874158689518238</v>
      </c>
      <c r="P42" s="21">
        <f t="shared" si="2"/>
        <v>11.598741586895184</v>
      </c>
      <c r="Q42" s="26">
        <f t="shared" si="3"/>
        <v>7.6470830113028562E-2</v>
      </c>
    </row>
    <row r="43" spans="1:17" x14ac:dyDescent="0.25">
      <c r="A43" s="25">
        <v>39508</v>
      </c>
      <c r="B43" s="26">
        <v>0.25609999999999999</v>
      </c>
      <c r="C43" s="21">
        <v>1322.6999510000001</v>
      </c>
      <c r="D43" s="26">
        <v>1.2200000000000001E-2</v>
      </c>
      <c r="E43" s="26">
        <v>2.1499999999999998E-2</v>
      </c>
      <c r="F43" s="21">
        <v>30</v>
      </c>
      <c r="G43" s="21">
        <f t="shared" si="4"/>
        <v>1231.4733245350481</v>
      </c>
      <c r="H43" s="21">
        <v>1235</v>
      </c>
      <c r="I43" s="28">
        <v>42872</v>
      </c>
      <c r="J43" s="21">
        <v>47</v>
      </c>
      <c r="K43" s="21">
        <v>18.3</v>
      </c>
      <c r="L43" s="21">
        <v>1</v>
      </c>
      <c r="M43" s="21">
        <f t="shared" si="0"/>
        <v>1214.7613888913095</v>
      </c>
      <c r="N43" s="21">
        <f t="shared" si="5"/>
        <v>151.84517361141368</v>
      </c>
      <c r="O43" s="21">
        <f t="shared" si="1"/>
        <v>0.17069689274695246</v>
      </c>
      <c r="P43" s="21">
        <f t="shared" si="2"/>
        <v>17.470696892746954</v>
      </c>
      <c r="Q43" s="26">
        <f t="shared" si="3"/>
        <v>0.11505599076501527</v>
      </c>
    </row>
    <row r="44" spans="1:17" x14ac:dyDescent="0.25">
      <c r="A44" s="25">
        <v>39539</v>
      </c>
      <c r="B44" s="26">
        <v>0.2079</v>
      </c>
      <c r="C44" s="21">
        <v>1385.589966</v>
      </c>
      <c r="D44" s="26">
        <v>1.17E-2</v>
      </c>
      <c r="E44" s="26">
        <v>2.0799999999999999E-2</v>
      </c>
      <c r="F44" s="21">
        <v>30</v>
      </c>
      <c r="G44" s="21">
        <f t="shared" si="4"/>
        <v>1306.7792734382733</v>
      </c>
      <c r="H44" s="21">
        <v>1305</v>
      </c>
      <c r="I44" s="28">
        <v>42907</v>
      </c>
      <c r="J44" s="21">
        <v>52</v>
      </c>
      <c r="K44" s="21">
        <v>15.3</v>
      </c>
      <c r="L44" s="21">
        <v>2.85</v>
      </c>
      <c r="M44" s="21">
        <f t="shared" si="0"/>
        <v>1287.5265735342618</v>
      </c>
      <c r="N44" s="21">
        <f t="shared" si="5"/>
        <v>160.94082169178273</v>
      </c>
      <c r="O44" s="21">
        <f t="shared" si="1"/>
        <v>0.16956241602289804</v>
      </c>
      <c r="P44" s="21">
        <f t="shared" si="2"/>
        <v>12.6195624160229</v>
      </c>
      <c r="Q44" s="26">
        <f t="shared" si="3"/>
        <v>7.841119663344695E-2</v>
      </c>
    </row>
    <row r="45" spans="1:17" x14ac:dyDescent="0.25">
      <c r="A45" s="25">
        <v>39569</v>
      </c>
      <c r="B45" s="26">
        <v>0.17829999999999999</v>
      </c>
      <c r="C45" s="21">
        <v>1400.380005</v>
      </c>
      <c r="D45" s="26">
        <v>1.9800000000000002E-2</v>
      </c>
      <c r="E45" s="26">
        <v>2.0400000000000001E-2</v>
      </c>
      <c r="F45" s="21">
        <v>31</v>
      </c>
      <c r="G45" s="21">
        <f t="shared" si="4"/>
        <v>1331.1673504763448</v>
      </c>
      <c r="H45" s="21">
        <v>1330</v>
      </c>
      <c r="I45" s="28">
        <v>42935</v>
      </c>
      <c r="J45" s="21">
        <v>50</v>
      </c>
      <c r="K45" s="21">
        <v>13.2</v>
      </c>
      <c r="L45" s="21">
        <v>54.8</v>
      </c>
      <c r="M45" s="21">
        <f t="shared" si="0"/>
        <v>1313.197490543299</v>
      </c>
      <c r="N45" s="21">
        <f t="shared" si="5"/>
        <v>164.14968631791237</v>
      </c>
      <c r="O45" s="21">
        <f t="shared" si="1"/>
        <v>0.29848991326407942</v>
      </c>
      <c r="P45" s="21">
        <f t="shared" si="2"/>
        <v>-41.301510086735917</v>
      </c>
      <c r="Q45" s="26">
        <f t="shared" si="3"/>
        <v>-0.25160882736471613</v>
      </c>
    </row>
    <row r="46" spans="1:17" x14ac:dyDescent="0.25">
      <c r="A46" s="25">
        <v>39600</v>
      </c>
      <c r="B46" s="26">
        <v>0.23949999999999999</v>
      </c>
      <c r="C46" s="21">
        <v>1280</v>
      </c>
      <c r="D46" s="26">
        <v>1.6E-2</v>
      </c>
      <c r="E46" s="26">
        <v>2.1399999999999999E-2</v>
      </c>
      <c r="F46" s="21">
        <v>31</v>
      </c>
      <c r="G46" s="21">
        <f t="shared" si="4"/>
        <v>1196.0238273852699</v>
      </c>
      <c r="H46" s="21">
        <v>1200</v>
      </c>
      <c r="I46" s="28">
        <v>42963</v>
      </c>
      <c r="J46" s="21">
        <v>47</v>
      </c>
      <c r="K46" s="21">
        <v>15.7</v>
      </c>
      <c r="L46" s="21">
        <v>5.4</v>
      </c>
      <c r="M46" s="21">
        <f t="shared" si="0"/>
        <v>1181.8302163220217</v>
      </c>
      <c r="N46" s="21">
        <f t="shared" si="5"/>
        <v>147.72877704025271</v>
      </c>
      <c r="O46" s="21">
        <f t="shared" si="1"/>
        <v>0.222235000574277</v>
      </c>
      <c r="P46" s="21">
        <f t="shared" si="2"/>
        <v>10.522235000574275</v>
      </c>
      <c r="Q46" s="26">
        <f t="shared" si="3"/>
        <v>7.1226711622388958E-2</v>
      </c>
    </row>
    <row r="47" spans="1:17" x14ac:dyDescent="0.25">
      <c r="A47" s="25">
        <v>39630</v>
      </c>
      <c r="B47" s="26">
        <v>0.22939999999999999</v>
      </c>
      <c r="C47" s="21">
        <v>1267.380005</v>
      </c>
      <c r="D47" s="26">
        <v>1.55E-2</v>
      </c>
      <c r="E47" s="26">
        <v>2.29E-2</v>
      </c>
      <c r="F47" s="21">
        <v>29</v>
      </c>
      <c r="G47" s="21">
        <f t="shared" si="4"/>
        <v>1189.8964253698266</v>
      </c>
      <c r="H47" s="21">
        <v>1190</v>
      </c>
      <c r="I47" s="28">
        <v>42998</v>
      </c>
      <c r="J47" s="21">
        <v>51</v>
      </c>
      <c r="K47" s="21">
        <v>15.3</v>
      </c>
      <c r="L47" s="21">
        <v>2.8</v>
      </c>
      <c r="M47" s="21">
        <f t="shared" si="0"/>
        <v>1172.1255422512891</v>
      </c>
      <c r="N47" s="21">
        <f t="shared" si="5"/>
        <v>146.51569278141113</v>
      </c>
      <c r="O47" s="21">
        <f t="shared" si="1"/>
        <v>0.19939988995109909</v>
      </c>
      <c r="P47" s="21">
        <f t="shared" si="2"/>
        <v>12.699399889951099</v>
      </c>
      <c r="Q47" s="26">
        <f t="shared" si="3"/>
        <v>8.6676038920264445E-2</v>
      </c>
    </row>
    <row r="48" spans="1:17" x14ac:dyDescent="0.25">
      <c r="A48" s="25">
        <v>39661</v>
      </c>
      <c r="B48" s="26">
        <v>0.20649999999999999</v>
      </c>
      <c r="C48" s="21">
        <v>1282.829956</v>
      </c>
      <c r="D48" s="26">
        <v>1.6299999999999999E-2</v>
      </c>
      <c r="E48" s="26">
        <v>2.2499999999999999E-2</v>
      </c>
      <c r="F48" s="21">
        <v>32</v>
      </c>
      <c r="G48" s="21">
        <f t="shared" si="4"/>
        <v>1208.2649092339425</v>
      </c>
      <c r="H48" s="21">
        <v>1210</v>
      </c>
      <c r="I48" s="28">
        <v>43026</v>
      </c>
      <c r="J48" s="21">
        <v>50</v>
      </c>
      <c r="K48" s="21">
        <v>14.1</v>
      </c>
      <c r="L48" s="21">
        <v>68.900000000000006</v>
      </c>
      <c r="M48" s="21">
        <f t="shared" si="0"/>
        <v>1193.2012333060125</v>
      </c>
      <c r="N48" s="21">
        <f t="shared" si="5"/>
        <v>149.15015416325156</v>
      </c>
      <c r="O48" s="21">
        <f t="shared" si="1"/>
        <v>0.2334579499822427</v>
      </c>
      <c r="P48" s="21">
        <f t="shared" si="2"/>
        <v>-54.566542050017759</v>
      </c>
      <c r="Q48" s="26">
        <f t="shared" si="3"/>
        <v>-0.3658497194062047</v>
      </c>
    </row>
    <row r="49" spans="1:17" x14ac:dyDescent="0.25">
      <c r="A49" s="25">
        <v>39692</v>
      </c>
      <c r="B49" s="26">
        <v>0.39389999999999997</v>
      </c>
      <c r="C49" s="21">
        <v>1166.3599850000001</v>
      </c>
      <c r="D49" s="26">
        <v>1.0200000000000001E-2</v>
      </c>
      <c r="E49" s="26">
        <v>2.3699999999999999E-2</v>
      </c>
      <c r="F49" s="21">
        <v>31</v>
      </c>
      <c r="G49" s="21">
        <f t="shared" si="4"/>
        <v>1045.4352858337909</v>
      </c>
      <c r="H49" s="21">
        <v>1045</v>
      </c>
      <c r="I49" s="28">
        <v>43061</v>
      </c>
      <c r="J49" s="21">
        <v>53</v>
      </c>
      <c r="K49" s="21">
        <v>19.899999999999999</v>
      </c>
      <c r="L49" s="21">
        <v>94</v>
      </c>
      <c r="M49" s="21">
        <f t="shared" si="0"/>
        <v>1023.5534004083944</v>
      </c>
      <c r="N49" s="21">
        <f t="shared" si="5"/>
        <v>127.9441750510493</v>
      </c>
      <c r="O49" s="21">
        <f t="shared" si="1"/>
        <v>0.12813310430146155</v>
      </c>
      <c r="P49" s="21">
        <f t="shared" si="2"/>
        <v>-73.97186689569854</v>
      </c>
      <c r="Q49" s="26">
        <f t="shared" si="3"/>
        <v>-0.57815736328898137</v>
      </c>
    </row>
    <row r="50" spans="1:17" x14ac:dyDescent="0.25">
      <c r="A50" s="25">
        <v>39722</v>
      </c>
      <c r="B50" s="26">
        <v>0.59889999999999999</v>
      </c>
      <c r="C50" s="21">
        <v>968.75</v>
      </c>
      <c r="D50" s="26">
        <v>1.1999999999999999E-3</v>
      </c>
      <c r="E50" s="26">
        <v>2.9600000000000001E-2</v>
      </c>
      <c r="F50" s="21">
        <v>28</v>
      </c>
      <c r="G50" s="21">
        <f t="shared" si="4"/>
        <v>831.06473154279468</v>
      </c>
      <c r="H50" s="21">
        <v>830</v>
      </c>
      <c r="I50" s="28">
        <v>43089</v>
      </c>
      <c r="J50" s="21">
        <v>50</v>
      </c>
      <c r="K50" s="21">
        <v>28.3</v>
      </c>
      <c r="L50" s="21">
        <v>22.1</v>
      </c>
      <c r="M50" s="21">
        <f t="shared" si="0"/>
        <v>801.5635728573327</v>
      </c>
      <c r="N50" s="21">
        <f t="shared" si="5"/>
        <v>100.19544660716659</v>
      </c>
      <c r="O50" s="21">
        <f t="shared" si="1"/>
        <v>1.182916639162437E-2</v>
      </c>
      <c r="P50" s="21">
        <f t="shared" si="2"/>
        <v>6.2118291663916239</v>
      </c>
      <c r="Q50" s="26">
        <f t="shared" si="3"/>
        <v>6.1997120395562128E-2</v>
      </c>
    </row>
    <row r="51" spans="1:17" x14ac:dyDescent="0.25">
      <c r="A51" s="25">
        <v>39753</v>
      </c>
      <c r="B51" s="26">
        <v>0.55279999999999996</v>
      </c>
      <c r="C51" s="21">
        <v>896.23999000000003</v>
      </c>
      <c r="D51" s="26">
        <v>2.0000000000000001E-4</v>
      </c>
      <c r="E51" s="26">
        <v>3.2300000000000002E-2</v>
      </c>
      <c r="F51" s="21">
        <v>33</v>
      </c>
      <c r="G51" s="21">
        <f t="shared" si="4"/>
        <v>766.66339884548722</v>
      </c>
      <c r="H51" s="21">
        <v>765</v>
      </c>
      <c r="I51" s="28">
        <v>42752</v>
      </c>
      <c r="J51" s="21">
        <v>50</v>
      </c>
      <c r="K51" s="21">
        <v>24.6</v>
      </c>
      <c r="L51" s="21">
        <v>3</v>
      </c>
      <c r="M51" s="21">
        <f t="shared" si="0"/>
        <v>740.37904138299609</v>
      </c>
      <c r="N51" s="21">
        <f t="shared" si="5"/>
        <v>92.547380172874512</v>
      </c>
      <c r="O51" s="21">
        <f t="shared" si="1"/>
        <v>2.1183005466126085E-3</v>
      </c>
      <c r="P51" s="21">
        <f t="shared" si="2"/>
        <v>21.602118300546614</v>
      </c>
      <c r="Q51" s="26">
        <f t="shared" si="3"/>
        <v>0.23341685372611076</v>
      </c>
    </row>
    <row r="52" spans="1:17" x14ac:dyDescent="0.25">
      <c r="A52" s="25">
        <v>39783</v>
      </c>
      <c r="B52" s="29">
        <v>0.4</v>
      </c>
      <c r="C52" s="21">
        <v>903.25</v>
      </c>
      <c r="D52" s="26">
        <v>1.1000000000000001E-3</v>
      </c>
      <c r="E52" s="26">
        <v>3.2300000000000002E-2</v>
      </c>
      <c r="F52" s="21">
        <v>30</v>
      </c>
      <c r="G52" s="21">
        <f t="shared" si="4"/>
        <v>808.66893097073535</v>
      </c>
      <c r="H52" s="21">
        <v>810</v>
      </c>
      <c r="I52" s="28">
        <v>42787</v>
      </c>
      <c r="J52" s="21">
        <v>52</v>
      </c>
      <c r="K52" s="21">
        <v>21.2</v>
      </c>
      <c r="L52" s="21">
        <v>26.5</v>
      </c>
      <c r="M52" s="21">
        <f t="shared" si="0"/>
        <v>788.67307295947444</v>
      </c>
      <c r="N52" s="21">
        <f t="shared" si="5"/>
        <v>98.584134119934305</v>
      </c>
      <c r="O52" s="21">
        <f t="shared" si="1"/>
        <v>1.0830288008272477E-2</v>
      </c>
      <c r="P52" s="21">
        <f t="shared" si="2"/>
        <v>-5.289169711991728</v>
      </c>
      <c r="Q52" s="26">
        <f t="shared" si="3"/>
        <v>-5.3651327966801367E-2</v>
      </c>
    </row>
    <row r="53" spans="1:17" x14ac:dyDescent="0.25">
      <c r="A53" s="25">
        <v>39814</v>
      </c>
      <c r="B53" s="26">
        <v>0.44840000000000002</v>
      </c>
      <c r="C53" s="21">
        <v>825.88000499999998</v>
      </c>
      <c r="D53" s="26">
        <v>1.5E-3</v>
      </c>
      <c r="E53" s="26">
        <v>3.2399999999999998E-2</v>
      </c>
      <c r="F53" s="21">
        <v>28</v>
      </c>
      <c r="G53" s="21">
        <f t="shared" si="4"/>
        <v>733.66960029691813</v>
      </c>
      <c r="H53" s="21">
        <v>735</v>
      </c>
      <c r="I53" s="28">
        <v>42815</v>
      </c>
      <c r="J53" s="21">
        <v>50</v>
      </c>
      <c r="K53" s="21">
        <v>19.2</v>
      </c>
      <c r="L53" s="21">
        <v>32.799999999999997</v>
      </c>
      <c r="M53" s="21">
        <f t="shared" si="0"/>
        <v>715.64898811819035</v>
      </c>
      <c r="N53" s="21">
        <f t="shared" si="5"/>
        <v>89.456123514773793</v>
      </c>
      <c r="O53" s="21">
        <f t="shared" si="1"/>
        <v>1.250361577676104E-2</v>
      </c>
      <c r="P53" s="21">
        <f t="shared" si="2"/>
        <v>-13.587496384223236</v>
      </c>
      <c r="Q53" s="26">
        <f t="shared" si="3"/>
        <v>-0.1518900646525248</v>
      </c>
    </row>
    <row r="54" spans="1:17" x14ac:dyDescent="0.25">
      <c r="A54" s="25">
        <v>39845</v>
      </c>
      <c r="B54" s="26">
        <v>0.46350000000000002</v>
      </c>
      <c r="C54" s="21">
        <v>735.09002699999996</v>
      </c>
      <c r="D54" s="26">
        <v>1.6000000000000001E-3</v>
      </c>
      <c r="E54" s="26">
        <v>3.4299999999999997E-2</v>
      </c>
      <c r="F54" s="21">
        <v>32</v>
      </c>
      <c r="G54" s="21">
        <f t="shared" si="4"/>
        <v>644.82572339910507</v>
      </c>
      <c r="H54" s="21">
        <v>645</v>
      </c>
      <c r="I54" s="28">
        <v>42843</v>
      </c>
      <c r="J54" s="21">
        <v>50</v>
      </c>
      <c r="K54" s="21">
        <v>16.3</v>
      </c>
      <c r="L54" s="21">
        <v>2.2999999999999998</v>
      </c>
      <c r="M54" s="21">
        <f t="shared" si="0"/>
        <v>628.55864562844226</v>
      </c>
      <c r="N54" s="21">
        <f t="shared" si="5"/>
        <v>78.569830703555283</v>
      </c>
      <c r="O54" s="21">
        <f t="shared" si="1"/>
        <v>1.3308701443314851E-2</v>
      </c>
      <c r="P54" s="21">
        <f t="shared" si="2"/>
        <v>14.013308701443314</v>
      </c>
      <c r="Q54" s="26">
        <f t="shared" si="3"/>
        <v>0.17835482876774497</v>
      </c>
    </row>
    <row r="55" spans="1:17" x14ac:dyDescent="0.25">
      <c r="A55" s="25">
        <v>39873</v>
      </c>
      <c r="B55" s="26">
        <v>0.44140000000000001</v>
      </c>
      <c r="C55" s="21">
        <v>797.86999500000002</v>
      </c>
      <c r="D55" s="26">
        <v>1.6999999999999999E-3</v>
      </c>
      <c r="E55" s="26">
        <v>3.5999999999999997E-2</v>
      </c>
      <c r="F55" s="21">
        <v>30</v>
      </c>
      <c r="G55" s="21">
        <f t="shared" si="4"/>
        <v>706.73796802332015</v>
      </c>
      <c r="H55" s="21">
        <v>705</v>
      </c>
      <c r="I55" s="28">
        <v>42871</v>
      </c>
      <c r="J55" s="21">
        <v>46</v>
      </c>
      <c r="K55" s="21">
        <v>15.7</v>
      </c>
      <c r="L55" s="21">
        <v>1.1000000000000001</v>
      </c>
      <c r="M55" s="21">
        <f t="shared" si="0"/>
        <v>689.14897234354032</v>
      </c>
      <c r="N55" s="21">
        <f t="shared" si="5"/>
        <v>86.14362154294254</v>
      </c>
      <c r="O55" s="21">
        <f t="shared" si="1"/>
        <v>1.4231198865222552E-2</v>
      </c>
      <c r="P55" s="21">
        <f t="shared" si="2"/>
        <v>14.614231198865221</v>
      </c>
      <c r="Q55" s="26">
        <f t="shared" si="3"/>
        <v>0.16964960303625076</v>
      </c>
    </row>
    <row r="56" spans="1:17" x14ac:dyDescent="0.25">
      <c r="A56" s="25">
        <v>39904</v>
      </c>
      <c r="B56" s="26">
        <v>0.36499999999999999</v>
      </c>
      <c r="C56" s="21">
        <v>872.80999799999995</v>
      </c>
      <c r="D56" s="26">
        <v>4.0000000000000002E-4</v>
      </c>
      <c r="E56" s="26">
        <v>1.83E-2</v>
      </c>
      <c r="F56" s="21">
        <v>29</v>
      </c>
      <c r="G56" s="21">
        <f t="shared" si="4"/>
        <v>790.68039585072233</v>
      </c>
      <c r="H56" s="21">
        <v>790</v>
      </c>
      <c r="I56" s="28">
        <v>42906</v>
      </c>
      <c r="J56" s="21">
        <v>51</v>
      </c>
      <c r="K56" s="21">
        <v>17.8</v>
      </c>
      <c r="L56" s="21">
        <v>2.2000000000000002</v>
      </c>
      <c r="M56" s="21">
        <f t="shared" si="0"/>
        <v>772.15584780919608</v>
      </c>
      <c r="N56" s="21">
        <f t="shared" si="5"/>
        <v>96.519480976149509</v>
      </c>
      <c r="O56" s="21">
        <f t="shared" si="1"/>
        <v>3.6332247997697591E-3</v>
      </c>
      <c r="P56" s="21">
        <f t="shared" si="2"/>
        <v>15.603633224799772</v>
      </c>
      <c r="Q56" s="26">
        <f t="shared" si="3"/>
        <v>0.16166304529399111</v>
      </c>
    </row>
    <row r="57" spans="1:17" x14ac:dyDescent="0.25">
      <c r="A57" s="25">
        <v>39934</v>
      </c>
      <c r="B57" s="26">
        <v>0.28920000000000001</v>
      </c>
      <c r="C57" s="21">
        <v>919.14001499999995</v>
      </c>
      <c r="D57" s="26">
        <v>1.4E-3</v>
      </c>
      <c r="E57" s="26">
        <v>1.95E-2</v>
      </c>
      <c r="F57" s="21">
        <v>32</v>
      </c>
      <c r="G57" s="21">
        <f t="shared" si="4"/>
        <v>845.37880384790401</v>
      </c>
      <c r="H57" s="21">
        <v>845</v>
      </c>
      <c r="I57" s="28">
        <v>42934</v>
      </c>
      <c r="J57" s="21">
        <v>50</v>
      </c>
      <c r="K57" s="21">
        <v>11.7</v>
      </c>
      <c r="L57" s="21">
        <v>3</v>
      </c>
      <c r="M57" s="21">
        <f t="shared" si="0"/>
        <v>833.13796074398692</v>
      </c>
      <c r="N57" s="21">
        <f t="shared" si="5"/>
        <v>104.14224509299837</v>
      </c>
      <c r="O57" s="21">
        <f t="shared" si="1"/>
        <v>1.4219318044874226E-2</v>
      </c>
      <c r="P57" s="21">
        <f t="shared" si="2"/>
        <v>8.7142193180448739</v>
      </c>
      <c r="Q57" s="26">
        <f t="shared" si="3"/>
        <v>8.3676123078229511E-2</v>
      </c>
    </row>
    <row r="58" spans="1:17" x14ac:dyDescent="0.25">
      <c r="A58" s="25">
        <v>39965</v>
      </c>
      <c r="B58" s="26">
        <v>0.26350000000000001</v>
      </c>
      <c r="C58" s="21">
        <v>919.32000700000003</v>
      </c>
      <c r="D58" s="26">
        <v>1.6999999999999999E-3</v>
      </c>
      <c r="E58" s="26">
        <v>2.0299999999999999E-2</v>
      </c>
      <c r="F58" s="21">
        <v>31</v>
      </c>
      <c r="G58" s="21">
        <f t="shared" si="4"/>
        <v>852.51043652568978</v>
      </c>
      <c r="H58" s="21">
        <v>850</v>
      </c>
      <c r="I58" s="28">
        <v>42969</v>
      </c>
      <c r="J58" s="21">
        <v>53</v>
      </c>
      <c r="K58" s="21">
        <v>12.4</v>
      </c>
      <c r="L58" s="21">
        <v>1.25</v>
      </c>
      <c r="M58" s="21">
        <f t="shared" si="0"/>
        <v>837.39020397725938</v>
      </c>
      <c r="N58" s="21">
        <f t="shared" si="5"/>
        <v>104.67377549715742</v>
      </c>
      <c r="O58" s="21">
        <f t="shared" si="1"/>
        <v>1.6904749035942895E-2</v>
      </c>
      <c r="P58" s="21">
        <f t="shared" si="2"/>
        <v>11.166904749035943</v>
      </c>
      <c r="Q58" s="26">
        <f t="shared" si="3"/>
        <v>0.10668292698909287</v>
      </c>
    </row>
    <row r="59" spans="1:17" x14ac:dyDescent="0.25">
      <c r="A59" s="25">
        <v>39995</v>
      </c>
      <c r="B59" s="26">
        <v>0.25919999999999999</v>
      </c>
      <c r="C59" s="21">
        <v>987.47997999999995</v>
      </c>
      <c r="D59" s="26">
        <v>1.4E-3</v>
      </c>
      <c r="E59" s="26">
        <v>2.0500000000000001E-2</v>
      </c>
      <c r="F59" s="21">
        <v>31</v>
      </c>
      <c r="G59" s="21">
        <f t="shared" si="4"/>
        <v>916.74122306363574</v>
      </c>
      <c r="H59" s="21">
        <v>915</v>
      </c>
      <c r="I59" s="28">
        <v>42997</v>
      </c>
      <c r="J59" s="21">
        <v>50</v>
      </c>
      <c r="K59" s="21">
        <v>12.7</v>
      </c>
      <c r="L59" s="21">
        <v>1.85</v>
      </c>
      <c r="M59" s="21">
        <f t="shared" si="0"/>
        <v>902.12453737366627</v>
      </c>
      <c r="N59" s="21">
        <f t="shared" si="5"/>
        <v>112.76556717170828</v>
      </c>
      <c r="O59" s="21">
        <f t="shared" si="1"/>
        <v>1.4919258511622747E-2</v>
      </c>
      <c r="P59" s="21">
        <f t="shared" si="2"/>
        <v>10.864919258511623</v>
      </c>
      <c r="Q59" s="26">
        <f t="shared" si="3"/>
        <v>9.634961744986921E-2</v>
      </c>
    </row>
    <row r="60" spans="1:17" x14ac:dyDescent="0.25">
      <c r="A60" s="25">
        <v>40026</v>
      </c>
      <c r="B60" s="26">
        <v>0.2601</v>
      </c>
      <c r="C60" s="21">
        <v>1020.619995</v>
      </c>
      <c r="D60" s="26">
        <v>1.1000000000000001E-3</v>
      </c>
      <c r="E60" s="26">
        <v>2.0500000000000001E-2</v>
      </c>
      <c r="F60" s="21">
        <v>30</v>
      </c>
      <c r="G60" s="21">
        <f t="shared" si="4"/>
        <v>948.42183275823231</v>
      </c>
      <c r="H60" s="21">
        <v>950</v>
      </c>
      <c r="I60" s="28">
        <v>43025</v>
      </c>
      <c r="J60" s="21">
        <v>47</v>
      </c>
      <c r="K60" s="21">
        <v>13.5</v>
      </c>
      <c r="L60" s="21">
        <v>2.1</v>
      </c>
      <c r="M60" s="21">
        <f t="shared" si="0"/>
        <v>936.3654478856281</v>
      </c>
      <c r="N60" s="21">
        <f t="shared" si="5"/>
        <v>117.04568098570351</v>
      </c>
      <c r="O60" s="21">
        <f t="shared" si="1"/>
        <v>1.1803293764227649E-2</v>
      </c>
      <c r="P60" s="21">
        <f t="shared" si="2"/>
        <v>11.411803293764228</v>
      </c>
      <c r="Q60" s="26">
        <f t="shared" si="3"/>
        <v>9.749871330286948E-2</v>
      </c>
    </row>
    <row r="61" spans="1:17" x14ac:dyDescent="0.25">
      <c r="A61" s="25">
        <v>40057</v>
      </c>
      <c r="B61" s="26">
        <v>0.25609999999999999</v>
      </c>
      <c r="C61" s="21">
        <v>1057.079956</v>
      </c>
      <c r="D61" s="26">
        <v>5.9999999999999995E-4</v>
      </c>
      <c r="E61" s="26">
        <v>1.9900000000000001E-2</v>
      </c>
      <c r="F61" s="21">
        <v>30</v>
      </c>
      <c r="G61" s="21">
        <f t="shared" si="4"/>
        <v>983.35334011419047</v>
      </c>
      <c r="H61" s="21">
        <v>985</v>
      </c>
      <c r="I61" s="28">
        <v>43060</v>
      </c>
      <c r="J61" s="21">
        <v>52</v>
      </c>
      <c r="K61" s="21">
        <v>14.4</v>
      </c>
      <c r="L61" s="21">
        <v>13.8</v>
      </c>
      <c r="M61" s="21">
        <f t="shared" si="0"/>
        <v>970.5158063381914</v>
      </c>
      <c r="N61" s="21">
        <f t="shared" si="5"/>
        <v>121.31447579227392</v>
      </c>
      <c r="O61" s="21">
        <f t="shared" si="1"/>
        <v>6.692933699105964E-3</v>
      </c>
      <c r="P61" s="21">
        <f t="shared" si="2"/>
        <v>0.6066929336991056</v>
      </c>
      <c r="Q61" s="26">
        <f t="shared" si="3"/>
        <v>5.0009937374492913E-3</v>
      </c>
    </row>
    <row r="62" spans="1:17" x14ac:dyDescent="0.25">
      <c r="A62" s="25">
        <v>40087</v>
      </c>
      <c r="B62" s="26">
        <v>0.30690000000000001</v>
      </c>
      <c r="C62" s="21">
        <v>1036.1899410000001</v>
      </c>
      <c r="D62" s="26">
        <v>1E-4</v>
      </c>
      <c r="E62" s="26">
        <v>1.9199999999999998E-2</v>
      </c>
      <c r="F62" s="21">
        <v>31</v>
      </c>
      <c r="G62" s="21">
        <f t="shared" si="4"/>
        <v>949.74987856960524</v>
      </c>
      <c r="H62" s="21">
        <v>950</v>
      </c>
      <c r="I62" s="28">
        <v>43088</v>
      </c>
      <c r="J62" s="21">
        <v>50</v>
      </c>
      <c r="K62" s="21">
        <v>14.8</v>
      </c>
      <c r="L62" s="21">
        <v>1.7</v>
      </c>
      <c r="M62" s="21">
        <f t="shared" si="0"/>
        <v>935.18698639050444</v>
      </c>
      <c r="N62" s="21">
        <f t="shared" si="5"/>
        <v>116.89837329881306</v>
      </c>
      <c r="O62" s="21">
        <f t="shared" si="1"/>
        <v>1.1185388793469476E-3</v>
      </c>
      <c r="P62" s="21">
        <f t="shared" si="2"/>
        <v>13.101118538879348</v>
      </c>
      <c r="Q62" s="26">
        <f t="shared" si="3"/>
        <v>0.11207271897095228</v>
      </c>
    </row>
    <row r="63" spans="1:17" x14ac:dyDescent="0.25">
      <c r="A63" s="25">
        <v>40118</v>
      </c>
      <c r="B63" s="26">
        <v>0.24510000000000001</v>
      </c>
      <c r="C63" s="21">
        <v>1095.630005</v>
      </c>
      <c r="D63" s="26">
        <v>8.0000000000000004E-4</v>
      </c>
      <c r="E63" s="26">
        <v>1.89E-2</v>
      </c>
      <c r="F63" s="21">
        <v>31</v>
      </c>
      <c r="G63" s="21">
        <f t="shared" si="4"/>
        <v>1021.1146004442851</v>
      </c>
      <c r="H63" s="21">
        <v>1020</v>
      </c>
      <c r="I63" s="28">
        <v>42751</v>
      </c>
      <c r="J63" s="21">
        <v>47</v>
      </c>
      <c r="K63" s="21">
        <v>12.1</v>
      </c>
      <c r="L63" s="21">
        <v>2.2000000000000002</v>
      </c>
      <c r="M63" s="21">
        <f t="shared" si="0"/>
        <v>1007.7949314392407</v>
      </c>
      <c r="N63" s="21">
        <f t="shared" si="5"/>
        <v>125.97436642990509</v>
      </c>
      <c r="O63" s="21">
        <f t="shared" si="1"/>
        <v>9.3818099194207354E-3</v>
      </c>
      <c r="P63" s="21">
        <f t="shared" si="2"/>
        <v>9.9093818099194202</v>
      </c>
      <c r="Q63" s="26">
        <f t="shared" si="3"/>
        <v>7.8661890436521609E-2</v>
      </c>
    </row>
    <row r="64" spans="1:17" x14ac:dyDescent="0.25">
      <c r="A64" s="25">
        <v>40148</v>
      </c>
      <c r="B64" s="26">
        <v>0.21679999999999999</v>
      </c>
      <c r="C64" s="21">
        <v>1115.099976</v>
      </c>
      <c r="D64" s="26">
        <v>4.0000000000000002E-4</v>
      </c>
      <c r="E64" s="26">
        <v>1.83E-2</v>
      </c>
      <c r="F64" s="21">
        <v>29</v>
      </c>
      <c r="G64" s="21">
        <f t="shared" si="4"/>
        <v>1049.4863849023436</v>
      </c>
      <c r="H64" s="21">
        <v>1050</v>
      </c>
      <c r="I64" s="28">
        <v>42786</v>
      </c>
      <c r="J64" s="21">
        <v>51</v>
      </c>
      <c r="K64" s="21">
        <v>13</v>
      </c>
      <c r="L64" s="21">
        <v>14.9</v>
      </c>
      <c r="M64" s="21">
        <f t="shared" si="0"/>
        <v>1036.9413167084251</v>
      </c>
      <c r="N64" s="21">
        <f t="shared" si="5"/>
        <v>129.61766458855314</v>
      </c>
      <c r="O64" s="21">
        <f t="shared" si="1"/>
        <v>4.5325786247794536E-3</v>
      </c>
      <c r="P64" s="21">
        <f t="shared" si="2"/>
        <v>-1.895467421375221</v>
      </c>
      <c r="Q64" s="26">
        <f t="shared" si="3"/>
        <v>-1.4623527027678097E-2</v>
      </c>
    </row>
    <row r="65" spans="1:18" x14ac:dyDescent="0.25">
      <c r="A65" s="25">
        <v>40179</v>
      </c>
      <c r="B65" s="26">
        <v>0.2462</v>
      </c>
      <c r="C65" s="21">
        <v>1073.869995</v>
      </c>
      <c r="D65" s="26">
        <v>2.0000000000000001E-4</v>
      </c>
      <c r="E65" s="26">
        <v>1.7899999999999999E-2</v>
      </c>
      <c r="F65" s="21">
        <v>28</v>
      </c>
      <c r="G65" s="21">
        <f t="shared" si="4"/>
        <v>1004.1380904605171</v>
      </c>
      <c r="H65" s="21">
        <v>1005</v>
      </c>
      <c r="I65" s="28">
        <v>42814</v>
      </c>
      <c r="J65" s="21">
        <v>50</v>
      </c>
      <c r="K65" s="21">
        <v>14.6</v>
      </c>
      <c r="L65" s="21">
        <v>2.35</v>
      </c>
      <c r="M65" s="21">
        <f t="shared" si="0"/>
        <v>990.37246613060267</v>
      </c>
      <c r="N65" s="21">
        <f t="shared" si="5"/>
        <v>123.79655826632533</v>
      </c>
      <c r="O65" s="21">
        <f t="shared" si="1"/>
        <v>2.1233607443532972E-3</v>
      </c>
      <c r="P65" s="21">
        <f t="shared" si="2"/>
        <v>12.252123360744353</v>
      </c>
      <c r="Q65" s="26">
        <f t="shared" si="3"/>
        <v>9.8969822201245547E-2</v>
      </c>
    </row>
    <row r="66" spans="1:18" x14ac:dyDescent="0.25">
      <c r="A66" s="25">
        <v>40210</v>
      </c>
      <c r="B66" s="26">
        <v>0.19500000000000001</v>
      </c>
      <c r="C66" s="21">
        <v>1104.48999</v>
      </c>
      <c r="D66" s="26">
        <v>8.9999999999999998E-4</v>
      </c>
      <c r="E66" s="26">
        <v>2.0299999999999999E-2</v>
      </c>
      <c r="F66" s="21">
        <v>33</v>
      </c>
      <c r="G66" s="21">
        <f t="shared" si="4"/>
        <v>1041.5583235538343</v>
      </c>
      <c r="H66" s="21">
        <v>1040</v>
      </c>
      <c r="I66" s="28">
        <v>42842</v>
      </c>
      <c r="J66" s="21">
        <v>50</v>
      </c>
      <c r="K66" s="21">
        <v>10</v>
      </c>
      <c r="L66" s="21">
        <v>1</v>
      </c>
      <c r="M66" s="21">
        <f t="shared" si="0"/>
        <v>1029.871788725515</v>
      </c>
      <c r="N66" s="21">
        <f t="shared" si="5"/>
        <v>128.73397359068937</v>
      </c>
      <c r="O66" s="21">
        <f t="shared" si="1"/>
        <v>1.1289223721497522E-2</v>
      </c>
      <c r="P66" s="21">
        <f t="shared" si="2"/>
        <v>9.0112892237214979</v>
      </c>
      <c r="Q66" s="26">
        <f t="shared" si="3"/>
        <v>6.9999309213999397E-2</v>
      </c>
    </row>
    <row r="67" spans="1:18" x14ac:dyDescent="0.25">
      <c r="A67" s="25">
        <v>40238</v>
      </c>
      <c r="B67" s="26">
        <v>0.1759</v>
      </c>
      <c r="C67" s="21">
        <v>1169.4300539999999</v>
      </c>
      <c r="D67" s="26">
        <v>1.5E-3</v>
      </c>
      <c r="E67" s="26">
        <v>1.9E-2</v>
      </c>
      <c r="F67" s="21">
        <v>30</v>
      </c>
      <c r="G67" s="21">
        <f t="shared" si="4"/>
        <v>1111.7311569008561</v>
      </c>
      <c r="H67" s="21">
        <v>1110</v>
      </c>
      <c r="I67" s="28">
        <v>42877</v>
      </c>
      <c r="J67" s="21">
        <v>52</v>
      </c>
      <c r="K67" s="21">
        <v>10</v>
      </c>
      <c r="L67" s="21">
        <v>5.6</v>
      </c>
      <c r="M67" s="21">
        <f t="shared" si="0"/>
        <v>1099.7628198639857</v>
      </c>
      <c r="N67" s="21">
        <f t="shared" si="5"/>
        <v>137.47035248299821</v>
      </c>
      <c r="O67" s="21">
        <f t="shared" si="1"/>
        <v>1.8182397143205964E-2</v>
      </c>
      <c r="P67" s="21">
        <f t="shared" si="2"/>
        <v>4.4181823971432062</v>
      </c>
      <c r="Q67" s="26">
        <f t="shared" si="3"/>
        <v>3.2139165407971362E-2</v>
      </c>
    </row>
    <row r="68" spans="1:18" x14ac:dyDescent="0.25">
      <c r="A68" s="25">
        <v>40269</v>
      </c>
      <c r="B68" s="26">
        <v>0.2205</v>
      </c>
      <c r="C68" s="21">
        <v>1186.6899410000001</v>
      </c>
      <c r="D68" s="26">
        <v>1.4E-3</v>
      </c>
      <c r="E68" s="26">
        <v>1.83E-2</v>
      </c>
      <c r="F68" s="21">
        <v>28</v>
      </c>
      <c r="G68" s="21">
        <f t="shared" si="4"/>
        <v>1117.074836242648</v>
      </c>
      <c r="H68" s="21">
        <v>1115</v>
      </c>
      <c r="I68" s="28">
        <v>42905</v>
      </c>
      <c r="J68" s="21">
        <v>50</v>
      </c>
      <c r="K68" s="21">
        <v>12.5</v>
      </c>
      <c r="L68" s="21">
        <v>43.8</v>
      </c>
      <c r="M68" s="21">
        <f t="shared" si="0"/>
        <v>1102.2861848870359</v>
      </c>
      <c r="N68" s="21">
        <f t="shared" si="5"/>
        <v>137.78577311087949</v>
      </c>
      <c r="O68" s="21">
        <f t="shared" si="1"/>
        <v>1.6141147032248768E-2</v>
      </c>
      <c r="P68" s="21">
        <f t="shared" si="2"/>
        <v>-31.28385885296775</v>
      </c>
      <c r="Q68" s="26">
        <f t="shared" si="3"/>
        <v>-0.22704709017957089</v>
      </c>
    </row>
    <row r="69" spans="1:18" x14ac:dyDescent="0.25">
      <c r="A69" s="25">
        <v>40299</v>
      </c>
      <c r="B69" s="26">
        <v>0.35539999999999999</v>
      </c>
      <c r="C69" s="21">
        <v>1089.410034</v>
      </c>
      <c r="D69" s="26">
        <v>1.5E-3</v>
      </c>
      <c r="E69" s="26">
        <v>1.95E-2</v>
      </c>
      <c r="F69" s="21">
        <v>33</v>
      </c>
      <c r="G69" s="21">
        <f t="shared" si="4"/>
        <v>982.68764200800706</v>
      </c>
      <c r="H69" s="21">
        <v>985</v>
      </c>
      <c r="I69" s="28">
        <v>42933</v>
      </c>
      <c r="J69" s="21">
        <v>50</v>
      </c>
      <c r="K69" s="21">
        <v>16.3</v>
      </c>
      <c r="L69" s="21">
        <v>14.6</v>
      </c>
      <c r="M69" s="21">
        <f t="shared" si="0"/>
        <v>968.49762353254096</v>
      </c>
      <c r="N69" s="21">
        <f t="shared" si="5"/>
        <v>121.06220294156762</v>
      </c>
      <c r="O69" s="21">
        <f t="shared" si="1"/>
        <v>1.8629835955153658E-2</v>
      </c>
      <c r="P69" s="21">
        <f t="shared" si="2"/>
        <v>1.7186298359551546</v>
      </c>
      <c r="Q69" s="26">
        <f t="shared" si="3"/>
        <v>1.4196254439419673E-2</v>
      </c>
    </row>
    <row r="70" spans="1:18" x14ac:dyDescent="0.25">
      <c r="A70" s="25">
        <v>40330</v>
      </c>
      <c r="B70" s="26">
        <v>0.34539999999999998</v>
      </c>
      <c r="C70" s="21">
        <v>1030.709961</v>
      </c>
      <c r="D70" s="26">
        <v>1.6999999999999999E-3</v>
      </c>
      <c r="E70" s="26">
        <v>2.0299999999999999E-2</v>
      </c>
      <c r="F70" s="21">
        <v>30</v>
      </c>
      <c r="G70" s="21">
        <f t="shared" si="4"/>
        <v>936.73545048149288</v>
      </c>
      <c r="H70" s="21">
        <v>935</v>
      </c>
      <c r="I70" s="28">
        <v>42968</v>
      </c>
      <c r="J70" s="21">
        <v>52</v>
      </c>
      <c r="K70" s="21">
        <v>19.600000000000001</v>
      </c>
      <c r="L70" s="21">
        <v>1.25</v>
      </c>
      <c r="M70" s="21">
        <f t="shared" ref="M70:M133" si="6">H70*EXP(-D70*(J70/365))-K70</f>
        <v>915.17357810479928</v>
      </c>
      <c r="N70" s="21">
        <f t="shared" si="5"/>
        <v>114.39669726309991</v>
      </c>
      <c r="O70" s="21">
        <f t="shared" ref="O70:O133" si="7">(N70+K70)*(EXP(D70*F70/365)-1)</f>
        <v>1.8724134286899209E-2</v>
      </c>
      <c r="P70" s="21">
        <f t="shared" ref="P70:P133" si="8">K70-L70+O70</f>
        <v>18.3687241342869</v>
      </c>
      <c r="Q70" s="26">
        <f t="shared" ref="Q70:Q133" si="9">P70/N70</f>
        <v>0.16057040608472148</v>
      </c>
      <c r="R70" s="4"/>
    </row>
    <row r="71" spans="1:18" x14ac:dyDescent="0.25">
      <c r="A71" s="25">
        <v>40360</v>
      </c>
      <c r="B71" s="26">
        <v>0.23499999999999999</v>
      </c>
      <c r="C71" s="21">
        <v>1101.599976</v>
      </c>
      <c r="D71" s="26">
        <v>1.4E-3</v>
      </c>
      <c r="E71" s="26">
        <v>2.0500000000000001E-2</v>
      </c>
      <c r="F71" s="21">
        <v>32</v>
      </c>
      <c r="G71" s="21">
        <f t="shared" ref="G71:G134" si="10">C71*EXP((D71-E71+((B71^2)/2))*(1/12)+(B71*SQRT(F71/365)*$B$2))</f>
        <v>1028.2836981132016</v>
      </c>
      <c r="H71" s="21">
        <v>1030</v>
      </c>
      <c r="I71" s="28">
        <v>42996</v>
      </c>
      <c r="J71" s="21">
        <v>50</v>
      </c>
      <c r="K71" s="21">
        <v>12.8</v>
      </c>
      <c r="L71" s="21">
        <v>13.6</v>
      </c>
      <c r="M71" s="21">
        <f t="shared" si="6"/>
        <v>1017.0024846938541</v>
      </c>
      <c r="N71" s="21">
        <f t="shared" si="5"/>
        <v>127.12531058673176</v>
      </c>
      <c r="O71" s="21">
        <f t="shared" si="7"/>
        <v>1.7175448319076143E-2</v>
      </c>
      <c r="P71" s="21">
        <f t="shared" si="8"/>
        <v>-0.7828245516809228</v>
      </c>
      <c r="Q71" s="26">
        <f t="shared" si="9"/>
        <v>-6.1578968662329252E-3</v>
      </c>
    </row>
    <row r="72" spans="1:18" x14ac:dyDescent="0.25">
      <c r="A72" s="25">
        <v>40391</v>
      </c>
      <c r="B72" s="26">
        <v>0.26050000000000001</v>
      </c>
      <c r="C72" s="21">
        <v>1049.329956</v>
      </c>
      <c r="D72" s="26">
        <v>1.6000000000000001E-3</v>
      </c>
      <c r="E72" s="26">
        <v>2.0500000000000001E-2</v>
      </c>
      <c r="F72" s="21">
        <v>30</v>
      </c>
      <c r="G72" s="21">
        <f t="shared" si="10"/>
        <v>975.03813582920839</v>
      </c>
      <c r="H72" s="21">
        <v>975</v>
      </c>
      <c r="I72" s="28">
        <v>43024</v>
      </c>
      <c r="J72" s="21">
        <v>46</v>
      </c>
      <c r="K72" s="21">
        <v>13.1</v>
      </c>
      <c r="L72" s="21">
        <v>0.65</v>
      </c>
      <c r="M72" s="21">
        <f t="shared" si="6"/>
        <v>961.70341708080696</v>
      </c>
      <c r="N72" s="21">
        <f t="shared" ref="N72:N135" si="11">M72/$B$1</f>
        <v>120.21292713510087</v>
      </c>
      <c r="O72" s="21">
        <f t="shared" si="7"/>
        <v>1.7532715831351079E-2</v>
      </c>
      <c r="P72" s="21">
        <f t="shared" si="8"/>
        <v>12.46753271583135</v>
      </c>
      <c r="Q72" s="26">
        <f t="shared" si="9"/>
        <v>0.10371207999801683</v>
      </c>
    </row>
    <row r="73" spans="1:18" x14ac:dyDescent="0.25">
      <c r="A73" s="25">
        <v>40422</v>
      </c>
      <c r="B73" s="26">
        <v>0.23699999999999999</v>
      </c>
      <c r="C73" s="21">
        <v>1141.1999510000001</v>
      </c>
      <c r="D73" s="26">
        <v>1.4E-3</v>
      </c>
      <c r="E73" s="26">
        <v>1.9900000000000001E-2</v>
      </c>
      <c r="F73" s="21">
        <v>29</v>
      </c>
      <c r="G73" s="21">
        <f t="shared" si="10"/>
        <v>1068.3070987897383</v>
      </c>
      <c r="H73" s="21">
        <v>1070</v>
      </c>
      <c r="I73" s="28">
        <v>43059</v>
      </c>
      <c r="J73" s="21">
        <v>51</v>
      </c>
      <c r="K73" s="21">
        <v>14.4</v>
      </c>
      <c r="L73" s="21">
        <v>2.4500000000000002</v>
      </c>
      <c r="M73" s="21">
        <f t="shared" si="6"/>
        <v>1055.3907108818221</v>
      </c>
      <c r="N73" s="21">
        <f t="shared" si="11"/>
        <v>131.92383886022776</v>
      </c>
      <c r="O73" s="21">
        <f t="shared" si="7"/>
        <v>1.6276926775938592E-2</v>
      </c>
      <c r="P73" s="21">
        <f t="shared" si="8"/>
        <v>11.966276926775938</v>
      </c>
      <c r="Q73" s="26">
        <f t="shared" si="9"/>
        <v>9.0705948448438586E-2</v>
      </c>
    </row>
    <row r="74" spans="1:18" x14ac:dyDescent="0.25">
      <c r="A74" s="25">
        <v>40452</v>
      </c>
      <c r="B74" s="26">
        <v>0.21199999999999999</v>
      </c>
      <c r="C74" s="21">
        <v>1183.26001</v>
      </c>
      <c r="D74" s="26">
        <v>1.4E-3</v>
      </c>
      <c r="E74" s="26">
        <v>1.9199999999999998E-2</v>
      </c>
      <c r="F74" s="21">
        <v>32</v>
      </c>
      <c r="G74" s="21">
        <f t="shared" si="10"/>
        <v>1111.7005907244836</v>
      </c>
      <c r="H74" s="21">
        <v>1110</v>
      </c>
      <c r="I74" s="28">
        <v>43087</v>
      </c>
      <c r="J74" s="21">
        <v>50</v>
      </c>
      <c r="K74" s="21">
        <v>12.5</v>
      </c>
      <c r="L74" s="21">
        <v>6.4</v>
      </c>
      <c r="M74" s="21">
        <f t="shared" si="6"/>
        <v>1097.2871436992018</v>
      </c>
      <c r="N74" s="21">
        <f t="shared" si="11"/>
        <v>137.16089296240023</v>
      </c>
      <c r="O74" s="21">
        <f t="shared" si="7"/>
        <v>1.8370464369054866E-2</v>
      </c>
      <c r="P74" s="21">
        <f t="shared" si="8"/>
        <v>6.1183704643690549</v>
      </c>
      <c r="Q74" s="26">
        <f t="shared" si="9"/>
        <v>4.4607251616875065E-2</v>
      </c>
    </row>
    <row r="75" spans="1:18" x14ac:dyDescent="0.25">
      <c r="A75" s="25">
        <v>40483</v>
      </c>
      <c r="B75" s="26">
        <v>0.2354</v>
      </c>
      <c r="C75" s="21">
        <v>1180.5500489999999</v>
      </c>
      <c r="D75" s="26">
        <v>1.8E-3</v>
      </c>
      <c r="E75" s="26">
        <v>1.89E-2</v>
      </c>
      <c r="F75" s="21">
        <v>31</v>
      </c>
      <c r="G75" s="21">
        <f t="shared" si="10"/>
        <v>1103.2514767745445</v>
      </c>
      <c r="H75" s="21">
        <v>1105</v>
      </c>
      <c r="I75" s="28">
        <v>42757</v>
      </c>
      <c r="J75" s="21">
        <v>53</v>
      </c>
      <c r="K75" s="21">
        <v>15</v>
      </c>
      <c r="L75" s="21">
        <v>0.95</v>
      </c>
      <c r="M75" s="21">
        <f t="shared" si="6"/>
        <v>1089.7112240416802</v>
      </c>
      <c r="N75" s="21">
        <f t="shared" si="11"/>
        <v>136.21390300521003</v>
      </c>
      <c r="O75" s="21">
        <f t="shared" si="7"/>
        <v>2.311885147181383E-2</v>
      </c>
      <c r="P75" s="21">
        <f t="shared" si="8"/>
        <v>14.073118851471815</v>
      </c>
      <c r="Q75" s="26">
        <f t="shared" si="9"/>
        <v>0.10331631750492851</v>
      </c>
    </row>
    <row r="76" spans="1:18" x14ac:dyDescent="0.25">
      <c r="A76" s="25">
        <v>40513</v>
      </c>
      <c r="B76" s="26">
        <v>0.17749999999999999</v>
      </c>
      <c r="C76" s="21">
        <v>1257.6400149999999</v>
      </c>
      <c r="D76" s="26">
        <v>6.9999999999999999E-4</v>
      </c>
      <c r="E76" s="26">
        <v>1.83E-2</v>
      </c>
      <c r="F76" s="21">
        <v>31</v>
      </c>
      <c r="G76" s="21">
        <f t="shared" si="10"/>
        <v>1194.0539648182425</v>
      </c>
      <c r="H76" s="21">
        <v>1195</v>
      </c>
      <c r="I76" s="28">
        <v>42785</v>
      </c>
      <c r="J76" s="21">
        <v>50</v>
      </c>
      <c r="K76" s="21">
        <v>12</v>
      </c>
      <c r="L76" s="21">
        <v>4.0999999999999996</v>
      </c>
      <c r="M76" s="21">
        <f t="shared" si="6"/>
        <v>1182.8854164527236</v>
      </c>
      <c r="N76" s="21">
        <f t="shared" si="11"/>
        <v>147.86067705659045</v>
      </c>
      <c r="O76" s="21">
        <f t="shared" si="7"/>
        <v>9.5043282549939611E-3</v>
      </c>
      <c r="P76" s="21">
        <f t="shared" si="8"/>
        <v>7.9095043282549939</v>
      </c>
      <c r="Q76" s="26">
        <f t="shared" si="9"/>
        <v>5.3492953540499502E-2</v>
      </c>
    </row>
    <row r="77" spans="1:18" x14ac:dyDescent="0.25">
      <c r="A77" s="25">
        <v>40544</v>
      </c>
      <c r="B77" s="26">
        <v>0.1953</v>
      </c>
      <c r="C77" s="21">
        <v>1286.119995</v>
      </c>
      <c r="D77" s="26">
        <v>1.5E-3</v>
      </c>
      <c r="E77" s="26">
        <v>1.7899999999999999E-2</v>
      </c>
      <c r="F77" s="21">
        <v>28</v>
      </c>
      <c r="G77" s="21">
        <f t="shared" si="10"/>
        <v>1218.6702370135233</v>
      </c>
      <c r="H77" s="21">
        <v>1220</v>
      </c>
      <c r="I77" s="28">
        <v>42813</v>
      </c>
      <c r="J77" s="21">
        <v>47</v>
      </c>
      <c r="K77" s="21">
        <v>11.2</v>
      </c>
      <c r="L77" s="21">
        <v>2.5</v>
      </c>
      <c r="M77" s="21">
        <f t="shared" si="6"/>
        <v>1208.5643789203025</v>
      </c>
      <c r="N77" s="21">
        <f t="shared" si="11"/>
        <v>151.07054736503781</v>
      </c>
      <c r="O77" s="21">
        <f t="shared" si="7"/>
        <v>1.8673301701779013E-2</v>
      </c>
      <c r="P77" s="21">
        <f t="shared" si="8"/>
        <v>8.718673301701779</v>
      </c>
      <c r="Q77" s="26">
        <f t="shared" si="9"/>
        <v>5.7712594901999655E-2</v>
      </c>
    </row>
    <row r="78" spans="1:18" x14ac:dyDescent="0.25">
      <c r="A78" s="25">
        <v>40575</v>
      </c>
      <c r="B78" s="26">
        <v>0.1835</v>
      </c>
      <c r="C78" s="21">
        <v>1327.219971</v>
      </c>
      <c r="D78" s="26">
        <v>1.2999999999999999E-3</v>
      </c>
      <c r="E78" s="26">
        <v>1.7600000000000001E-2</v>
      </c>
      <c r="F78" s="21">
        <v>31</v>
      </c>
      <c r="G78" s="21">
        <f t="shared" si="10"/>
        <v>1258.164307480353</v>
      </c>
      <c r="H78" s="21">
        <v>1260</v>
      </c>
      <c r="I78" s="28">
        <v>42841</v>
      </c>
      <c r="J78" s="21">
        <v>47</v>
      </c>
      <c r="K78" s="21">
        <v>11.2</v>
      </c>
      <c r="L78" s="21">
        <v>3.5</v>
      </c>
      <c r="M78" s="21">
        <f t="shared" si="6"/>
        <v>1248.5890971048307</v>
      </c>
      <c r="N78" s="21">
        <f t="shared" si="11"/>
        <v>156.07363713810383</v>
      </c>
      <c r="O78" s="21">
        <f t="shared" si="7"/>
        <v>1.8469862294639698E-2</v>
      </c>
      <c r="P78" s="21">
        <f t="shared" si="8"/>
        <v>7.7184698622946391</v>
      </c>
      <c r="Q78" s="26">
        <f t="shared" si="9"/>
        <v>4.9454026982563674E-2</v>
      </c>
    </row>
    <row r="79" spans="1:18" x14ac:dyDescent="0.25">
      <c r="A79" s="25">
        <v>40603</v>
      </c>
      <c r="B79" s="26">
        <v>0.1774</v>
      </c>
      <c r="C79" s="21">
        <v>1325.829956</v>
      </c>
      <c r="D79" s="26">
        <v>5.0000000000000001E-4</v>
      </c>
      <c r="E79" s="26">
        <v>1.7999999999999999E-2</v>
      </c>
      <c r="F79" s="21">
        <v>29</v>
      </c>
      <c r="G79" s="21">
        <f t="shared" si="10"/>
        <v>1260.9777703728621</v>
      </c>
      <c r="H79" s="21">
        <v>1260</v>
      </c>
      <c r="I79" s="28">
        <v>42876</v>
      </c>
      <c r="J79" s="21">
        <v>51</v>
      </c>
      <c r="K79" s="21">
        <v>12.1</v>
      </c>
      <c r="L79" s="21">
        <v>1.65</v>
      </c>
      <c r="M79" s="21">
        <f t="shared" si="6"/>
        <v>1247.8119756775977</v>
      </c>
      <c r="N79" s="21">
        <f t="shared" si="11"/>
        <v>155.97649695969972</v>
      </c>
      <c r="O79" s="21">
        <f t="shared" si="7"/>
        <v>6.6771441503663291E-3</v>
      </c>
      <c r="P79" s="21">
        <f t="shared" si="8"/>
        <v>10.456677144150365</v>
      </c>
      <c r="Q79" s="26">
        <f t="shared" si="9"/>
        <v>6.7040081986532232E-2</v>
      </c>
    </row>
    <row r="80" spans="1:18" x14ac:dyDescent="0.25">
      <c r="A80" s="25">
        <v>40634</v>
      </c>
      <c r="B80" s="26">
        <v>0.1474</v>
      </c>
      <c r="C80" s="21">
        <v>1363.6099850000001</v>
      </c>
      <c r="D80" s="26">
        <v>2.0000000000000001E-4</v>
      </c>
      <c r="E80" s="26">
        <v>1.78E-2</v>
      </c>
      <c r="F80" s="21">
        <v>32</v>
      </c>
      <c r="G80" s="21">
        <f t="shared" si="10"/>
        <v>1304.6437939787413</v>
      </c>
      <c r="H80" s="21">
        <v>1305</v>
      </c>
      <c r="I80" s="28">
        <v>42904</v>
      </c>
      <c r="J80" s="21">
        <v>50</v>
      </c>
      <c r="K80" s="21">
        <v>9.4</v>
      </c>
      <c r="L80" s="21">
        <v>5.2</v>
      </c>
      <c r="M80" s="21">
        <f t="shared" si="6"/>
        <v>1295.564247065111</v>
      </c>
      <c r="N80" s="21">
        <f t="shared" si="11"/>
        <v>161.94553088313887</v>
      </c>
      <c r="O80" s="21">
        <f t="shared" si="7"/>
        <v>3.0044411283018757E-3</v>
      </c>
      <c r="P80" s="21">
        <f t="shared" si="8"/>
        <v>4.2030044411283018</v>
      </c>
      <c r="Q80" s="26">
        <f t="shared" si="9"/>
        <v>2.5953198079675454E-2</v>
      </c>
    </row>
    <row r="81" spans="1:17" x14ac:dyDescent="0.25">
      <c r="A81" s="25">
        <v>40664</v>
      </c>
      <c r="B81" s="26">
        <v>0.1545</v>
      </c>
      <c r="C81" s="21">
        <v>1345.1999510000001</v>
      </c>
      <c r="D81" s="26">
        <v>4.0000000000000002E-4</v>
      </c>
      <c r="E81" s="26">
        <v>1.7999999999999999E-2</v>
      </c>
      <c r="F81" s="21">
        <v>30</v>
      </c>
      <c r="G81" s="21">
        <f t="shared" si="10"/>
        <v>1286.3089245153699</v>
      </c>
      <c r="H81" s="21">
        <v>1285</v>
      </c>
      <c r="I81" s="28">
        <v>42932</v>
      </c>
      <c r="J81" s="21">
        <v>46</v>
      </c>
      <c r="K81" s="21">
        <v>9.5</v>
      </c>
      <c r="L81" s="21">
        <v>5.2</v>
      </c>
      <c r="M81" s="21">
        <f t="shared" si="6"/>
        <v>1275.4352235505435</v>
      </c>
      <c r="N81" s="21">
        <f t="shared" si="11"/>
        <v>159.42940294381793</v>
      </c>
      <c r="O81" s="21">
        <f t="shared" si="7"/>
        <v>5.5539346815090922E-3</v>
      </c>
      <c r="P81" s="21">
        <f t="shared" si="8"/>
        <v>4.3055539346815088</v>
      </c>
      <c r="Q81" s="26">
        <f t="shared" si="9"/>
        <v>2.7006021820195632E-2</v>
      </c>
    </row>
    <row r="82" spans="1:17" x14ac:dyDescent="0.25">
      <c r="A82" s="25">
        <v>40695</v>
      </c>
      <c r="B82" s="26">
        <v>0.16520000000000001</v>
      </c>
      <c r="C82" s="21">
        <v>1320.6400149999999</v>
      </c>
      <c r="D82" s="26">
        <v>1E-4</v>
      </c>
      <c r="E82" s="26">
        <v>1.89E-2</v>
      </c>
      <c r="F82" s="21">
        <v>29</v>
      </c>
      <c r="G82" s="21">
        <f t="shared" si="10"/>
        <v>1260.0124690937507</v>
      </c>
      <c r="H82" s="21">
        <v>1260</v>
      </c>
      <c r="I82" s="28">
        <v>42967</v>
      </c>
      <c r="J82" s="21">
        <v>51</v>
      </c>
      <c r="K82" s="21">
        <v>10.7</v>
      </c>
      <c r="L82" s="21">
        <v>19.5</v>
      </c>
      <c r="M82" s="21">
        <f t="shared" si="6"/>
        <v>1249.2823946435444</v>
      </c>
      <c r="N82" s="21">
        <f t="shared" si="11"/>
        <v>156.16029933044305</v>
      </c>
      <c r="O82" s="21">
        <f t="shared" si="7"/>
        <v>1.3257446312009151E-3</v>
      </c>
      <c r="P82" s="21">
        <f t="shared" si="8"/>
        <v>-8.7986742553688</v>
      </c>
      <c r="Q82" s="26">
        <f t="shared" si="9"/>
        <v>-5.6343861359732426E-2</v>
      </c>
    </row>
    <row r="83" spans="1:17" x14ac:dyDescent="0.25">
      <c r="A83" s="25">
        <v>40725</v>
      </c>
      <c r="B83" s="26">
        <v>0.2525</v>
      </c>
      <c r="C83" s="21">
        <v>1292.280029</v>
      </c>
      <c r="D83" s="26">
        <v>1.6000000000000001E-3</v>
      </c>
      <c r="E83" s="26">
        <v>1.8599999999999998E-2</v>
      </c>
      <c r="F83" s="21">
        <v>33</v>
      </c>
      <c r="G83" s="21">
        <f t="shared" si="10"/>
        <v>1199.2846069071854</v>
      </c>
      <c r="H83" s="21">
        <v>1200</v>
      </c>
      <c r="I83" s="28">
        <v>42995</v>
      </c>
      <c r="J83" s="21">
        <v>50</v>
      </c>
      <c r="K83" s="21">
        <v>13.3</v>
      </c>
      <c r="L83" s="21">
        <v>24</v>
      </c>
      <c r="M83" s="21">
        <f t="shared" si="6"/>
        <v>1186.4370151226833</v>
      </c>
      <c r="N83" s="21">
        <f t="shared" si="11"/>
        <v>148.30462689033541</v>
      </c>
      <c r="O83" s="21">
        <f t="shared" si="7"/>
        <v>2.3379017783559875E-2</v>
      </c>
      <c r="P83" s="21">
        <f t="shared" si="8"/>
        <v>-10.67662098221644</v>
      </c>
      <c r="Q83" s="26">
        <f t="shared" si="9"/>
        <v>-7.1991152306470657E-2</v>
      </c>
    </row>
    <row r="84" spans="1:17" x14ac:dyDescent="0.25">
      <c r="A84" s="25">
        <v>40756</v>
      </c>
      <c r="B84" s="26">
        <v>0.31619999999999998</v>
      </c>
      <c r="C84" s="21">
        <v>1218.8900149999999</v>
      </c>
      <c r="D84" s="26">
        <v>1E-4</v>
      </c>
      <c r="E84" s="26">
        <v>2.1000000000000001E-2</v>
      </c>
      <c r="F84" s="21">
        <v>30</v>
      </c>
      <c r="G84" s="21">
        <f t="shared" si="10"/>
        <v>1115.9579306009332</v>
      </c>
      <c r="H84" s="21">
        <v>1115</v>
      </c>
      <c r="I84" s="28">
        <v>43030</v>
      </c>
      <c r="J84" s="21">
        <v>52</v>
      </c>
      <c r="K84" s="21">
        <v>20.2</v>
      </c>
      <c r="L84" s="21">
        <v>39.6</v>
      </c>
      <c r="M84" s="21">
        <f t="shared" si="6"/>
        <v>1094.7841151816456</v>
      </c>
      <c r="N84" s="21">
        <f t="shared" si="11"/>
        <v>136.8480143977057</v>
      </c>
      <c r="O84" s="21">
        <f t="shared" si="7"/>
        <v>1.2908109024930678E-3</v>
      </c>
      <c r="P84" s="21">
        <f t="shared" si="8"/>
        <v>-19.398709189097509</v>
      </c>
      <c r="Q84" s="26">
        <f t="shared" si="9"/>
        <v>-0.14175367669362937</v>
      </c>
    </row>
    <row r="85" spans="1:17" x14ac:dyDescent="0.25">
      <c r="A85" s="25">
        <v>40787</v>
      </c>
      <c r="B85" s="26">
        <v>0.42959999999999998</v>
      </c>
      <c r="C85" s="21">
        <v>1131.420044</v>
      </c>
      <c r="D85" s="26">
        <v>2.0000000000000001E-4</v>
      </c>
      <c r="E85" s="26">
        <v>2.1499999999999998E-2</v>
      </c>
      <c r="F85" s="21">
        <v>31</v>
      </c>
      <c r="G85" s="21">
        <f t="shared" si="10"/>
        <v>1004.1987764788528</v>
      </c>
      <c r="H85" s="21">
        <v>1005</v>
      </c>
      <c r="I85" s="28">
        <v>43058</v>
      </c>
      <c r="J85" s="21">
        <v>50</v>
      </c>
      <c r="K85" s="21">
        <v>26.5</v>
      </c>
      <c r="L85" s="21">
        <v>1.65</v>
      </c>
      <c r="M85" s="21">
        <f t="shared" si="6"/>
        <v>978.4724661306027</v>
      </c>
      <c r="N85" s="21">
        <f t="shared" si="11"/>
        <v>122.30905826632534</v>
      </c>
      <c r="O85" s="21">
        <f t="shared" si="7"/>
        <v>2.527736978661565E-3</v>
      </c>
      <c r="P85" s="21">
        <f t="shared" si="8"/>
        <v>24.852527736978661</v>
      </c>
      <c r="Q85" s="26">
        <f t="shared" si="9"/>
        <v>0.20319449834093906</v>
      </c>
    </row>
    <row r="86" spans="1:17" x14ac:dyDescent="0.25">
      <c r="A86" s="25">
        <v>40817</v>
      </c>
      <c r="B86" s="26">
        <v>0.29959999999999998</v>
      </c>
      <c r="C86" s="21">
        <v>1253.3000489999999</v>
      </c>
      <c r="D86" s="26">
        <v>2.0000000000000001E-4</v>
      </c>
      <c r="E86" s="26">
        <v>2.12E-2</v>
      </c>
      <c r="F86" s="21">
        <v>30</v>
      </c>
      <c r="G86" s="21">
        <f t="shared" si="10"/>
        <v>1152.4354296354566</v>
      </c>
      <c r="H86" s="21">
        <v>1150</v>
      </c>
      <c r="I86" s="28">
        <v>43086</v>
      </c>
      <c r="J86" s="21">
        <v>47</v>
      </c>
      <c r="K86" s="21">
        <v>17.600000000000001</v>
      </c>
      <c r="L86" s="21">
        <v>5.5</v>
      </c>
      <c r="M86" s="21">
        <f t="shared" si="6"/>
        <v>1132.3703839430029</v>
      </c>
      <c r="N86" s="21">
        <f t="shared" si="11"/>
        <v>141.54629799287537</v>
      </c>
      <c r="O86" s="21">
        <f t="shared" si="7"/>
        <v>2.616125030982411E-3</v>
      </c>
      <c r="P86" s="21">
        <f t="shared" si="8"/>
        <v>12.102616125030984</v>
      </c>
      <c r="Q86" s="26">
        <f t="shared" si="9"/>
        <v>8.5502879952679231E-2</v>
      </c>
    </row>
    <row r="87" spans="1:17" x14ac:dyDescent="0.25">
      <c r="A87" s="25">
        <v>40848</v>
      </c>
      <c r="B87" s="26">
        <v>0.27800000000000002</v>
      </c>
      <c r="C87" s="21">
        <v>1246.959961</v>
      </c>
      <c r="D87" s="26">
        <v>2.0000000000000001E-4</v>
      </c>
      <c r="E87" s="26">
        <v>2.12E-2</v>
      </c>
      <c r="F87" s="21">
        <v>30</v>
      </c>
      <c r="G87" s="21">
        <f t="shared" si="10"/>
        <v>1153.1284057023463</v>
      </c>
      <c r="H87" s="21">
        <v>1155</v>
      </c>
      <c r="I87" s="28">
        <v>42756</v>
      </c>
      <c r="J87" s="21">
        <v>52</v>
      </c>
      <c r="K87" s="21">
        <v>19.8</v>
      </c>
      <c r="L87" s="21">
        <v>4.3</v>
      </c>
      <c r="M87" s="21">
        <f t="shared" si="6"/>
        <v>1135.1670908798035</v>
      </c>
      <c r="N87" s="21">
        <f t="shared" si="11"/>
        <v>141.89588635997544</v>
      </c>
      <c r="O87" s="21">
        <f t="shared" si="7"/>
        <v>2.6580364171094745E-3</v>
      </c>
      <c r="P87" s="21">
        <f t="shared" si="8"/>
        <v>15.50265803641711</v>
      </c>
      <c r="Q87" s="26">
        <f t="shared" si="9"/>
        <v>0.10925375241033022</v>
      </c>
    </row>
    <row r="88" spans="1:17" x14ac:dyDescent="0.25">
      <c r="A88" s="25">
        <v>40878</v>
      </c>
      <c r="B88" s="26">
        <v>0.23400000000000001</v>
      </c>
      <c r="C88" s="21">
        <v>1257.599976</v>
      </c>
      <c r="D88" s="26">
        <v>1E-4</v>
      </c>
      <c r="E88" s="26">
        <v>2.1299999999999999E-2</v>
      </c>
      <c r="F88" s="21">
        <v>32</v>
      </c>
      <c r="G88" s="21">
        <f t="shared" si="10"/>
        <v>1174.0204360683813</v>
      </c>
      <c r="H88" s="21">
        <v>1175</v>
      </c>
      <c r="I88" s="28">
        <v>42784</v>
      </c>
      <c r="J88" s="21">
        <v>50</v>
      </c>
      <c r="K88" s="21">
        <v>16.8</v>
      </c>
      <c r="L88" s="21">
        <v>1.1499999999999999</v>
      </c>
      <c r="M88" s="21">
        <f t="shared" si="6"/>
        <v>1158.1839042198344</v>
      </c>
      <c r="N88" s="21">
        <f t="shared" si="11"/>
        <v>144.7729880274793</v>
      </c>
      <c r="O88" s="21">
        <f t="shared" si="7"/>
        <v>1.4165365154666654E-3</v>
      </c>
      <c r="P88" s="21">
        <f t="shared" si="8"/>
        <v>15.651416536515468</v>
      </c>
      <c r="Q88" s="26">
        <f t="shared" si="9"/>
        <v>0.10811006079079254</v>
      </c>
    </row>
    <row r="89" spans="1:17" x14ac:dyDescent="0.25">
      <c r="A89" s="25">
        <v>40909</v>
      </c>
      <c r="B89" s="26">
        <v>0.19439999999999999</v>
      </c>
      <c r="C89" s="21">
        <v>1312.410034</v>
      </c>
      <c r="D89" s="26">
        <v>4.0000000000000002E-4</v>
      </c>
      <c r="E89" s="26">
        <v>2.06E-2</v>
      </c>
      <c r="F89" s="21">
        <v>29</v>
      </c>
      <c r="G89" s="21">
        <f t="shared" si="10"/>
        <v>1242.2950032130402</v>
      </c>
      <c r="H89" s="21">
        <v>1240</v>
      </c>
      <c r="I89" s="28">
        <v>42811</v>
      </c>
      <c r="J89" s="21">
        <v>46</v>
      </c>
      <c r="K89" s="21">
        <v>12.2</v>
      </c>
      <c r="L89" s="21">
        <v>1.7</v>
      </c>
      <c r="M89" s="21">
        <f t="shared" si="6"/>
        <v>1227.7374919865165</v>
      </c>
      <c r="N89" s="21">
        <f t="shared" si="11"/>
        <v>153.46718649831456</v>
      </c>
      <c r="O89" s="21">
        <f t="shared" si="7"/>
        <v>5.2651230162541942E-3</v>
      </c>
      <c r="P89" s="21">
        <f t="shared" si="8"/>
        <v>10.505265123016255</v>
      </c>
      <c r="Q89" s="26">
        <f t="shared" si="9"/>
        <v>6.8452842348364989E-2</v>
      </c>
    </row>
    <row r="90" spans="1:17" x14ac:dyDescent="0.25">
      <c r="A90" s="25">
        <v>40940</v>
      </c>
      <c r="B90" s="26">
        <v>0.18429999999999999</v>
      </c>
      <c r="C90" s="21">
        <v>1365.6800539999999</v>
      </c>
      <c r="D90" s="26">
        <v>8.0000000000000004E-4</v>
      </c>
      <c r="E90" s="26">
        <v>0.02</v>
      </c>
      <c r="F90" s="21">
        <v>30</v>
      </c>
      <c r="G90" s="21">
        <f t="shared" si="10"/>
        <v>1295.1553058336281</v>
      </c>
      <c r="H90" s="21">
        <v>1295</v>
      </c>
      <c r="I90" s="28">
        <v>42846</v>
      </c>
      <c r="J90" s="21">
        <v>52</v>
      </c>
      <c r="K90" s="21">
        <v>13.7</v>
      </c>
      <c r="L90" s="21">
        <v>2.1</v>
      </c>
      <c r="M90" s="21">
        <f t="shared" si="6"/>
        <v>1281.1524138899983</v>
      </c>
      <c r="N90" s="21">
        <f t="shared" si="11"/>
        <v>160.14405173624979</v>
      </c>
      <c r="O90" s="21">
        <f t="shared" si="7"/>
        <v>1.1431217574739614E-2</v>
      </c>
      <c r="P90" s="21">
        <f t="shared" si="8"/>
        <v>11.61143121757474</v>
      </c>
      <c r="Q90" s="26">
        <f t="shared" si="9"/>
        <v>7.2506166115356291E-2</v>
      </c>
    </row>
    <row r="91" spans="1:17" x14ac:dyDescent="0.25">
      <c r="A91" s="25">
        <v>40969</v>
      </c>
      <c r="B91" s="26">
        <v>0.155</v>
      </c>
      <c r="C91" s="21">
        <v>1408.469971</v>
      </c>
      <c r="D91" s="26">
        <v>5.0000000000000001E-4</v>
      </c>
      <c r="E91" s="26">
        <v>1.9699999999999999E-2</v>
      </c>
      <c r="F91" s="21">
        <v>31</v>
      </c>
      <c r="G91" s="21">
        <f t="shared" si="10"/>
        <v>1345.4565037435327</v>
      </c>
      <c r="H91" s="21">
        <v>1345</v>
      </c>
      <c r="I91" s="28">
        <v>42874</v>
      </c>
      <c r="J91" s="21">
        <v>50</v>
      </c>
      <c r="K91" s="21">
        <v>11.3</v>
      </c>
      <c r="L91" s="21">
        <v>6.2</v>
      </c>
      <c r="M91" s="21">
        <f t="shared" si="6"/>
        <v>1333.607879867164</v>
      </c>
      <c r="N91" s="21">
        <f t="shared" si="11"/>
        <v>166.7009849833955</v>
      </c>
      <c r="O91" s="21">
        <f t="shared" si="7"/>
        <v>7.5591064380927178E-3</v>
      </c>
      <c r="P91" s="21">
        <f t="shared" si="8"/>
        <v>5.1075591064380932</v>
      </c>
      <c r="Q91" s="26">
        <f t="shared" si="9"/>
        <v>3.0639045755769465E-2</v>
      </c>
    </row>
    <row r="92" spans="1:17" x14ac:dyDescent="0.25">
      <c r="A92" s="25">
        <v>41000</v>
      </c>
      <c r="B92" s="26">
        <v>0.17150000000000001</v>
      </c>
      <c r="C92" s="21">
        <v>1397.910034</v>
      </c>
      <c r="D92" s="26">
        <v>6.9999999999999999E-4</v>
      </c>
      <c r="E92" s="26">
        <v>0.02</v>
      </c>
      <c r="F92" s="21">
        <v>31</v>
      </c>
      <c r="G92" s="21">
        <f t="shared" si="10"/>
        <v>1329.250437100065</v>
      </c>
      <c r="H92" s="21">
        <v>1330</v>
      </c>
      <c r="I92" s="28">
        <v>42902</v>
      </c>
      <c r="J92" s="21">
        <v>47</v>
      </c>
      <c r="K92" s="21">
        <v>11.7</v>
      </c>
      <c r="L92" s="21">
        <v>35.4</v>
      </c>
      <c r="M92" s="21">
        <f t="shared" si="6"/>
        <v>1318.1801232109667</v>
      </c>
      <c r="N92" s="21">
        <f t="shared" si="11"/>
        <v>164.77251540137084</v>
      </c>
      <c r="O92" s="21">
        <f t="shared" si="7"/>
        <v>1.0491965536748981E-2</v>
      </c>
      <c r="P92" s="21">
        <f t="shared" si="8"/>
        <v>-23.689508034463252</v>
      </c>
      <c r="Q92" s="26">
        <f t="shared" si="9"/>
        <v>-0.14377099224805648</v>
      </c>
    </row>
    <row r="93" spans="1:17" x14ac:dyDescent="0.25">
      <c r="A93" s="25">
        <v>41030</v>
      </c>
      <c r="B93" s="26">
        <v>0.24060000000000001</v>
      </c>
      <c r="C93" s="21">
        <v>1310.329956</v>
      </c>
      <c r="D93" s="26">
        <v>2.9999999999999997E-4</v>
      </c>
      <c r="E93" s="26">
        <v>2.0899999999999998E-2</v>
      </c>
      <c r="F93" s="21">
        <v>29</v>
      </c>
      <c r="G93" s="21">
        <f t="shared" si="10"/>
        <v>1225.263382616489</v>
      </c>
      <c r="H93" s="21">
        <v>1225</v>
      </c>
      <c r="I93" s="28">
        <v>42922</v>
      </c>
      <c r="J93" s="21">
        <v>36</v>
      </c>
      <c r="K93" s="21">
        <v>12.2</v>
      </c>
      <c r="L93" s="21">
        <v>0.15</v>
      </c>
      <c r="M93" s="21">
        <f t="shared" si="6"/>
        <v>1212.7637539609029</v>
      </c>
      <c r="N93" s="21">
        <f t="shared" si="11"/>
        <v>151.59546924511287</v>
      </c>
      <c r="O93" s="21">
        <f t="shared" si="7"/>
        <v>3.9042125087379274E-3</v>
      </c>
      <c r="P93" s="21">
        <f t="shared" si="8"/>
        <v>12.053904212508737</v>
      </c>
      <c r="Q93" s="26">
        <f t="shared" si="9"/>
        <v>7.9513617870854217E-2</v>
      </c>
    </row>
    <row r="94" spans="1:17" x14ac:dyDescent="0.25">
      <c r="A94" s="25">
        <v>41061</v>
      </c>
      <c r="B94" s="26">
        <v>0.17080000000000001</v>
      </c>
      <c r="C94" s="21">
        <v>1362.160034</v>
      </c>
      <c r="D94" s="26">
        <v>4.0000000000000002E-4</v>
      </c>
      <c r="E94" s="26">
        <v>2.1399999999999999E-2</v>
      </c>
      <c r="F94" s="21">
        <v>32</v>
      </c>
      <c r="G94" s="21">
        <f t="shared" si="10"/>
        <v>1294.2928624344845</v>
      </c>
      <c r="H94" s="21">
        <v>1290</v>
      </c>
      <c r="I94" s="28">
        <v>42950</v>
      </c>
      <c r="J94" s="21">
        <v>35</v>
      </c>
      <c r="K94" s="21">
        <v>6.6</v>
      </c>
      <c r="L94" s="21">
        <v>0.25</v>
      </c>
      <c r="M94" s="21">
        <f t="shared" si="6"/>
        <v>1283.3505214968543</v>
      </c>
      <c r="N94" s="21">
        <f t="shared" si="11"/>
        <v>160.41881518710679</v>
      </c>
      <c r="O94" s="21">
        <f t="shared" si="7"/>
        <v>5.8572008774332839E-3</v>
      </c>
      <c r="P94" s="21">
        <f t="shared" si="8"/>
        <v>6.3558572008774332</v>
      </c>
      <c r="Q94" s="26">
        <f t="shared" si="9"/>
        <v>3.9620397354663092E-2</v>
      </c>
    </row>
    <row r="95" spans="1:17" x14ac:dyDescent="0.25">
      <c r="A95" s="25">
        <v>41091</v>
      </c>
      <c r="B95" s="26">
        <v>0.1893</v>
      </c>
      <c r="C95" s="21">
        <v>1379.3199460000001</v>
      </c>
      <c r="D95" s="26">
        <v>6.9999999999999999E-4</v>
      </c>
      <c r="E95" s="26">
        <v>2.1100000000000001E-2</v>
      </c>
      <c r="F95" s="21">
        <v>31</v>
      </c>
      <c r="G95" s="21">
        <f t="shared" si="10"/>
        <v>1305.0168722045776</v>
      </c>
      <c r="H95" s="21">
        <v>1305</v>
      </c>
      <c r="I95" s="28">
        <v>43000</v>
      </c>
      <c r="J95" s="21">
        <v>53</v>
      </c>
      <c r="K95" s="21">
        <v>14.9</v>
      </c>
      <c r="L95" s="21">
        <v>2.4500000000000002</v>
      </c>
      <c r="M95" s="21">
        <f t="shared" si="6"/>
        <v>1289.9673615355759</v>
      </c>
      <c r="N95" s="21">
        <f t="shared" si="11"/>
        <v>161.24592019194699</v>
      </c>
      <c r="O95" s="21">
        <f t="shared" si="7"/>
        <v>1.0472548203268192E-2</v>
      </c>
      <c r="P95" s="21">
        <f t="shared" si="8"/>
        <v>12.460472548203267</v>
      </c>
      <c r="Q95" s="26">
        <f t="shared" si="9"/>
        <v>7.7276203536624871E-2</v>
      </c>
    </row>
    <row r="96" spans="1:17" x14ac:dyDescent="0.25">
      <c r="A96" s="25">
        <v>41122</v>
      </c>
      <c r="B96" s="26">
        <v>0.17469999999999999</v>
      </c>
      <c r="C96" s="21">
        <v>1406.579956</v>
      </c>
      <c r="D96" s="26">
        <v>8.9999999999999998E-4</v>
      </c>
      <c r="E96" s="26">
        <v>2.0799999999999999E-2</v>
      </c>
      <c r="F96" s="21">
        <v>28</v>
      </c>
      <c r="G96" s="21">
        <f t="shared" si="10"/>
        <v>1339.6225421917638</v>
      </c>
      <c r="H96" s="21">
        <v>1340</v>
      </c>
      <c r="I96" s="28">
        <v>43013</v>
      </c>
      <c r="J96" s="21">
        <v>35</v>
      </c>
      <c r="K96" s="21">
        <v>9.6</v>
      </c>
      <c r="L96" s="21">
        <v>0.85</v>
      </c>
      <c r="M96" s="21">
        <f t="shared" si="6"/>
        <v>1330.2843611543508</v>
      </c>
      <c r="N96" s="21">
        <f t="shared" si="11"/>
        <v>166.28554514429385</v>
      </c>
      <c r="O96" s="21">
        <f t="shared" si="7"/>
        <v>1.2143749992142953E-2</v>
      </c>
      <c r="P96" s="21">
        <f t="shared" si="8"/>
        <v>8.7621437499921431</v>
      </c>
      <c r="Q96" s="26">
        <f t="shared" si="9"/>
        <v>5.2693357936727546E-2</v>
      </c>
    </row>
    <row r="97" spans="1:17" x14ac:dyDescent="0.25">
      <c r="A97" s="25">
        <v>41153</v>
      </c>
      <c r="B97" s="26">
        <v>0.1573</v>
      </c>
      <c r="C97" s="21">
        <v>1440.670044</v>
      </c>
      <c r="D97" s="26">
        <v>5.9999999999999995E-4</v>
      </c>
      <c r="E97" s="26">
        <v>2.0500000000000001E-2</v>
      </c>
      <c r="F97" s="21">
        <v>33</v>
      </c>
      <c r="G97" s="21">
        <f t="shared" si="10"/>
        <v>1373.2543127343163</v>
      </c>
      <c r="H97" s="21">
        <v>1375</v>
      </c>
      <c r="I97" s="28">
        <v>43041</v>
      </c>
      <c r="J97" s="21">
        <v>35</v>
      </c>
      <c r="K97" s="21">
        <v>6.7</v>
      </c>
      <c r="L97" s="21">
        <v>0.75</v>
      </c>
      <c r="M97" s="21">
        <f t="shared" si="6"/>
        <v>1368.2208926866706</v>
      </c>
      <c r="N97" s="21">
        <f t="shared" si="11"/>
        <v>171.02761158583382</v>
      </c>
      <c r="O97" s="21">
        <f t="shared" si="7"/>
        <v>9.6413757757648454E-3</v>
      </c>
      <c r="P97" s="21">
        <f t="shared" si="8"/>
        <v>5.9596413757757647</v>
      </c>
      <c r="Q97" s="26">
        <f t="shared" si="9"/>
        <v>3.4846077311819282E-2</v>
      </c>
    </row>
    <row r="98" spans="1:17" x14ac:dyDescent="0.25">
      <c r="A98" s="25">
        <v>41183</v>
      </c>
      <c r="B98" s="26">
        <v>0.186</v>
      </c>
      <c r="C98" s="21">
        <v>1412.160034</v>
      </c>
      <c r="D98" s="26">
        <v>8.9999999999999998E-4</v>
      </c>
      <c r="E98" s="26">
        <v>2.1000000000000001E-2</v>
      </c>
      <c r="F98" s="21">
        <v>30</v>
      </c>
      <c r="G98" s="21">
        <f t="shared" si="10"/>
        <v>1338.5171925309985</v>
      </c>
      <c r="H98" s="21">
        <v>1340</v>
      </c>
      <c r="I98" s="28">
        <v>43091</v>
      </c>
      <c r="J98" s="21">
        <v>52</v>
      </c>
      <c r="K98" s="21">
        <v>15.2</v>
      </c>
      <c r="L98" s="21">
        <v>4</v>
      </c>
      <c r="M98" s="21">
        <f t="shared" si="6"/>
        <v>1324.6281973158048</v>
      </c>
      <c r="N98" s="21">
        <f t="shared" si="11"/>
        <v>165.57852466447559</v>
      </c>
      <c r="O98" s="21">
        <f t="shared" si="7"/>
        <v>1.3373152606234709E-2</v>
      </c>
      <c r="P98" s="21">
        <f t="shared" si="8"/>
        <v>11.213373152606234</v>
      </c>
      <c r="Q98" s="26">
        <f t="shared" si="9"/>
        <v>6.7722388367264102E-2</v>
      </c>
    </row>
    <row r="99" spans="1:17" x14ac:dyDescent="0.25">
      <c r="A99" s="25">
        <v>41214</v>
      </c>
      <c r="B99" s="26">
        <v>0.15870000000000001</v>
      </c>
      <c r="C99" s="21">
        <v>1416.1800539999999</v>
      </c>
      <c r="D99" s="26">
        <v>1.1000000000000001E-3</v>
      </c>
      <c r="E99" s="26">
        <v>2.1999999999999999E-2</v>
      </c>
      <c r="F99" s="21">
        <v>31</v>
      </c>
      <c r="G99" s="21">
        <f t="shared" si="10"/>
        <v>1351.2376134345768</v>
      </c>
      <c r="H99" s="21">
        <v>1350</v>
      </c>
      <c r="I99" s="28">
        <v>42754</v>
      </c>
      <c r="J99" s="21">
        <v>50</v>
      </c>
      <c r="K99" s="21">
        <v>11.3</v>
      </c>
      <c r="L99" s="21">
        <v>4.3</v>
      </c>
      <c r="M99" s="21">
        <f t="shared" si="6"/>
        <v>1338.4965906682112</v>
      </c>
      <c r="N99" s="21">
        <f t="shared" si="11"/>
        <v>167.3120738335264</v>
      </c>
      <c r="O99" s="21">
        <f t="shared" si="7"/>
        <v>1.6687551331644065E-2</v>
      </c>
      <c r="P99" s="21">
        <f t="shared" si="8"/>
        <v>7.0166875513316453</v>
      </c>
      <c r="Q99" s="26">
        <f t="shared" si="9"/>
        <v>4.1937723862733117E-2</v>
      </c>
    </row>
    <row r="100" spans="1:17" x14ac:dyDescent="0.25">
      <c r="A100" s="25">
        <v>41244</v>
      </c>
      <c r="B100" s="26">
        <v>0.1802</v>
      </c>
      <c r="C100" s="21">
        <v>1426.1899410000001</v>
      </c>
      <c r="D100" s="26">
        <v>2.0000000000000001E-4</v>
      </c>
      <c r="E100" s="26">
        <v>2.1999999999999999E-2</v>
      </c>
      <c r="F100" s="21">
        <v>31</v>
      </c>
      <c r="G100" s="21">
        <f t="shared" si="10"/>
        <v>1352.597937648977</v>
      </c>
      <c r="H100" s="21">
        <v>1350</v>
      </c>
      <c r="I100" s="28">
        <v>42767</v>
      </c>
      <c r="J100" s="21">
        <v>32</v>
      </c>
      <c r="K100" s="21">
        <v>5.5</v>
      </c>
      <c r="L100" s="21">
        <v>0.05</v>
      </c>
      <c r="M100" s="21">
        <f t="shared" si="6"/>
        <v>1344.4763289746506</v>
      </c>
      <c r="N100" s="21">
        <f t="shared" si="11"/>
        <v>168.05954112183133</v>
      </c>
      <c r="O100" s="21">
        <f t="shared" si="7"/>
        <v>2.9481597101973186E-3</v>
      </c>
      <c r="P100" s="21">
        <f t="shared" si="8"/>
        <v>5.4529481597101972</v>
      </c>
      <c r="Q100" s="26">
        <f t="shared" si="9"/>
        <v>3.2446525340427974E-2</v>
      </c>
    </row>
    <row r="101" spans="1:17" x14ac:dyDescent="0.25">
      <c r="A101" s="25">
        <v>41275</v>
      </c>
      <c r="B101" s="26">
        <v>0.14280000000000001</v>
      </c>
      <c r="C101" s="21">
        <v>1498.1099850000001</v>
      </c>
      <c r="D101" s="26">
        <v>4.0000000000000002E-4</v>
      </c>
      <c r="E101" s="26">
        <v>2.1299999999999999E-2</v>
      </c>
      <c r="F101" s="21">
        <v>28</v>
      </c>
      <c r="G101" s="21">
        <f t="shared" si="10"/>
        <v>1438.7303084624964</v>
      </c>
      <c r="H101" s="21">
        <v>1440</v>
      </c>
      <c r="I101" s="28">
        <v>42795</v>
      </c>
      <c r="J101" s="21">
        <v>29</v>
      </c>
      <c r="K101" s="21">
        <v>6.1</v>
      </c>
      <c r="L101" s="21">
        <v>0.15</v>
      </c>
      <c r="M101" s="21">
        <f t="shared" si="6"/>
        <v>1433.8542363436457</v>
      </c>
      <c r="N101" s="21">
        <f t="shared" si="11"/>
        <v>179.23177954295571</v>
      </c>
      <c r="O101" s="21">
        <f t="shared" si="7"/>
        <v>5.6869802131808127E-3</v>
      </c>
      <c r="P101" s="21">
        <f t="shared" si="8"/>
        <v>5.95568698021318</v>
      </c>
      <c r="Q101" s="26">
        <f t="shared" si="9"/>
        <v>3.322896751569554E-2</v>
      </c>
    </row>
    <row r="102" spans="1:17" x14ac:dyDescent="0.25">
      <c r="A102" s="25">
        <v>41306</v>
      </c>
      <c r="B102" s="26">
        <v>0.15509999999999999</v>
      </c>
      <c r="C102" s="21">
        <v>1514.6800539999999</v>
      </c>
      <c r="D102" s="26">
        <v>6.9999999999999999E-4</v>
      </c>
      <c r="E102" s="26">
        <v>2.1000000000000001E-2</v>
      </c>
      <c r="F102" s="21">
        <v>28</v>
      </c>
      <c r="G102" s="21">
        <f t="shared" si="10"/>
        <v>1449.990298702689</v>
      </c>
      <c r="H102" s="21">
        <v>1450</v>
      </c>
      <c r="I102" s="28">
        <v>42830</v>
      </c>
      <c r="J102" s="21">
        <v>36</v>
      </c>
      <c r="K102" s="21">
        <v>9</v>
      </c>
      <c r="L102" s="21">
        <v>0.3</v>
      </c>
      <c r="M102" s="21">
        <f t="shared" si="6"/>
        <v>1440.8998938667173</v>
      </c>
      <c r="N102" s="21">
        <f t="shared" si="11"/>
        <v>180.11248673333967</v>
      </c>
      <c r="O102" s="21">
        <f t="shared" si="7"/>
        <v>1.0155354141251238E-2</v>
      </c>
      <c r="P102" s="21">
        <f t="shared" si="8"/>
        <v>8.71015535414125</v>
      </c>
      <c r="Q102" s="26">
        <f t="shared" si="9"/>
        <v>4.8359530824960618E-2</v>
      </c>
    </row>
    <row r="103" spans="1:17" x14ac:dyDescent="0.25">
      <c r="A103" s="25">
        <v>41334</v>
      </c>
      <c r="B103" s="26">
        <v>0.127</v>
      </c>
      <c r="C103" s="21">
        <v>1569.1899410000001</v>
      </c>
      <c r="D103" s="26">
        <v>4.0000000000000002E-4</v>
      </c>
      <c r="E103" s="26">
        <v>2.07E-2</v>
      </c>
      <c r="F103" s="21">
        <v>33</v>
      </c>
      <c r="G103" s="21">
        <f t="shared" si="10"/>
        <v>1508.8579087570417</v>
      </c>
      <c r="H103" s="21">
        <v>1510</v>
      </c>
      <c r="I103" s="28">
        <v>42858</v>
      </c>
      <c r="J103" s="21">
        <v>36</v>
      </c>
      <c r="K103" s="21">
        <v>7.4</v>
      </c>
      <c r="L103" s="21">
        <v>0.25</v>
      </c>
      <c r="M103" s="21">
        <f t="shared" si="6"/>
        <v>1502.5404285723755</v>
      </c>
      <c r="N103" s="21">
        <f t="shared" si="11"/>
        <v>187.81755357154694</v>
      </c>
      <c r="O103" s="21">
        <f t="shared" si="7"/>
        <v>7.0600501457535767E-3</v>
      </c>
      <c r="P103" s="21">
        <f t="shared" si="8"/>
        <v>7.1570600501457537</v>
      </c>
      <c r="Q103" s="26">
        <f t="shared" si="9"/>
        <v>3.8106449126009696E-2</v>
      </c>
    </row>
    <row r="104" spans="1:17" x14ac:dyDescent="0.25">
      <c r="A104" s="25">
        <v>41365</v>
      </c>
      <c r="B104" s="26">
        <v>0.13519999999999999</v>
      </c>
      <c r="C104" s="21">
        <v>1597.5699460000001</v>
      </c>
      <c r="D104" s="26">
        <v>2.9999999999999997E-4</v>
      </c>
      <c r="E104" s="26">
        <v>2.07E-2</v>
      </c>
      <c r="F104" s="21">
        <v>31</v>
      </c>
      <c r="G104" s="21">
        <f t="shared" si="10"/>
        <v>1534.4069694516004</v>
      </c>
      <c r="H104" s="21">
        <v>1535</v>
      </c>
      <c r="I104" s="28">
        <v>42908</v>
      </c>
      <c r="J104" s="21">
        <v>53</v>
      </c>
      <c r="K104" s="21">
        <v>12.6</v>
      </c>
      <c r="L104" s="21">
        <v>4.5</v>
      </c>
      <c r="M104" s="21">
        <f t="shared" si="6"/>
        <v>1522.3331343331122</v>
      </c>
      <c r="N104" s="21">
        <f t="shared" si="11"/>
        <v>190.29164179163902</v>
      </c>
      <c r="O104" s="21">
        <f t="shared" si="7"/>
        <v>5.1696337187857305E-3</v>
      </c>
      <c r="P104" s="21">
        <f t="shared" si="8"/>
        <v>8.105169633718786</v>
      </c>
      <c r="Q104" s="26">
        <f t="shared" si="9"/>
        <v>4.259340850395095E-2</v>
      </c>
    </row>
    <row r="105" spans="1:17" x14ac:dyDescent="0.25">
      <c r="A105" s="25">
        <v>41395</v>
      </c>
      <c r="B105" s="26">
        <v>0.16300000000000001</v>
      </c>
      <c r="C105" s="21">
        <v>1630.73999</v>
      </c>
      <c r="D105" s="26">
        <v>2.9999999999999997E-4</v>
      </c>
      <c r="E105" s="26">
        <v>2.01E-2</v>
      </c>
      <c r="F105" s="21">
        <v>28</v>
      </c>
      <c r="G105" s="21">
        <f t="shared" si="10"/>
        <v>1557.9094718522156</v>
      </c>
      <c r="H105" s="21">
        <v>1560</v>
      </c>
      <c r="I105" s="28">
        <v>42921</v>
      </c>
      <c r="J105" s="21">
        <v>35</v>
      </c>
      <c r="K105" s="21">
        <v>10.3</v>
      </c>
      <c r="L105" s="21">
        <v>3</v>
      </c>
      <c r="M105" s="21">
        <f t="shared" si="6"/>
        <v>1549.655123933152</v>
      </c>
      <c r="N105" s="21">
        <f t="shared" si="11"/>
        <v>193.706890491644</v>
      </c>
      <c r="O105" s="21">
        <f t="shared" si="7"/>
        <v>4.6950071207911229E-3</v>
      </c>
      <c r="P105" s="21">
        <f t="shared" si="8"/>
        <v>7.3046950071207917</v>
      </c>
      <c r="Q105" s="26">
        <f t="shared" si="9"/>
        <v>3.7710042159991707E-2</v>
      </c>
    </row>
    <row r="106" spans="1:17" x14ac:dyDescent="0.25">
      <c r="A106" s="25">
        <v>41426</v>
      </c>
      <c r="B106" s="26">
        <v>0.1686</v>
      </c>
      <c r="C106" s="21">
        <v>1606.280029</v>
      </c>
      <c r="D106" s="26">
        <v>2.0000000000000001E-4</v>
      </c>
      <c r="E106" s="26">
        <v>2.06E-2</v>
      </c>
      <c r="F106" s="21">
        <v>33</v>
      </c>
      <c r="G106" s="21">
        <f t="shared" si="10"/>
        <v>1526.0917135175978</v>
      </c>
      <c r="H106" s="21">
        <v>1525</v>
      </c>
      <c r="I106" s="28">
        <v>42949</v>
      </c>
      <c r="J106" s="21">
        <v>35</v>
      </c>
      <c r="K106" s="21">
        <v>9.6</v>
      </c>
      <c r="L106" s="21">
        <v>0.05</v>
      </c>
      <c r="M106" s="21">
        <f t="shared" si="6"/>
        <v>1515.3707537051025</v>
      </c>
      <c r="N106" s="21">
        <f t="shared" si="11"/>
        <v>189.42134421313781</v>
      </c>
      <c r="O106" s="21">
        <f t="shared" si="7"/>
        <v>3.5987746513163978E-3</v>
      </c>
      <c r="P106" s="21">
        <f t="shared" si="8"/>
        <v>9.5535987746513147</v>
      </c>
      <c r="Q106" s="26">
        <f t="shared" si="9"/>
        <v>5.0435703612690862E-2</v>
      </c>
    </row>
    <row r="107" spans="1:17" x14ac:dyDescent="0.25">
      <c r="A107" s="25">
        <v>41456</v>
      </c>
      <c r="B107" s="26">
        <v>0.13450000000000001</v>
      </c>
      <c r="C107" s="21">
        <v>1685.7299800000001</v>
      </c>
      <c r="D107" s="26">
        <v>2.9999999999999997E-4</v>
      </c>
      <c r="E107" s="26">
        <v>2.0199999999999999E-2</v>
      </c>
      <c r="F107" s="21">
        <v>30</v>
      </c>
      <c r="G107" s="21">
        <f t="shared" si="10"/>
        <v>1620.4990673751795</v>
      </c>
      <c r="H107" s="21">
        <v>1620</v>
      </c>
      <c r="I107" s="28">
        <v>42999</v>
      </c>
      <c r="J107" s="21">
        <v>52</v>
      </c>
      <c r="K107" s="21">
        <v>12.4</v>
      </c>
      <c r="L107" s="21">
        <v>19.600000000000001</v>
      </c>
      <c r="M107" s="21">
        <f t="shared" si="6"/>
        <v>1607.5307631234286</v>
      </c>
      <c r="N107" s="21">
        <f t="shared" si="11"/>
        <v>200.94134539042858</v>
      </c>
      <c r="O107" s="21">
        <f t="shared" si="7"/>
        <v>5.2605363858473754E-3</v>
      </c>
      <c r="P107" s="21">
        <f t="shared" si="8"/>
        <v>-7.1947394636141535</v>
      </c>
      <c r="Q107" s="26">
        <f t="shared" si="9"/>
        <v>-3.5805172149289591E-2</v>
      </c>
    </row>
    <row r="108" spans="1:17" x14ac:dyDescent="0.25">
      <c r="A108" s="25">
        <v>41487</v>
      </c>
      <c r="B108" s="26">
        <v>0.1701</v>
      </c>
      <c r="C108" s="21">
        <v>1632.969971</v>
      </c>
      <c r="D108" s="26">
        <v>2.0000000000000001E-4</v>
      </c>
      <c r="E108" s="26">
        <v>2.0400000000000001E-2</v>
      </c>
      <c r="F108" s="21">
        <v>31</v>
      </c>
      <c r="G108" s="21">
        <f t="shared" si="10"/>
        <v>1553.2514046672004</v>
      </c>
      <c r="H108" s="21">
        <v>1555</v>
      </c>
      <c r="I108" s="28">
        <v>43012</v>
      </c>
      <c r="J108" s="21">
        <v>35</v>
      </c>
      <c r="K108" s="21">
        <v>11</v>
      </c>
      <c r="L108" s="21">
        <v>0.5</v>
      </c>
      <c r="M108" s="21">
        <f t="shared" si="6"/>
        <v>1543.9701783681535</v>
      </c>
      <c r="N108" s="21">
        <f t="shared" si="11"/>
        <v>192.99627229601919</v>
      </c>
      <c r="O108" s="21">
        <f t="shared" si="7"/>
        <v>3.4651715896817144E-3</v>
      </c>
      <c r="P108" s="21">
        <f t="shared" si="8"/>
        <v>10.503465171589681</v>
      </c>
      <c r="Q108" s="26">
        <f t="shared" si="9"/>
        <v>5.442315049214725E-2</v>
      </c>
    </row>
    <row r="109" spans="1:17" x14ac:dyDescent="0.25">
      <c r="A109" s="25">
        <v>41518</v>
      </c>
      <c r="B109" s="26">
        <v>0.16600000000000001</v>
      </c>
      <c r="C109" s="21">
        <v>1681.5500489999999</v>
      </c>
      <c r="D109" s="26">
        <v>2.9999999999999997E-4</v>
      </c>
      <c r="E109" s="26">
        <v>2.0400000000000001E-2</v>
      </c>
      <c r="F109" s="21">
        <v>31</v>
      </c>
      <c r="G109" s="21">
        <f t="shared" si="10"/>
        <v>1601.2935722798452</v>
      </c>
      <c r="H109" s="21">
        <v>1600</v>
      </c>
      <c r="I109" s="28">
        <v>43040</v>
      </c>
      <c r="J109" s="21">
        <v>32</v>
      </c>
      <c r="K109" s="21">
        <v>9</v>
      </c>
      <c r="L109" s="21">
        <v>0.05</v>
      </c>
      <c r="M109" s="21">
        <f t="shared" si="6"/>
        <v>1590.957918361624</v>
      </c>
      <c r="N109" s="21">
        <f t="shared" si="11"/>
        <v>198.869739795203</v>
      </c>
      <c r="O109" s="21">
        <f t="shared" si="7"/>
        <v>5.2964745441020982E-3</v>
      </c>
      <c r="P109" s="21">
        <f t="shared" si="8"/>
        <v>8.9552964745441006</v>
      </c>
      <c r="Q109" s="26">
        <f t="shared" si="9"/>
        <v>4.5030965916515543E-2</v>
      </c>
    </row>
    <row r="110" spans="1:17" x14ac:dyDescent="0.25">
      <c r="A110" s="25">
        <v>41548</v>
      </c>
      <c r="B110" s="26">
        <v>0.13750000000000001</v>
      </c>
      <c r="C110" s="21">
        <v>1756.540039</v>
      </c>
      <c r="D110" s="26">
        <v>2.9999999999999997E-4</v>
      </c>
      <c r="E110" s="26">
        <v>2.01E-2</v>
      </c>
      <c r="F110" s="21">
        <v>29</v>
      </c>
      <c r="G110" s="21">
        <f t="shared" si="10"/>
        <v>1688.3070671434891</v>
      </c>
      <c r="H110" s="21">
        <v>1690</v>
      </c>
      <c r="I110" s="28">
        <v>43075</v>
      </c>
      <c r="J110" s="21">
        <v>36</v>
      </c>
      <c r="K110" s="21">
        <v>7.9</v>
      </c>
      <c r="L110" s="21">
        <v>0.95</v>
      </c>
      <c r="M110" s="21">
        <f t="shared" si="6"/>
        <v>1682.0499952603475</v>
      </c>
      <c r="N110" s="21">
        <f t="shared" si="11"/>
        <v>210.25624940754344</v>
      </c>
      <c r="O110" s="21">
        <f t="shared" si="7"/>
        <v>5.1999506562767457E-3</v>
      </c>
      <c r="P110" s="21">
        <f t="shared" si="8"/>
        <v>6.9551999506562767</v>
      </c>
      <c r="Q110" s="26">
        <f t="shared" si="9"/>
        <v>3.3079634827761474E-2</v>
      </c>
    </row>
    <row r="111" spans="1:17" x14ac:dyDescent="0.25">
      <c r="A111" s="25">
        <v>41579</v>
      </c>
      <c r="B111" s="26">
        <v>0.13700000000000001</v>
      </c>
      <c r="C111" s="21">
        <v>1805.8100589999999</v>
      </c>
      <c r="D111" s="26">
        <v>5.0000000000000001E-4</v>
      </c>
      <c r="E111" s="26">
        <v>1.95E-2</v>
      </c>
      <c r="F111" s="21">
        <v>32</v>
      </c>
      <c r="G111" s="21">
        <f t="shared" si="10"/>
        <v>1732.6347133363827</v>
      </c>
      <c r="H111" s="21">
        <v>1730</v>
      </c>
      <c r="I111" s="28">
        <v>42738</v>
      </c>
      <c r="J111" s="21">
        <v>35</v>
      </c>
      <c r="K111" s="21">
        <v>7</v>
      </c>
      <c r="L111" s="21">
        <v>0.35</v>
      </c>
      <c r="M111" s="21">
        <f t="shared" si="6"/>
        <v>1722.9170567829012</v>
      </c>
      <c r="N111" s="21">
        <f t="shared" si="11"/>
        <v>215.36463209786265</v>
      </c>
      <c r="O111" s="21">
        <f t="shared" si="7"/>
        <v>9.7477043688585837E-3</v>
      </c>
      <c r="P111" s="21">
        <f t="shared" si="8"/>
        <v>6.6597477043688587</v>
      </c>
      <c r="Q111" s="26">
        <f t="shared" si="9"/>
        <v>3.0923126232456959E-2</v>
      </c>
    </row>
    <row r="112" spans="1:17" x14ac:dyDescent="0.25">
      <c r="A112" s="25">
        <v>41609</v>
      </c>
      <c r="B112" s="26">
        <v>0.13719999999999999</v>
      </c>
      <c r="C112" s="21">
        <v>1848.3599850000001</v>
      </c>
      <c r="D112" s="26">
        <v>1E-4</v>
      </c>
      <c r="E112" s="26">
        <v>1.9400000000000001E-2</v>
      </c>
      <c r="F112" s="21">
        <v>31</v>
      </c>
      <c r="G112" s="21">
        <f t="shared" si="10"/>
        <v>1774.4500325110639</v>
      </c>
      <c r="H112" s="21">
        <v>1775</v>
      </c>
      <c r="I112" s="28">
        <v>42788</v>
      </c>
      <c r="J112" s="21">
        <v>53</v>
      </c>
      <c r="K112" s="21">
        <v>12.3</v>
      </c>
      <c r="L112" s="21">
        <v>24.7</v>
      </c>
      <c r="M112" s="21">
        <f t="shared" si="6"/>
        <v>1762.6742262145224</v>
      </c>
      <c r="N112" s="21">
        <f t="shared" si="11"/>
        <v>220.3342782768153</v>
      </c>
      <c r="O112" s="21">
        <f t="shared" si="7"/>
        <v>1.975806370296148E-3</v>
      </c>
      <c r="P112" s="21">
        <f t="shared" si="8"/>
        <v>-12.398024193629702</v>
      </c>
      <c r="Q112" s="26">
        <f t="shared" si="9"/>
        <v>-5.6269157439286586E-2</v>
      </c>
    </row>
    <row r="113" spans="1:17" x14ac:dyDescent="0.25">
      <c r="A113" s="25">
        <v>41640</v>
      </c>
      <c r="B113" s="26">
        <v>0.18410000000000001</v>
      </c>
      <c r="C113" s="21">
        <v>1782.589966</v>
      </c>
      <c r="D113" s="26">
        <v>2.9999999999999997E-4</v>
      </c>
      <c r="E113" s="26">
        <v>1.9400000000000001E-2</v>
      </c>
      <c r="F113" s="21">
        <v>28</v>
      </c>
      <c r="G113" s="21">
        <f t="shared" si="10"/>
        <v>1693.6699083047611</v>
      </c>
      <c r="H113" s="21">
        <v>1695</v>
      </c>
      <c r="I113" s="28">
        <v>42801</v>
      </c>
      <c r="J113" s="21">
        <v>35</v>
      </c>
      <c r="K113" s="21">
        <v>12.5</v>
      </c>
      <c r="L113" s="21">
        <v>0.3</v>
      </c>
      <c r="M113" s="21">
        <f t="shared" si="6"/>
        <v>1682.4512404273671</v>
      </c>
      <c r="N113" s="21">
        <f t="shared" si="11"/>
        <v>210.30640505342089</v>
      </c>
      <c r="O113" s="21">
        <f t="shared" si="7"/>
        <v>5.1276584617445994E-3</v>
      </c>
      <c r="P113" s="21">
        <f t="shared" si="8"/>
        <v>12.205127658461745</v>
      </c>
      <c r="Q113" s="26">
        <f t="shared" si="9"/>
        <v>5.8034978322992418E-2</v>
      </c>
    </row>
    <row r="114" spans="1:17" x14ac:dyDescent="0.25">
      <c r="A114" s="25">
        <v>41671</v>
      </c>
      <c r="B114" s="26">
        <v>0.14000000000000001</v>
      </c>
      <c r="C114" s="21">
        <v>1859.4499510000001</v>
      </c>
      <c r="D114" s="26">
        <v>4.0000000000000002E-4</v>
      </c>
      <c r="E114" s="26">
        <v>1.9699999999999999E-2</v>
      </c>
      <c r="F114" s="21">
        <v>31</v>
      </c>
      <c r="G114" s="21">
        <f t="shared" si="10"/>
        <v>1783.698178115942</v>
      </c>
      <c r="H114" s="21">
        <v>1785</v>
      </c>
      <c r="I114" s="28">
        <v>42829</v>
      </c>
      <c r="J114" s="21">
        <v>35</v>
      </c>
      <c r="K114" s="21">
        <v>8.8000000000000007</v>
      </c>
      <c r="L114" s="21">
        <v>0.55000000000000004</v>
      </c>
      <c r="M114" s="21">
        <f t="shared" si="6"/>
        <v>1776.1315355596005</v>
      </c>
      <c r="N114" s="21">
        <f t="shared" si="11"/>
        <v>222.01644194495006</v>
      </c>
      <c r="O114" s="21">
        <f t="shared" si="7"/>
        <v>7.8415684864837736E-3</v>
      </c>
      <c r="P114" s="21">
        <f t="shared" si="8"/>
        <v>8.2578415684864837</v>
      </c>
      <c r="Q114" s="26">
        <f t="shared" si="9"/>
        <v>3.7194729796336666E-2</v>
      </c>
    </row>
    <row r="115" spans="1:17" x14ac:dyDescent="0.25">
      <c r="A115" s="25">
        <v>41699</v>
      </c>
      <c r="B115" s="26">
        <v>0.13880000000000001</v>
      </c>
      <c r="C115" s="21">
        <v>1872.339966</v>
      </c>
      <c r="D115" s="26">
        <v>2.9999999999999997E-4</v>
      </c>
      <c r="E115" s="26">
        <v>1.9400000000000001E-2</v>
      </c>
      <c r="F115" s="21">
        <v>30</v>
      </c>
      <c r="G115" s="21">
        <f t="shared" si="10"/>
        <v>1797.8784018814574</v>
      </c>
      <c r="H115" s="21">
        <v>1800</v>
      </c>
      <c r="I115" s="28">
        <v>42857</v>
      </c>
      <c r="J115" s="21">
        <v>32</v>
      </c>
      <c r="K115" s="21">
        <v>9.4</v>
      </c>
      <c r="L115" s="21">
        <v>0.2</v>
      </c>
      <c r="M115" s="21">
        <f t="shared" si="6"/>
        <v>1790.5526581568267</v>
      </c>
      <c r="N115" s="21">
        <f t="shared" si="11"/>
        <v>223.81908226960334</v>
      </c>
      <c r="O115" s="21">
        <f t="shared" si="7"/>
        <v>5.7506784065130536E-3</v>
      </c>
      <c r="P115" s="21">
        <f t="shared" si="8"/>
        <v>9.2057506784065133</v>
      </c>
      <c r="Q115" s="26">
        <f t="shared" si="9"/>
        <v>4.113032090497825E-2</v>
      </c>
    </row>
    <row r="116" spans="1:17" x14ac:dyDescent="0.25">
      <c r="A116" s="25">
        <v>41730</v>
      </c>
      <c r="B116" s="26">
        <v>0.1341</v>
      </c>
      <c r="C116" s="21">
        <v>1883.9499510000001</v>
      </c>
      <c r="D116" s="26">
        <v>2.0000000000000001E-4</v>
      </c>
      <c r="E116" s="26">
        <v>1.9599999999999999E-2</v>
      </c>
      <c r="F116" s="21">
        <v>30</v>
      </c>
      <c r="G116" s="21">
        <f t="shared" si="10"/>
        <v>1811.3237879118321</v>
      </c>
      <c r="H116" s="21">
        <v>1810</v>
      </c>
      <c r="I116" s="28">
        <v>42892</v>
      </c>
      <c r="J116" s="21">
        <v>37</v>
      </c>
      <c r="K116" s="21">
        <v>9.6</v>
      </c>
      <c r="L116" s="21">
        <v>0.35</v>
      </c>
      <c r="M116" s="21">
        <f t="shared" si="6"/>
        <v>1800.3633044815724</v>
      </c>
      <c r="N116" s="21">
        <f t="shared" si="11"/>
        <v>225.04541306019655</v>
      </c>
      <c r="O116" s="21">
        <f t="shared" si="7"/>
        <v>3.8572165752763449E-3</v>
      </c>
      <c r="P116" s="21">
        <f t="shared" si="8"/>
        <v>9.2538572165752768</v>
      </c>
      <c r="Q116" s="26">
        <f t="shared" si="9"/>
        <v>4.1119954815964178E-2</v>
      </c>
    </row>
    <row r="117" spans="1:17" x14ac:dyDescent="0.25">
      <c r="A117" s="25">
        <v>41760</v>
      </c>
      <c r="B117" s="26">
        <v>0.114</v>
      </c>
      <c r="C117" s="21">
        <v>1923.5699460000001</v>
      </c>
      <c r="D117" s="26">
        <v>5.0000000000000001E-4</v>
      </c>
      <c r="E117" s="26">
        <v>1.9599999999999999E-2</v>
      </c>
      <c r="F117" s="21">
        <v>31</v>
      </c>
      <c r="G117" s="21">
        <f t="shared" si="10"/>
        <v>1858.7600166329851</v>
      </c>
      <c r="H117" s="21">
        <v>1860</v>
      </c>
      <c r="I117" s="28">
        <v>42919</v>
      </c>
      <c r="J117" s="21">
        <v>34</v>
      </c>
      <c r="K117" s="21">
        <v>7.8</v>
      </c>
      <c r="L117" s="21">
        <v>0.5</v>
      </c>
      <c r="M117" s="21">
        <f t="shared" si="6"/>
        <v>1852.1133718803965</v>
      </c>
      <c r="N117" s="21">
        <f t="shared" si="11"/>
        <v>231.51417148504956</v>
      </c>
      <c r="O117" s="21">
        <f t="shared" si="7"/>
        <v>1.0162872382802893E-2</v>
      </c>
      <c r="P117" s="21">
        <f t="shared" si="8"/>
        <v>7.3101628723828025</v>
      </c>
      <c r="Q117" s="26">
        <f t="shared" si="9"/>
        <v>3.157544449867454E-2</v>
      </c>
    </row>
    <row r="118" spans="1:17" x14ac:dyDescent="0.25">
      <c r="A118" s="25">
        <v>41791</v>
      </c>
      <c r="B118" s="26">
        <v>0.1157</v>
      </c>
      <c r="C118" s="21">
        <v>1960.2299800000001</v>
      </c>
      <c r="D118" s="26">
        <v>2.0000000000000001E-4</v>
      </c>
      <c r="E118" s="26">
        <v>1.9199999999999998E-2</v>
      </c>
      <c r="F118" s="21">
        <v>31</v>
      </c>
      <c r="G118" s="21">
        <f t="shared" si="10"/>
        <v>1893.2932572203736</v>
      </c>
      <c r="H118" s="21">
        <v>1895</v>
      </c>
      <c r="I118" s="28">
        <v>42948</v>
      </c>
      <c r="J118" s="21">
        <v>32</v>
      </c>
      <c r="K118" s="21">
        <v>7.3</v>
      </c>
      <c r="L118" s="21">
        <v>1.1000000000000001</v>
      </c>
      <c r="M118" s="21">
        <f t="shared" si="6"/>
        <v>1887.6667728940467</v>
      </c>
      <c r="N118" s="21">
        <f t="shared" si="11"/>
        <v>235.95834661175584</v>
      </c>
      <c r="O118" s="21">
        <f t="shared" si="7"/>
        <v>4.1320946806754598E-3</v>
      </c>
      <c r="P118" s="21">
        <f t="shared" si="8"/>
        <v>6.2041320946806744</v>
      </c>
      <c r="Q118" s="26">
        <f t="shared" si="9"/>
        <v>2.6293336022094223E-2</v>
      </c>
    </row>
    <row r="119" spans="1:17" x14ac:dyDescent="0.25">
      <c r="A119" s="25">
        <v>41821</v>
      </c>
      <c r="B119" s="26">
        <v>0.16950000000000001</v>
      </c>
      <c r="C119" s="21">
        <v>1930.670044</v>
      </c>
      <c r="D119" s="26">
        <v>1E-4</v>
      </c>
      <c r="E119" s="26">
        <v>1.9099999999999999E-2</v>
      </c>
      <c r="F119" s="21">
        <v>29</v>
      </c>
      <c r="G119" s="21">
        <f t="shared" si="10"/>
        <v>1839.8857970292231</v>
      </c>
      <c r="H119" s="21">
        <v>1840</v>
      </c>
      <c r="I119" s="28">
        <v>42983</v>
      </c>
      <c r="J119" s="21">
        <v>36</v>
      </c>
      <c r="K119" s="21">
        <v>12.5</v>
      </c>
      <c r="L119" s="21">
        <v>0.35</v>
      </c>
      <c r="M119" s="21">
        <f t="shared" si="6"/>
        <v>1827.481852144291</v>
      </c>
      <c r="N119" s="21">
        <f t="shared" si="11"/>
        <v>228.43523151803637</v>
      </c>
      <c r="O119" s="21">
        <f t="shared" si="7"/>
        <v>1.9142875263553449E-3</v>
      </c>
      <c r="P119" s="21">
        <f t="shared" si="8"/>
        <v>12.151914287526356</v>
      </c>
      <c r="Q119" s="26">
        <f t="shared" si="9"/>
        <v>5.3196322680929747E-2</v>
      </c>
    </row>
    <row r="120" spans="1:17" x14ac:dyDescent="0.25">
      <c r="A120" s="25">
        <v>41852</v>
      </c>
      <c r="B120" s="26">
        <v>0.1198</v>
      </c>
      <c r="C120" s="21">
        <v>2003.369995</v>
      </c>
      <c r="D120" s="26">
        <v>2.0000000000000001E-4</v>
      </c>
      <c r="E120" s="26">
        <v>1.9400000000000001E-2</v>
      </c>
      <c r="F120" s="21">
        <v>32</v>
      </c>
      <c r="G120" s="21">
        <f t="shared" si="10"/>
        <v>1931.615667775452</v>
      </c>
      <c r="H120" s="21">
        <v>1930</v>
      </c>
      <c r="I120" s="28">
        <v>43011</v>
      </c>
      <c r="J120" s="21">
        <v>35</v>
      </c>
      <c r="K120" s="21">
        <v>8.6999999999999993</v>
      </c>
      <c r="L120" s="21">
        <v>2.75</v>
      </c>
      <c r="M120" s="21">
        <f t="shared" si="6"/>
        <v>1921.2629866562934</v>
      </c>
      <c r="N120" s="21">
        <f t="shared" si="11"/>
        <v>240.15787333203667</v>
      </c>
      <c r="O120" s="21">
        <f t="shared" si="7"/>
        <v>4.3635735690733691E-3</v>
      </c>
      <c r="P120" s="21">
        <f t="shared" si="8"/>
        <v>5.954363573569073</v>
      </c>
      <c r="Q120" s="26">
        <f t="shared" si="9"/>
        <v>2.4793538895710943E-2</v>
      </c>
    </row>
    <row r="121" spans="1:17" x14ac:dyDescent="0.25">
      <c r="A121" s="25">
        <v>41883</v>
      </c>
      <c r="B121" s="26">
        <v>0.16309999999999999</v>
      </c>
      <c r="C121" s="21">
        <v>1972.290039</v>
      </c>
      <c r="D121" s="26">
        <v>2.0000000000000001E-4</v>
      </c>
      <c r="E121" s="26">
        <v>1.9300000000000001E-2</v>
      </c>
      <c r="F121" s="21">
        <v>31</v>
      </c>
      <c r="G121" s="21">
        <f t="shared" si="10"/>
        <v>1879.8271053637729</v>
      </c>
      <c r="H121" s="21">
        <v>1880</v>
      </c>
      <c r="I121" s="28">
        <v>43046</v>
      </c>
      <c r="J121" s="21">
        <v>38</v>
      </c>
      <c r="K121" s="21">
        <v>13.6</v>
      </c>
      <c r="L121" s="21">
        <v>0.4</v>
      </c>
      <c r="M121" s="21">
        <f t="shared" si="6"/>
        <v>1866.3608552020569</v>
      </c>
      <c r="N121" s="21">
        <f t="shared" si="11"/>
        <v>233.29510690025711</v>
      </c>
      <c r="O121" s="21">
        <f t="shared" si="7"/>
        <v>4.1938703116140017E-3</v>
      </c>
      <c r="P121" s="21">
        <f t="shared" si="8"/>
        <v>13.204193870311613</v>
      </c>
      <c r="Q121" s="26">
        <f t="shared" si="9"/>
        <v>5.6598674724699344E-2</v>
      </c>
    </row>
    <row r="122" spans="1:17" x14ac:dyDescent="0.25">
      <c r="A122" s="25">
        <v>41913</v>
      </c>
      <c r="B122" s="26">
        <v>0.14030000000000001</v>
      </c>
      <c r="C122" s="21">
        <v>2018.0500489999999</v>
      </c>
      <c r="D122" s="26">
        <v>1E-4</v>
      </c>
      <c r="E122" s="26">
        <v>0.02</v>
      </c>
      <c r="F122" s="21">
        <v>28</v>
      </c>
      <c r="G122" s="21">
        <f t="shared" si="10"/>
        <v>1939.5086779276762</v>
      </c>
      <c r="H122" s="21">
        <v>1940</v>
      </c>
      <c r="I122" s="28">
        <v>43074</v>
      </c>
      <c r="J122" s="21">
        <v>35</v>
      </c>
      <c r="K122" s="21">
        <v>12.1</v>
      </c>
      <c r="L122" s="21">
        <v>0.95</v>
      </c>
      <c r="M122" s="21">
        <f t="shared" si="6"/>
        <v>1927.881397349465</v>
      </c>
      <c r="N122" s="21">
        <f t="shared" si="11"/>
        <v>240.98517466868313</v>
      </c>
      <c r="O122" s="21">
        <f t="shared" si="7"/>
        <v>1.9414827593079084E-3</v>
      </c>
      <c r="P122" s="21">
        <f t="shared" si="8"/>
        <v>11.151941482759309</v>
      </c>
      <c r="Q122" s="26">
        <f t="shared" si="9"/>
        <v>4.6276462849183492E-2</v>
      </c>
    </row>
    <row r="123" spans="1:17" x14ac:dyDescent="0.25">
      <c r="A123" s="25">
        <v>41944</v>
      </c>
      <c r="B123" s="26">
        <v>0.1333</v>
      </c>
      <c r="C123" s="21">
        <v>2067.5600589999999</v>
      </c>
      <c r="D123" s="26">
        <v>4.0000000000000002E-4</v>
      </c>
      <c r="E123" s="26">
        <v>1.9099999999999999E-2</v>
      </c>
      <c r="F123" s="21">
        <v>33</v>
      </c>
      <c r="G123" s="21">
        <f t="shared" si="10"/>
        <v>1984.7044994635385</v>
      </c>
      <c r="H123" s="21">
        <v>1985</v>
      </c>
      <c r="I123" s="28">
        <v>42737</v>
      </c>
      <c r="J123" s="21">
        <v>35</v>
      </c>
      <c r="K123" s="21">
        <v>9.5</v>
      </c>
      <c r="L123" s="21">
        <v>0.45</v>
      </c>
      <c r="M123" s="21">
        <f t="shared" si="6"/>
        <v>1975.4238644738414</v>
      </c>
      <c r="N123" s="21">
        <f t="shared" si="11"/>
        <v>246.92798305923017</v>
      </c>
      <c r="O123" s="21">
        <f t="shared" si="7"/>
        <v>9.2737276236232874E-3</v>
      </c>
      <c r="P123" s="21">
        <f t="shared" si="8"/>
        <v>9.0592737276236246</v>
      </c>
      <c r="Q123" s="26">
        <f t="shared" si="9"/>
        <v>3.6687918539595382E-2</v>
      </c>
    </row>
    <row r="124" spans="1:17" x14ac:dyDescent="0.25">
      <c r="A124" s="25">
        <v>41974</v>
      </c>
      <c r="B124" s="26">
        <v>0.192</v>
      </c>
      <c r="C124" s="21">
        <v>2058.8999020000001</v>
      </c>
      <c r="D124" s="26">
        <v>2.9999999999999997E-4</v>
      </c>
      <c r="E124" s="26">
        <v>1.9199999999999998E-2</v>
      </c>
      <c r="F124" s="21">
        <v>30</v>
      </c>
      <c r="G124" s="21">
        <f t="shared" si="10"/>
        <v>1948.5550985406421</v>
      </c>
      <c r="H124" s="21">
        <v>1950</v>
      </c>
      <c r="I124" s="28">
        <v>42772</v>
      </c>
      <c r="J124" s="21">
        <v>37</v>
      </c>
      <c r="K124" s="21">
        <v>14.5</v>
      </c>
      <c r="L124" s="21">
        <v>8.6</v>
      </c>
      <c r="M124" s="21">
        <f t="shared" si="6"/>
        <v>1935.4406995318336</v>
      </c>
      <c r="N124" s="21">
        <f t="shared" si="11"/>
        <v>241.9300874414792</v>
      </c>
      <c r="O124" s="21">
        <f t="shared" si="7"/>
        <v>6.3230116175710853E-3</v>
      </c>
      <c r="P124" s="21">
        <f t="shared" si="8"/>
        <v>5.9063230116175713</v>
      </c>
      <c r="Q124" s="26">
        <f t="shared" si="9"/>
        <v>2.4413346326947697E-2</v>
      </c>
    </row>
    <row r="125" spans="1:17" x14ac:dyDescent="0.25">
      <c r="A125" s="25">
        <v>42005</v>
      </c>
      <c r="B125" s="26">
        <v>0.2097</v>
      </c>
      <c r="C125" s="21">
        <v>1994.98999</v>
      </c>
      <c r="D125" s="26">
        <v>1E-4</v>
      </c>
      <c r="E125" s="26">
        <v>1.9699999999999999E-2</v>
      </c>
      <c r="F125" s="21">
        <v>28</v>
      </c>
      <c r="G125" s="21">
        <f t="shared" si="10"/>
        <v>1882.7949793184048</v>
      </c>
      <c r="H125" s="21">
        <v>1880</v>
      </c>
      <c r="I125" s="28">
        <v>42800</v>
      </c>
      <c r="J125" s="21">
        <v>35</v>
      </c>
      <c r="K125" s="21">
        <v>15.9</v>
      </c>
      <c r="L125" s="21">
        <v>0.15</v>
      </c>
      <c r="M125" s="21">
        <f t="shared" si="6"/>
        <v>1864.0819726891721</v>
      </c>
      <c r="N125" s="21">
        <f t="shared" si="11"/>
        <v>233.01024658614651</v>
      </c>
      <c r="O125" s="21">
        <f t="shared" si="7"/>
        <v>1.9094557909001132E-3</v>
      </c>
      <c r="P125" s="21">
        <f t="shared" si="8"/>
        <v>15.7519094557909</v>
      </c>
      <c r="Q125" s="26">
        <f t="shared" si="9"/>
        <v>6.7601788704889601E-2</v>
      </c>
    </row>
    <row r="126" spans="1:17" x14ac:dyDescent="0.25">
      <c r="A126" s="25">
        <v>42036</v>
      </c>
      <c r="B126" s="26">
        <v>0.13339999999999999</v>
      </c>
      <c r="C126" s="21">
        <v>2104.5</v>
      </c>
      <c r="D126" s="26">
        <v>2.0000000000000001E-4</v>
      </c>
      <c r="E126" s="26">
        <v>1.9400000000000001E-2</v>
      </c>
      <c r="F126" s="21">
        <v>32</v>
      </c>
      <c r="G126" s="21">
        <f t="shared" si="10"/>
        <v>2021.2589236157696</v>
      </c>
      <c r="H126" s="21">
        <v>2020</v>
      </c>
      <c r="I126" s="28">
        <v>42827</v>
      </c>
      <c r="J126" s="21">
        <v>34</v>
      </c>
      <c r="K126" s="21">
        <v>9.6</v>
      </c>
      <c r="L126" s="21">
        <v>0.7</v>
      </c>
      <c r="M126" s="21">
        <f t="shared" si="6"/>
        <v>2010.3623674738385</v>
      </c>
      <c r="N126" s="21">
        <f t="shared" si="11"/>
        <v>251.29529593422981</v>
      </c>
      <c r="O126" s="21">
        <f t="shared" si="7"/>
        <v>4.5746425555732006E-3</v>
      </c>
      <c r="P126" s="21">
        <f t="shared" si="8"/>
        <v>8.9045746425555734</v>
      </c>
      <c r="Q126" s="26">
        <f t="shared" si="9"/>
        <v>3.543470485371171E-2</v>
      </c>
    </row>
    <row r="127" spans="1:17" x14ac:dyDescent="0.25">
      <c r="A127" s="25">
        <v>42064</v>
      </c>
      <c r="B127" s="26">
        <v>0.15290000000000001</v>
      </c>
      <c r="C127" s="21">
        <v>2067.889893</v>
      </c>
      <c r="D127" s="26">
        <v>5.0000000000000001E-4</v>
      </c>
      <c r="E127" s="26">
        <v>1.9599999999999999E-2</v>
      </c>
      <c r="F127" s="21">
        <v>30</v>
      </c>
      <c r="G127" s="21">
        <f t="shared" si="10"/>
        <v>1977.9799134274804</v>
      </c>
      <c r="H127" s="21">
        <v>1975</v>
      </c>
      <c r="I127" s="28">
        <v>42856</v>
      </c>
      <c r="J127" s="21">
        <v>31</v>
      </c>
      <c r="K127" s="21">
        <v>11.2</v>
      </c>
      <c r="L127" s="21">
        <v>0.15</v>
      </c>
      <c r="M127" s="21">
        <f t="shared" si="6"/>
        <v>1963.7161319177596</v>
      </c>
      <c r="N127" s="21">
        <f t="shared" si="11"/>
        <v>245.46451648971995</v>
      </c>
      <c r="O127" s="21">
        <f t="shared" si="7"/>
        <v>1.0548073581769695E-2</v>
      </c>
      <c r="P127" s="21">
        <f t="shared" si="8"/>
        <v>11.060548073581769</v>
      </c>
      <c r="Q127" s="26">
        <f t="shared" si="9"/>
        <v>4.5059661704892423E-2</v>
      </c>
    </row>
    <row r="128" spans="1:17" x14ac:dyDescent="0.25">
      <c r="A128" s="25">
        <v>42095</v>
      </c>
      <c r="B128" s="26">
        <v>0.14549999999999999</v>
      </c>
      <c r="C128" s="21">
        <v>2085.51001</v>
      </c>
      <c r="D128" s="26">
        <v>0</v>
      </c>
      <c r="E128" s="26">
        <v>1.9599999999999999E-2</v>
      </c>
      <c r="F128" s="21">
        <v>29</v>
      </c>
      <c r="G128" s="21">
        <f t="shared" si="10"/>
        <v>2000.2051682033848</v>
      </c>
      <c r="H128" s="21">
        <v>2000</v>
      </c>
      <c r="I128" s="28">
        <v>42891</v>
      </c>
      <c r="J128" s="21">
        <v>36</v>
      </c>
      <c r="K128" s="21">
        <v>12.8</v>
      </c>
      <c r="L128" s="21">
        <v>0.9</v>
      </c>
      <c r="M128" s="21">
        <f t="shared" si="6"/>
        <v>1987.2</v>
      </c>
      <c r="N128" s="21">
        <f t="shared" si="11"/>
        <v>248.4</v>
      </c>
      <c r="O128" s="21">
        <f t="shared" si="7"/>
        <v>0</v>
      </c>
      <c r="P128" s="21">
        <f t="shared" si="8"/>
        <v>11.9</v>
      </c>
      <c r="Q128" s="26">
        <f t="shared" si="9"/>
        <v>4.7906602254428339E-2</v>
      </c>
    </row>
    <row r="129" spans="1:17" x14ac:dyDescent="0.25">
      <c r="A129" s="25">
        <v>42125</v>
      </c>
      <c r="B129" s="26">
        <v>0.1384</v>
      </c>
      <c r="C129" s="21">
        <v>2107.389893</v>
      </c>
      <c r="D129" s="26">
        <v>1E-4</v>
      </c>
      <c r="E129" s="26">
        <v>1.9599999999999999E-2</v>
      </c>
      <c r="F129" s="21">
        <v>32</v>
      </c>
      <c r="G129" s="21">
        <f t="shared" si="10"/>
        <v>2021.1041285298975</v>
      </c>
      <c r="H129" s="21">
        <v>2020</v>
      </c>
      <c r="I129" s="28">
        <v>42918</v>
      </c>
      <c r="J129" s="21">
        <v>34</v>
      </c>
      <c r="K129" s="21">
        <v>10.5</v>
      </c>
      <c r="L129" s="21">
        <v>1.95</v>
      </c>
      <c r="M129" s="21">
        <f t="shared" si="6"/>
        <v>2009.4811836492818</v>
      </c>
      <c r="N129" s="21">
        <f t="shared" si="11"/>
        <v>251.18514795616022</v>
      </c>
      <c r="O129" s="21">
        <f t="shared" si="7"/>
        <v>2.2942360116045757E-3</v>
      </c>
      <c r="P129" s="21">
        <f t="shared" si="8"/>
        <v>8.5522942360116048</v>
      </c>
      <c r="Q129" s="26">
        <f t="shared" si="9"/>
        <v>3.404777036222003E-2</v>
      </c>
    </row>
    <row r="130" spans="1:17" x14ac:dyDescent="0.25">
      <c r="A130" s="25">
        <v>42156</v>
      </c>
      <c r="B130" s="26">
        <v>0.18229999999999999</v>
      </c>
      <c r="C130" s="21">
        <v>2063.110107</v>
      </c>
      <c r="D130" s="26">
        <v>2.0000000000000001E-4</v>
      </c>
      <c r="E130" s="26">
        <v>1.9900000000000001E-2</v>
      </c>
      <c r="F130" s="21">
        <v>31</v>
      </c>
      <c r="G130" s="21">
        <f t="shared" si="10"/>
        <v>1955.8599137535732</v>
      </c>
      <c r="H130" s="21">
        <v>1955</v>
      </c>
      <c r="I130" s="28">
        <v>42954</v>
      </c>
      <c r="J130" s="21">
        <v>38</v>
      </c>
      <c r="K130" s="21">
        <v>15.4</v>
      </c>
      <c r="L130" s="21">
        <v>0.25</v>
      </c>
      <c r="M130" s="21">
        <f t="shared" si="6"/>
        <v>1939.5592935744792</v>
      </c>
      <c r="N130" s="21">
        <f t="shared" si="11"/>
        <v>242.4449116968099</v>
      </c>
      <c r="O130" s="21">
        <f t="shared" si="7"/>
        <v>4.3798685755357869E-3</v>
      </c>
      <c r="P130" s="21">
        <f t="shared" si="8"/>
        <v>15.154379868575536</v>
      </c>
      <c r="Q130" s="26">
        <f t="shared" si="9"/>
        <v>6.2506487607901978E-2</v>
      </c>
    </row>
    <row r="131" spans="1:17" x14ac:dyDescent="0.25">
      <c r="A131" s="25">
        <v>42186</v>
      </c>
      <c r="B131" s="26">
        <v>0.1212</v>
      </c>
      <c r="C131" s="21">
        <v>2103.8400879999999</v>
      </c>
      <c r="D131" s="26">
        <v>4.0000000000000002E-4</v>
      </c>
      <c r="E131" s="26">
        <v>2.01E-2</v>
      </c>
      <c r="F131" s="21">
        <v>31</v>
      </c>
      <c r="G131" s="21">
        <f t="shared" si="10"/>
        <v>2028.7368391147279</v>
      </c>
      <c r="H131" s="21">
        <v>2030</v>
      </c>
      <c r="I131" s="28">
        <v>42982</v>
      </c>
      <c r="J131" s="21">
        <v>35</v>
      </c>
      <c r="K131" s="21">
        <v>10.4</v>
      </c>
      <c r="L131" s="21">
        <v>69.3</v>
      </c>
      <c r="M131" s="21">
        <f t="shared" si="6"/>
        <v>2019.5221384795454</v>
      </c>
      <c r="N131" s="21">
        <f t="shared" si="11"/>
        <v>252.44026730994318</v>
      </c>
      <c r="O131" s="21">
        <f t="shared" si="7"/>
        <v>8.9295196639769311E-3</v>
      </c>
      <c r="P131" s="21">
        <f t="shared" si="8"/>
        <v>-58.891070480336019</v>
      </c>
      <c r="Q131" s="26">
        <f t="shared" si="9"/>
        <v>-0.23328714989843621</v>
      </c>
    </row>
    <row r="132" spans="1:17" x14ac:dyDescent="0.25">
      <c r="A132" s="25">
        <v>42217</v>
      </c>
      <c r="B132" s="26">
        <v>0.2843</v>
      </c>
      <c r="C132" s="21">
        <v>1972.1800539999999</v>
      </c>
      <c r="D132" s="26">
        <v>0</v>
      </c>
      <c r="E132" s="26">
        <v>2.07E-2</v>
      </c>
      <c r="F132" s="21">
        <v>30</v>
      </c>
      <c r="G132" s="21">
        <f t="shared" si="10"/>
        <v>1820.8001565826758</v>
      </c>
      <c r="H132" s="21">
        <v>1820</v>
      </c>
      <c r="I132" s="28">
        <v>43010</v>
      </c>
      <c r="J132" s="21">
        <v>32</v>
      </c>
      <c r="K132" s="21">
        <v>19.600000000000001</v>
      </c>
      <c r="L132" s="21">
        <v>0.5</v>
      </c>
      <c r="M132" s="21">
        <f t="shared" si="6"/>
        <v>1800.4</v>
      </c>
      <c r="N132" s="21">
        <f t="shared" si="11"/>
        <v>225.05</v>
      </c>
      <c r="O132" s="21">
        <f t="shared" si="7"/>
        <v>0</v>
      </c>
      <c r="P132" s="21">
        <f t="shared" si="8"/>
        <v>19.100000000000001</v>
      </c>
      <c r="Q132" s="26">
        <f t="shared" si="9"/>
        <v>8.4870028882470569E-2</v>
      </c>
    </row>
    <row r="133" spans="1:17" x14ac:dyDescent="0.25">
      <c r="A133" s="25">
        <v>42248</v>
      </c>
      <c r="B133" s="26">
        <v>0.245</v>
      </c>
      <c r="C133" s="21">
        <v>1920.030029</v>
      </c>
      <c r="D133" s="26">
        <v>0</v>
      </c>
      <c r="E133" s="26">
        <v>2.1899999999999999E-2</v>
      </c>
      <c r="F133" s="21">
        <v>30</v>
      </c>
      <c r="G133" s="21">
        <f t="shared" si="10"/>
        <v>1791.0061389714701</v>
      </c>
      <c r="H133" s="21">
        <v>1790</v>
      </c>
      <c r="I133" s="28">
        <v>43045</v>
      </c>
      <c r="J133" s="21">
        <v>37</v>
      </c>
      <c r="K133" s="21">
        <v>18.600000000000001</v>
      </c>
      <c r="L133" s="21">
        <v>0.15</v>
      </c>
      <c r="M133" s="21">
        <f t="shared" si="6"/>
        <v>1771.4</v>
      </c>
      <c r="N133" s="21">
        <f t="shared" si="11"/>
        <v>221.42500000000001</v>
      </c>
      <c r="O133" s="21">
        <f t="shared" si="7"/>
        <v>0</v>
      </c>
      <c r="P133" s="21">
        <f t="shared" si="8"/>
        <v>18.450000000000003</v>
      </c>
      <c r="Q133" s="26">
        <f t="shared" si="9"/>
        <v>8.3323924579428707E-2</v>
      </c>
    </row>
    <row r="134" spans="1:17" x14ac:dyDescent="0.25">
      <c r="A134" s="25">
        <v>42278</v>
      </c>
      <c r="B134" s="26">
        <v>0.1507</v>
      </c>
      <c r="C134" s="21">
        <v>2079.360107</v>
      </c>
      <c r="D134" s="26">
        <v>1E-4</v>
      </c>
      <c r="E134" s="26">
        <v>2.1100000000000001E-2</v>
      </c>
      <c r="F134" s="21">
        <v>31</v>
      </c>
      <c r="G134" s="21">
        <f t="shared" si="10"/>
        <v>1988.4152385153541</v>
      </c>
      <c r="H134" s="21">
        <v>1990</v>
      </c>
      <c r="I134" s="28">
        <v>43073</v>
      </c>
      <c r="J134" s="21">
        <v>35</v>
      </c>
      <c r="K134" s="21">
        <v>12.5</v>
      </c>
      <c r="L134" s="21">
        <v>1.1000000000000001</v>
      </c>
      <c r="M134" s="21">
        <f t="shared" ref="M134:M148" si="12">H134*EXP(-D134*(J134/365))-K134</f>
        <v>1977.4809178997089</v>
      </c>
      <c r="N134" s="21">
        <f t="shared" si="11"/>
        <v>247.18511473746361</v>
      </c>
      <c r="O134" s="21">
        <f t="shared" ref="O134:O148" si="13">(N134+K134)*(EXP(D134*F134/365)-1)</f>
        <v>2.20555417615127E-3</v>
      </c>
      <c r="P134" s="21">
        <f t="shared" ref="P134:P148" si="14">K134-L134+O134</f>
        <v>11.402205554176152</v>
      </c>
      <c r="Q134" s="26">
        <f t="shared" ref="Q134:Q148" si="15">P134/N134</f>
        <v>4.6128204630309089E-2</v>
      </c>
    </row>
    <row r="135" spans="1:17" x14ac:dyDescent="0.25">
      <c r="A135" s="25">
        <v>42309</v>
      </c>
      <c r="B135" s="26">
        <v>0.1613</v>
      </c>
      <c r="C135" s="21">
        <v>2080.4099120000001</v>
      </c>
      <c r="D135" s="26">
        <v>1.1000000000000001E-3</v>
      </c>
      <c r="E135" s="26">
        <v>2.07E-2</v>
      </c>
      <c r="F135" s="21">
        <v>31</v>
      </c>
      <c r="G135" s="21">
        <f t="shared" ref="G135:G148" si="16">C135*EXP((D135-E135+((B135^2)/2))*(1/12)+(B135*SQRT(F135/365)*$B$2))</f>
        <v>1983.7877222672601</v>
      </c>
      <c r="H135" s="21">
        <v>1985</v>
      </c>
      <c r="I135" s="28">
        <v>42743</v>
      </c>
      <c r="J135" s="21">
        <v>39</v>
      </c>
      <c r="K135" s="21">
        <v>14.5</v>
      </c>
      <c r="L135" s="21">
        <v>5.0999999999999996</v>
      </c>
      <c r="M135" s="21">
        <f t="shared" si="12"/>
        <v>1970.2667082307028</v>
      </c>
      <c r="N135" s="21">
        <f t="shared" si="11"/>
        <v>246.28333852883785</v>
      </c>
      <c r="O135" s="21">
        <f t="shared" si="13"/>
        <v>2.436473220838126E-2</v>
      </c>
      <c r="P135" s="21">
        <f t="shared" si="14"/>
        <v>9.4243647322083817</v>
      </c>
      <c r="Q135" s="26">
        <f t="shared" si="15"/>
        <v>3.82663512217448E-2</v>
      </c>
    </row>
    <row r="136" spans="1:17" x14ac:dyDescent="0.25">
      <c r="A136" s="25">
        <v>42339</v>
      </c>
      <c r="B136" s="26">
        <v>0.18210000000000001</v>
      </c>
      <c r="C136" s="21">
        <v>2043.9399410000001</v>
      </c>
      <c r="D136" s="26">
        <v>1.4E-3</v>
      </c>
      <c r="E136" s="26">
        <v>2.1100000000000001E-2</v>
      </c>
      <c r="F136" s="21">
        <v>29</v>
      </c>
      <c r="G136" s="21">
        <f t="shared" si="16"/>
        <v>1941.1689444355343</v>
      </c>
      <c r="H136" s="21">
        <v>1940</v>
      </c>
      <c r="I136" s="28">
        <v>42771</v>
      </c>
      <c r="J136" s="21">
        <v>36</v>
      </c>
      <c r="K136" s="21">
        <v>14.3</v>
      </c>
      <c r="L136" s="21">
        <v>23.1</v>
      </c>
      <c r="M136" s="21">
        <f t="shared" si="12"/>
        <v>1925.4321390417849</v>
      </c>
      <c r="N136" s="21">
        <f t="shared" ref="N136:N148" si="17">M136/$B$1</f>
        <v>240.67901738022312</v>
      </c>
      <c r="O136" s="21">
        <f t="shared" si="13"/>
        <v>2.836362705917737E-2</v>
      </c>
      <c r="P136" s="21">
        <f t="shared" si="14"/>
        <v>-8.771636372940824</v>
      </c>
      <c r="Q136" s="26">
        <f t="shared" si="15"/>
        <v>-3.6445372215740152E-2</v>
      </c>
    </row>
    <row r="137" spans="1:17" x14ac:dyDescent="0.25">
      <c r="A137" s="25">
        <v>42370</v>
      </c>
      <c r="B137" s="26">
        <v>0.20200000000000001</v>
      </c>
      <c r="C137" s="21">
        <v>1940.23999</v>
      </c>
      <c r="D137" s="26">
        <v>2.2000000000000001E-3</v>
      </c>
      <c r="E137" s="26">
        <v>2.2700000000000001E-2</v>
      </c>
      <c r="F137" s="21">
        <v>31</v>
      </c>
      <c r="G137" s="21">
        <f t="shared" si="16"/>
        <v>1829.3022746599797</v>
      </c>
      <c r="H137" s="21">
        <v>1830</v>
      </c>
      <c r="I137" s="28">
        <v>42798</v>
      </c>
      <c r="J137" s="21">
        <v>35</v>
      </c>
      <c r="K137" s="21">
        <v>16</v>
      </c>
      <c r="L137" s="21">
        <v>0.6</v>
      </c>
      <c r="M137" s="21">
        <f t="shared" si="12"/>
        <v>1813.6139859234643</v>
      </c>
      <c r="N137" s="21">
        <f t="shared" si="17"/>
        <v>226.70174824043303</v>
      </c>
      <c r="O137" s="21">
        <f t="shared" si="13"/>
        <v>4.5352892371160552E-2</v>
      </c>
      <c r="P137" s="21">
        <f t="shared" si="14"/>
        <v>15.445352892371162</v>
      </c>
      <c r="Q137" s="26">
        <f t="shared" si="15"/>
        <v>6.8130718056881881E-2</v>
      </c>
    </row>
    <row r="138" spans="1:17" x14ac:dyDescent="0.25">
      <c r="A138" s="25">
        <v>42401</v>
      </c>
      <c r="B138" s="26">
        <v>0.20549999999999999</v>
      </c>
      <c r="C138" s="21">
        <v>1932.2299800000001</v>
      </c>
      <c r="D138" s="26">
        <v>2.3E-3</v>
      </c>
      <c r="E138" s="26">
        <v>2.3E-2</v>
      </c>
      <c r="F138" s="21">
        <v>31</v>
      </c>
      <c r="G138" s="21">
        <f t="shared" si="16"/>
        <v>1819.9708288965896</v>
      </c>
      <c r="H138" s="21">
        <v>1820</v>
      </c>
      <c r="I138" s="28">
        <v>42826</v>
      </c>
      <c r="J138" s="21">
        <v>32</v>
      </c>
      <c r="K138" s="21">
        <v>14</v>
      </c>
      <c r="L138" s="21">
        <v>0.05</v>
      </c>
      <c r="M138" s="21">
        <f t="shared" si="12"/>
        <v>1805.6330452175064</v>
      </c>
      <c r="N138" s="21">
        <f t="shared" si="17"/>
        <v>225.7041306521883</v>
      </c>
      <c r="O138" s="21">
        <f t="shared" si="13"/>
        <v>4.6828969627160655E-2</v>
      </c>
      <c r="P138" s="21">
        <f t="shared" si="14"/>
        <v>13.99682896962716</v>
      </c>
      <c r="Q138" s="26">
        <f t="shared" si="15"/>
        <v>6.201405764786988E-2</v>
      </c>
    </row>
    <row r="139" spans="1:17" x14ac:dyDescent="0.25">
      <c r="A139" s="25">
        <v>42430</v>
      </c>
      <c r="B139" s="26">
        <v>0.13950000000000001</v>
      </c>
      <c r="C139" s="21">
        <v>2059.73999</v>
      </c>
      <c r="D139" s="26">
        <v>1.8E-3</v>
      </c>
      <c r="E139" s="26">
        <v>2.1700000000000001E-2</v>
      </c>
      <c r="F139" s="21">
        <v>29</v>
      </c>
      <c r="G139" s="21">
        <f t="shared" si="16"/>
        <v>1978.6426232281544</v>
      </c>
      <c r="H139" s="21">
        <v>1980</v>
      </c>
      <c r="I139" s="28">
        <v>42861</v>
      </c>
      <c r="J139" s="21">
        <v>36</v>
      </c>
      <c r="K139" s="21">
        <v>11.5</v>
      </c>
      <c r="L139" s="21">
        <v>1.3</v>
      </c>
      <c r="M139" s="21">
        <f t="shared" si="12"/>
        <v>1968.148513393159</v>
      </c>
      <c r="N139" s="21">
        <f t="shared" si="17"/>
        <v>246.01856417414487</v>
      </c>
      <c r="O139" s="21">
        <f t="shared" si="13"/>
        <v>3.6831315957044863E-2</v>
      </c>
      <c r="P139" s="21">
        <f t="shared" si="14"/>
        <v>10.236831315957044</v>
      </c>
      <c r="Q139" s="26">
        <f t="shared" si="15"/>
        <v>4.1609995368930279E-2</v>
      </c>
    </row>
    <row r="140" spans="1:17" x14ac:dyDescent="0.25">
      <c r="A140" s="25">
        <v>42461</v>
      </c>
      <c r="B140" s="26">
        <v>0.157</v>
      </c>
      <c r="C140" s="21">
        <v>2065.3000489999999</v>
      </c>
      <c r="D140" s="26">
        <v>1.6000000000000001E-3</v>
      </c>
      <c r="E140" s="26">
        <v>2.12E-2</v>
      </c>
      <c r="F140" s="21">
        <v>32</v>
      </c>
      <c r="G140" s="21">
        <f t="shared" si="16"/>
        <v>1970.293626779358</v>
      </c>
      <c r="H140" s="21">
        <v>1970</v>
      </c>
      <c r="I140" s="28">
        <v>42889</v>
      </c>
      <c r="J140" s="21">
        <v>35</v>
      </c>
      <c r="K140" s="21">
        <v>12.2</v>
      </c>
      <c r="L140" s="21">
        <v>0.2</v>
      </c>
      <c r="M140" s="21">
        <f t="shared" si="12"/>
        <v>1957.4977766095103</v>
      </c>
      <c r="N140" s="21">
        <f t="shared" si="17"/>
        <v>244.68722207618879</v>
      </c>
      <c r="O140" s="21">
        <f t="shared" si="13"/>
        <v>3.6037118627285529E-2</v>
      </c>
      <c r="P140" s="21">
        <f t="shared" si="14"/>
        <v>12.036037118627286</v>
      </c>
      <c r="Q140" s="26">
        <f t="shared" si="15"/>
        <v>4.9189479599713627E-2</v>
      </c>
    </row>
    <row r="141" spans="1:17" x14ac:dyDescent="0.25">
      <c r="A141" s="25">
        <v>42491</v>
      </c>
      <c r="B141" s="26">
        <v>0.1419</v>
      </c>
      <c r="C141" s="21">
        <v>2096.9499510000001</v>
      </c>
      <c r="D141" s="26">
        <v>2.7000000000000001E-3</v>
      </c>
      <c r="E141" s="26">
        <v>2.1399999999999999E-2</v>
      </c>
      <c r="F141" s="21">
        <v>30</v>
      </c>
      <c r="G141" s="21">
        <f t="shared" si="16"/>
        <v>2011.907082463777</v>
      </c>
      <c r="H141" s="21">
        <v>2010</v>
      </c>
      <c r="I141" s="28">
        <v>42917</v>
      </c>
      <c r="J141" s="21">
        <v>31</v>
      </c>
      <c r="K141" s="21">
        <v>9.6999999999999993</v>
      </c>
      <c r="L141" s="21">
        <v>0.2</v>
      </c>
      <c r="M141" s="21">
        <f t="shared" si="12"/>
        <v>1999.8391295566169</v>
      </c>
      <c r="N141" s="21">
        <f t="shared" si="17"/>
        <v>249.97989119457711</v>
      </c>
      <c r="O141" s="21">
        <f t="shared" si="13"/>
        <v>5.7633987059987402E-2</v>
      </c>
      <c r="P141" s="21">
        <f t="shared" si="14"/>
        <v>9.5576339870599867</v>
      </c>
      <c r="Q141" s="26">
        <f t="shared" si="15"/>
        <v>3.82336112772391E-2</v>
      </c>
    </row>
    <row r="142" spans="1:17" x14ac:dyDescent="0.25">
      <c r="A142" s="25">
        <v>42522</v>
      </c>
      <c r="B142" s="26">
        <v>0.1565</v>
      </c>
      <c r="C142" s="21">
        <v>2098.860107</v>
      </c>
      <c r="D142" s="26">
        <v>2E-3</v>
      </c>
      <c r="E142" s="26">
        <v>2.1299999999999999E-2</v>
      </c>
      <c r="F142" s="21">
        <v>29</v>
      </c>
      <c r="G142" s="21">
        <f t="shared" si="16"/>
        <v>2007.1053029709144</v>
      </c>
      <c r="H142" s="21">
        <v>2010</v>
      </c>
      <c r="I142" s="28">
        <v>42952</v>
      </c>
      <c r="J142" s="21">
        <v>36</v>
      </c>
      <c r="K142" s="21">
        <v>13.4</v>
      </c>
      <c r="L142" s="21">
        <v>0.2</v>
      </c>
      <c r="M142" s="21">
        <f t="shared" si="12"/>
        <v>1996.2035459529177</v>
      </c>
      <c r="N142" s="21">
        <f t="shared" si="17"/>
        <v>249.52544324411471</v>
      </c>
      <c r="O142" s="21">
        <f t="shared" si="13"/>
        <v>4.1783253124405735E-2</v>
      </c>
      <c r="P142" s="21">
        <f t="shared" si="14"/>
        <v>13.241783253124407</v>
      </c>
      <c r="Q142" s="26">
        <f t="shared" si="15"/>
        <v>5.3067867873376584E-2</v>
      </c>
    </row>
    <row r="143" spans="1:17" x14ac:dyDescent="0.25">
      <c r="A143" s="25">
        <v>42552</v>
      </c>
      <c r="B143" s="26">
        <v>0.1187</v>
      </c>
      <c r="C143" s="21">
        <v>2173.6000979999999</v>
      </c>
      <c r="D143" s="26">
        <v>1.9E-3</v>
      </c>
      <c r="E143" s="26">
        <v>2.0799999999999999E-2</v>
      </c>
      <c r="F143" s="21">
        <v>33</v>
      </c>
      <c r="G143" s="21">
        <f t="shared" si="16"/>
        <v>2095.3187418065795</v>
      </c>
      <c r="H143" s="21">
        <v>2095</v>
      </c>
      <c r="I143" s="28">
        <v>42980</v>
      </c>
      <c r="J143" s="21">
        <v>35</v>
      </c>
      <c r="K143" s="21">
        <v>9.1</v>
      </c>
      <c r="L143" s="21">
        <v>0.4</v>
      </c>
      <c r="M143" s="21">
        <f t="shared" si="12"/>
        <v>2085.5183429876192</v>
      </c>
      <c r="N143" s="21">
        <f t="shared" si="17"/>
        <v>260.6897928734524</v>
      </c>
      <c r="O143" s="21">
        <f t="shared" si="13"/>
        <v>4.6348693159181727E-2</v>
      </c>
      <c r="P143" s="21">
        <f t="shared" si="14"/>
        <v>8.746348693159181</v>
      </c>
      <c r="Q143" s="26">
        <f t="shared" si="15"/>
        <v>3.3550790756909123E-2</v>
      </c>
    </row>
    <row r="144" spans="1:17" x14ac:dyDescent="0.25">
      <c r="A144" s="25">
        <v>42583</v>
      </c>
      <c r="B144" s="26">
        <v>0.13239999999999999</v>
      </c>
      <c r="C144" s="21">
        <v>2170.9499510000001</v>
      </c>
      <c r="D144" s="26">
        <v>2.5999999999999999E-3</v>
      </c>
      <c r="E144" s="26">
        <v>2.07E-2</v>
      </c>
      <c r="F144" s="21">
        <v>30</v>
      </c>
      <c r="G144" s="21">
        <f t="shared" si="16"/>
        <v>2088.4642980699464</v>
      </c>
      <c r="H144" s="21">
        <v>2090</v>
      </c>
      <c r="I144" s="28">
        <v>43015</v>
      </c>
      <c r="J144" s="21">
        <v>37</v>
      </c>
      <c r="K144" s="21">
        <v>12.6</v>
      </c>
      <c r="L144" s="21">
        <v>1.35</v>
      </c>
      <c r="M144" s="21">
        <f t="shared" si="12"/>
        <v>2076.8492287486602</v>
      </c>
      <c r="N144" s="21">
        <f t="shared" si="17"/>
        <v>259.60615359358252</v>
      </c>
      <c r="O144" s="21">
        <f t="shared" si="13"/>
        <v>5.8176298013979243E-2</v>
      </c>
      <c r="P144" s="21">
        <f t="shared" si="14"/>
        <v>11.308176298013979</v>
      </c>
      <c r="Q144" s="26">
        <f t="shared" si="15"/>
        <v>4.3558968620278186E-2</v>
      </c>
    </row>
    <row r="145" spans="1:17" x14ac:dyDescent="0.25">
      <c r="A145" s="25">
        <v>42614</v>
      </c>
      <c r="B145" s="26">
        <v>0.13289999999999999</v>
      </c>
      <c r="C145" s="21">
        <v>2168.2700199999999</v>
      </c>
      <c r="D145" s="26">
        <v>2E-3</v>
      </c>
      <c r="E145" s="26">
        <v>2.0899999999999998E-2</v>
      </c>
      <c r="F145" s="21">
        <v>31</v>
      </c>
      <c r="G145" s="21">
        <f t="shared" si="16"/>
        <v>2084.1466615046384</v>
      </c>
      <c r="H145" s="21">
        <v>2080</v>
      </c>
      <c r="I145" s="28">
        <v>43043</v>
      </c>
      <c r="J145" s="21">
        <v>35</v>
      </c>
      <c r="K145" s="21">
        <v>11.7</v>
      </c>
      <c r="L145" s="21">
        <v>2.5</v>
      </c>
      <c r="M145" s="21">
        <f t="shared" si="12"/>
        <v>2067.9011341390451</v>
      </c>
      <c r="N145" s="21">
        <f t="shared" si="17"/>
        <v>258.48764176738064</v>
      </c>
      <c r="O145" s="21">
        <f t="shared" si="13"/>
        <v>4.5898785237385407E-2</v>
      </c>
      <c r="P145" s="21">
        <f t="shared" si="14"/>
        <v>9.2458987852373848</v>
      </c>
      <c r="Q145" s="26">
        <f t="shared" si="15"/>
        <v>3.576921017198182E-2</v>
      </c>
    </row>
    <row r="146" spans="1:17" x14ac:dyDescent="0.25">
      <c r="A146" s="25">
        <v>42644</v>
      </c>
      <c r="B146" s="26">
        <v>0.1706</v>
      </c>
      <c r="C146" s="21">
        <v>2126.1499020000001</v>
      </c>
      <c r="D146" s="26">
        <v>2E-3</v>
      </c>
      <c r="E146" s="26">
        <v>2.1100000000000001E-2</v>
      </c>
      <c r="F146" s="21">
        <v>30</v>
      </c>
      <c r="G146" s="21">
        <f t="shared" si="16"/>
        <v>2023.8958680210221</v>
      </c>
      <c r="H146" s="21">
        <v>2025</v>
      </c>
      <c r="I146" s="28">
        <v>43071</v>
      </c>
      <c r="J146" s="21">
        <v>32</v>
      </c>
      <c r="K146" s="21">
        <v>13</v>
      </c>
      <c r="L146" s="21">
        <v>0.1</v>
      </c>
      <c r="M146" s="21">
        <f t="shared" si="12"/>
        <v>2011.6449626343226</v>
      </c>
      <c r="N146" s="21">
        <f t="shared" si="17"/>
        <v>251.45562032929033</v>
      </c>
      <c r="O146" s="21">
        <f t="shared" si="13"/>
        <v>4.347573001621452E-2</v>
      </c>
      <c r="P146" s="21">
        <f t="shared" si="14"/>
        <v>12.943475730016214</v>
      </c>
      <c r="Q146" s="26">
        <f t="shared" si="15"/>
        <v>5.147419537915382E-2</v>
      </c>
    </row>
    <row r="147" spans="1:17" x14ac:dyDescent="0.25">
      <c r="A147" s="25">
        <v>42675</v>
      </c>
      <c r="B147" s="26">
        <v>0.1333</v>
      </c>
      <c r="C147" s="21">
        <v>2198.8100589999999</v>
      </c>
      <c r="D147" s="26">
        <v>3.8E-3</v>
      </c>
      <c r="E147" s="26">
        <v>2.1000000000000001E-2</v>
      </c>
      <c r="F147" s="21">
        <v>30</v>
      </c>
      <c r="G147" s="21">
        <f t="shared" si="16"/>
        <v>2114.8998235178983</v>
      </c>
      <c r="H147" s="21">
        <v>2115</v>
      </c>
      <c r="I147" s="28">
        <v>42741</v>
      </c>
      <c r="J147" s="21">
        <v>37</v>
      </c>
      <c r="K147" s="21">
        <v>11</v>
      </c>
      <c r="L147" s="21">
        <v>0.55000000000000004</v>
      </c>
      <c r="M147" s="21">
        <f t="shared" si="12"/>
        <v>2103.1854473061117</v>
      </c>
      <c r="N147" s="21">
        <f t="shared" si="17"/>
        <v>262.89818091326396</v>
      </c>
      <c r="O147" s="21">
        <f t="shared" si="13"/>
        <v>8.555964183515874E-2</v>
      </c>
      <c r="P147" s="21">
        <f t="shared" si="14"/>
        <v>10.535559641835158</v>
      </c>
      <c r="Q147" s="26">
        <f t="shared" si="15"/>
        <v>4.0074676839666215E-2</v>
      </c>
    </row>
    <row r="148" spans="1:17" x14ac:dyDescent="0.25">
      <c r="A148" s="25">
        <v>42705</v>
      </c>
      <c r="B148" s="26">
        <v>0.1404</v>
      </c>
      <c r="C148" s="21">
        <v>2238.830078</v>
      </c>
      <c r="D148" s="26">
        <v>4.4000000000000003E-3</v>
      </c>
      <c r="E148" s="26">
        <v>2.01E-2</v>
      </c>
      <c r="F148" s="21">
        <v>32</v>
      </c>
      <c r="G148" s="21">
        <f t="shared" si="16"/>
        <v>2146.6209452024946</v>
      </c>
      <c r="H148" s="21">
        <v>2145</v>
      </c>
      <c r="I148" s="28">
        <v>42769</v>
      </c>
      <c r="J148" s="21">
        <v>35</v>
      </c>
      <c r="K148" s="21">
        <v>11.2</v>
      </c>
      <c r="L148" s="21"/>
      <c r="M148" s="21">
        <f t="shared" si="12"/>
        <v>2132.8951771952202</v>
      </c>
      <c r="N148" s="21">
        <f t="shared" si="17"/>
        <v>266.61189714940252</v>
      </c>
      <c r="O148" s="21">
        <f t="shared" si="13"/>
        <v>0.10718756339164996</v>
      </c>
      <c r="P148" s="21">
        <f t="shared" si="14"/>
        <v>11.307187563391649</v>
      </c>
      <c r="Q148" s="26">
        <f t="shared" si="15"/>
        <v>4.2410663906177405E-2</v>
      </c>
    </row>
    <row r="149" spans="1:17" x14ac:dyDescent="0.25">
      <c r="A149" s="21"/>
      <c r="B149" s="21"/>
      <c r="C149" s="21"/>
      <c r="D149" s="21"/>
      <c r="E149" s="21"/>
      <c r="F149" s="21"/>
      <c r="G149" s="21"/>
      <c r="H149" s="21"/>
      <c r="I149" s="21"/>
      <c r="J149" s="21"/>
      <c r="K149" s="21"/>
      <c r="L149" s="21"/>
      <c r="M149" s="21"/>
      <c r="N149" s="21"/>
      <c r="O149" s="21"/>
      <c r="P149" s="21"/>
      <c r="Q149" s="21"/>
    </row>
    <row r="150" spans="1:17" x14ac:dyDescent="0.25">
      <c r="A150" s="21"/>
      <c r="B150" s="21"/>
      <c r="C150" s="21"/>
      <c r="D150" s="21"/>
      <c r="E150" s="21"/>
      <c r="F150" s="21"/>
      <c r="G150" s="21"/>
      <c r="H150" s="21"/>
      <c r="I150" s="21"/>
      <c r="J150" s="21"/>
      <c r="K150" s="21"/>
      <c r="L150" s="21"/>
      <c r="M150" s="21"/>
      <c r="N150" s="21"/>
      <c r="O150" s="21"/>
      <c r="P150" s="21"/>
      <c r="Q150" s="21"/>
    </row>
  </sheetData>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50"/>
  <sheetViews>
    <sheetView topLeftCell="B1" zoomScale="70" zoomScaleNormal="70" workbookViewId="0">
      <selection activeCell="O4" sqref="O4:R4"/>
    </sheetView>
  </sheetViews>
  <sheetFormatPr baseColWidth="10" defaultColWidth="12.28515625" defaultRowHeight="15.75" x14ac:dyDescent="0.25"/>
  <cols>
    <col min="1" max="1" width="21.5703125" style="8" bestFit="1" customWidth="1"/>
    <col min="2" max="2" width="24.7109375" style="9" bestFit="1" customWidth="1"/>
    <col min="3" max="3" width="12.28515625" style="9"/>
    <col min="4" max="4" width="12.28515625" style="3"/>
    <col min="5" max="5" width="16.42578125" style="3" bestFit="1" customWidth="1"/>
    <col min="6" max="6" width="19.5703125" style="3" bestFit="1" customWidth="1"/>
    <col min="7" max="7" width="19.7109375" style="3" bestFit="1" customWidth="1"/>
    <col min="8" max="8" width="20.7109375" style="3" bestFit="1" customWidth="1"/>
    <col min="9" max="9" width="20.85546875" style="3" bestFit="1" customWidth="1"/>
    <col min="10" max="10" width="12.28515625" style="3"/>
    <col min="11" max="11" width="21" style="3" bestFit="1" customWidth="1"/>
    <col min="12" max="12" width="12.28515625" style="3"/>
    <col min="13" max="13" width="18.42578125" style="3" bestFit="1" customWidth="1"/>
    <col min="14" max="16384" width="12.28515625" style="3"/>
  </cols>
  <sheetData>
    <row r="1" spans="1:18" x14ac:dyDescent="0.25">
      <c r="A1" s="14" t="s">
        <v>87</v>
      </c>
      <c r="B1" s="7" t="s">
        <v>88</v>
      </c>
    </row>
    <row r="2" spans="1:18" x14ac:dyDescent="0.25">
      <c r="A2" s="14">
        <f>SLOPE(P9:P55,Q9:Q55)</f>
        <v>0.24776711202807461</v>
      </c>
      <c r="B2" s="3">
        <f>MIN(E6:E149)</f>
        <v>-0.11279782107372582</v>
      </c>
    </row>
    <row r="3" spans="1:18" x14ac:dyDescent="0.25">
      <c r="A3" s="14" t="s">
        <v>91</v>
      </c>
      <c r="B3" s="7" t="s">
        <v>98</v>
      </c>
    </row>
    <row r="4" spans="1:18" x14ac:dyDescent="0.25">
      <c r="A4" s="14">
        <f>SLOPE(R9:R55,Q9:Q55)</f>
        <v>1.7797908250923169</v>
      </c>
      <c r="B4" s="3">
        <f>MIN(J6:J149)</f>
        <v>-0.80912601999857148</v>
      </c>
      <c r="O4" s="15" t="s">
        <v>93</v>
      </c>
      <c r="P4" s="14"/>
      <c r="Q4" s="14"/>
      <c r="R4" s="14"/>
    </row>
    <row r="5" spans="1:18" x14ac:dyDescent="0.25">
      <c r="A5" s="5" t="s">
        <v>18</v>
      </c>
      <c r="B5" s="6" t="s">
        <v>96</v>
      </c>
      <c r="C5" s="6" t="s">
        <v>24</v>
      </c>
      <c r="D5" s="7" t="s">
        <v>84</v>
      </c>
      <c r="E5" s="7" t="s">
        <v>89</v>
      </c>
      <c r="F5" s="7" t="s">
        <v>22</v>
      </c>
      <c r="G5" s="7" t="s">
        <v>23</v>
      </c>
      <c r="H5" s="7" t="s">
        <v>76</v>
      </c>
      <c r="I5" s="7" t="s">
        <v>77</v>
      </c>
      <c r="J5" s="7" t="s">
        <v>75</v>
      </c>
      <c r="K5" s="7" t="s">
        <v>99</v>
      </c>
      <c r="L5" s="3">
        <v>2.2091676296687061E-2</v>
      </c>
      <c r="M5" s="12" t="s">
        <v>95</v>
      </c>
      <c r="N5" s="10">
        <f>L5*12</f>
        <v>0.26510011556024471</v>
      </c>
      <c r="O5" s="15"/>
      <c r="P5" s="15" t="s">
        <v>81</v>
      </c>
      <c r="Q5" s="15" t="s">
        <v>24</v>
      </c>
      <c r="R5" s="15" t="s">
        <v>73</v>
      </c>
    </row>
    <row r="6" spans="1:18" x14ac:dyDescent="0.25">
      <c r="D6" s="3">
        <f>100</f>
        <v>100</v>
      </c>
      <c r="E6" s="3">
        <v>0</v>
      </c>
      <c r="H6" s="3">
        <v>100</v>
      </c>
      <c r="I6" s="3">
        <v>100</v>
      </c>
      <c r="J6" s="3">
        <v>0</v>
      </c>
      <c r="O6" s="3" t="s">
        <v>79</v>
      </c>
      <c r="P6" s="33">
        <f>(1+AVERAGE(P9:P55))^4-1</f>
        <v>4.9906246472818827E-2</v>
      </c>
      <c r="Q6" s="31">
        <f>(1+AVERAGE(Q9:Q55))^4-1</f>
        <v>7.5956029493893018E-2</v>
      </c>
      <c r="R6" s="31">
        <f>(1+AVERAGE(R9:R55))^4-1</f>
        <v>0.14203158173659758</v>
      </c>
    </row>
    <row r="7" spans="1:18" x14ac:dyDescent="0.25">
      <c r="A7" s="8">
        <v>38412</v>
      </c>
      <c r="B7" s="9">
        <v>3.7000000000000002E-3</v>
      </c>
      <c r="C7" s="9">
        <v>-1.9117655748441043E-2</v>
      </c>
      <c r="D7" s="3">
        <f t="shared" ref="D7:D70" si="0">D6*(1+B7)</f>
        <v>100.37</v>
      </c>
      <c r="E7" s="3">
        <f>D7/MAXA($D$6:D6)-1</f>
        <v>3.7000000000000366E-3</v>
      </c>
      <c r="F7" s="10">
        <f>'L8'!Q5</f>
        <v>4.9816809077517503E-2</v>
      </c>
      <c r="G7" s="10">
        <f>F7-$L$5</f>
        <v>2.7725132780830442E-2</v>
      </c>
      <c r="H7" s="11">
        <f>H6*(1+F7)</f>
        <v>104.98168090775175</v>
      </c>
      <c r="I7" s="3">
        <f>(1+G7)*I6</f>
        <v>102.77251327808305</v>
      </c>
      <c r="J7" s="3">
        <f>I7/MAXA($I$6:I6)-1</f>
        <v>2.7725132780830553E-2</v>
      </c>
      <c r="O7" s="3" t="s">
        <v>78</v>
      </c>
      <c r="P7" s="30">
        <f>_xlfn.STDEV.P(P9:P55)*SQRT(4)</f>
        <v>4.7731219344395413E-2</v>
      </c>
      <c r="Q7" s="30">
        <f>_xlfn.STDEV.P(Q9:Q55)*SQRT(4)</f>
        <v>0.15162336735663465</v>
      </c>
      <c r="R7" s="31">
        <f>_xlfn.STDEV.P(R9:R55)*SQRT(4)</f>
        <v>0.33363929184999941</v>
      </c>
    </row>
    <row r="8" spans="1:18" x14ac:dyDescent="0.25">
      <c r="A8" s="8">
        <v>38443</v>
      </c>
      <c r="B8" s="9">
        <v>-5.6999999999999993E-3</v>
      </c>
      <c r="C8" s="9">
        <v>-2.0108581881679299E-2</v>
      </c>
      <c r="D8" s="3">
        <f t="shared" si="0"/>
        <v>99.797891000000007</v>
      </c>
      <c r="E8" s="3">
        <f>D8/MAXA($D$6:D7)-1</f>
        <v>-5.6999999999999273E-3</v>
      </c>
      <c r="F8" s="10">
        <f>'L8'!Q6</f>
        <v>2.9061943556576908E-3</v>
      </c>
      <c r="G8" s="10">
        <f t="shared" ref="G8:G71" si="1">F8-$L$5</f>
        <v>-1.918548194102937E-2</v>
      </c>
      <c r="H8" s="11">
        <f>H7*(1+F8)</f>
        <v>105.28677807625331</v>
      </c>
      <c r="I8" s="3">
        <f>(1+G8)*I7</f>
        <v>100.80077308055219</v>
      </c>
      <c r="J8" s="3">
        <f>I8/MAXA($I$6:I7)-1</f>
        <v>-1.9185481941029314E-2</v>
      </c>
      <c r="O8" s="3" t="s">
        <v>80</v>
      </c>
      <c r="P8" s="32">
        <f>(P6-0.02)/P7</f>
        <v>0.62655525845749027</v>
      </c>
      <c r="Q8" s="32">
        <f>(Q6-0.02)/Q7</f>
        <v>0.3690462127930344</v>
      </c>
      <c r="R8" s="32">
        <f>(R6-0.02)/R7</f>
        <v>0.36575902394452281</v>
      </c>
    </row>
    <row r="9" spans="1:18" x14ac:dyDescent="0.25">
      <c r="A9" s="8">
        <v>38473</v>
      </c>
      <c r="B9" s="9">
        <v>1.2500000000000001E-2</v>
      </c>
      <c r="C9" s="9">
        <v>2.9952046262565757E-2</v>
      </c>
      <c r="D9" s="3">
        <f t="shared" si="0"/>
        <v>101.0453646375</v>
      </c>
      <c r="E9" s="3">
        <f>D9/MAXA($D$6:D8)-1</f>
        <v>6.72874999999995E-3</v>
      </c>
      <c r="F9" s="10">
        <f>'L8'!Q7</f>
        <v>1.46137429234579E-3</v>
      </c>
      <c r="G9" s="10">
        <f t="shared" si="1"/>
        <v>-2.063030200434127E-2</v>
      </c>
      <c r="H9" s="11">
        <f t="shared" ref="H9:H72" si="2">H8*(1+F9)</f>
        <v>105.44064146705786</v>
      </c>
      <c r="I9" s="3">
        <f t="shared" ref="I9:I72" si="3">(1+G9)*I8</f>
        <v>98.721222689629329</v>
      </c>
      <c r="J9" s="3">
        <f>I9/MAXA($I$6:I8)-1</f>
        <v>-3.9419981658828318E-2</v>
      </c>
      <c r="O9" s="3" t="s">
        <v>25</v>
      </c>
      <c r="P9" s="13">
        <f>(1+B8)*(1+B9)*(1+B10)-1</f>
        <v>2.344044724999983E-2</v>
      </c>
      <c r="Q9" s="13">
        <f>(1+C8)*(1+C9)*(1+C10)-1</f>
        <v>9.0971381337321411E-3</v>
      </c>
      <c r="R9" s="13">
        <f>(1+G8)*(1+G9)*(1+G10)-1</f>
        <v>-2.5257776414505662E-3</v>
      </c>
    </row>
    <row r="10" spans="1:18" x14ac:dyDescent="0.25">
      <c r="A10" s="8">
        <v>38504</v>
      </c>
      <c r="B10" s="9">
        <v>1.66E-2</v>
      </c>
      <c r="C10" s="9">
        <v>-1.427142257658387E-4</v>
      </c>
      <c r="D10" s="3">
        <f t="shared" si="0"/>
        <v>102.7227176904825</v>
      </c>
      <c r="E10" s="3">
        <f>D10/MAXA($D$6:D9)-1</f>
        <v>1.6599999999999948E-2</v>
      </c>
      <c r="F10" s="10">
        <f>'L8'!Q8</f>
        <v>6.0499933092503524E-2</v>
      </c>
      <c r="G10" s="10">
        <f t="shared" si="1"/>
        <v>3.8408256795816463E-2</v>
      </c>
      <c r="H10" s="11">
        <f t="shared" si="2"/>
        <v>111.81979322104551</v>
      </c>
      <c r="I10" s="3">
        <f t="shared" si="3"/>
        <v>102.51293276188959</v>
      </c>
      <c r="J10" s="3">
        <f>I10/MAXA($I$6:I9)-1</f>
        <v>-2.5257776414505662E-3</v>
      </c>
      <c r="O10" s="3" t="s">
        <v>31</v>
      </c>
      <c r="P10" s="13">
        <f>(1+B11)*(1+B12)*(1+B13)-1</f>
        <v>3.7722518599999866E-2</v>
      </c>
      <c r="Q10" s="13">
        <f>(1+C11)*(1+C12)*(1+C13)-1</f>
        <v>3.1460724051498135E-2</v>
      </c>
      <c r="R10" s="13">
        <f>(1+G11)*(1+G12)*(1+G13)-1</f>
        <v>4.0137931033621621E-2</v>
      </c>
    </row>
    <row r="11" spans="1:18" x14ac:dyDescent="0.25">
      <c r="A11" s="8">
        <v>38534</v>
      </c>
      <c r="B11" s="9">
        <v>1.5100000000000001E-2</v>
      </c>
      <c r="C11" s="9">
        <v>3.5968287193812287E-2</v>
      </c>
      <c r="D11" s="3">
        <f t="shared" si="0"/>
        <v>104.27383072760877</v>
      </c>
      <c r="E11" s="3">
        <f>D11/MAXA($D$6:D10)-1</f>
        <v>1.5099999999999891E-2</v>
      </c>
      <c r="F11" s="10">
        <f>'L8'!Q9</f>
        <v>3.8220714375008576E-2</v>
      </c>
      <c r="G11" s="10">
        <f t="shared" si="1"/>
        <v>1.6129038078321514E-2</v>
      </c>
      <c r="H11" s="11">
        <f t="shared" si="2"/>
        <v>116.09362559921962</v>
      </c>
      <c r="I11" s="3">
        <f t="shared" si="3"/>
        <v>104.16636775792651</v>
      </c>
      <c r="J11" s="3">
        <f>I11/MAXA($I$6:I10)-1</f>
        <v>1.3562522073114591E-2</v>
      </c>
      <c r="O11" s="3" t="s">
        <v>32</v>
      </c>
      <c r="P11" s="13">
        <f>(1+B14)*(1+B15)*(1+B16)-1</f>
        <v>2.2104197681000137E-2</v>
      </c>
      <c r="Q11" s="13">
        <f>(1+C14)*(1+C15)*(1+C16)-1</f>
        <v>1.5852718536380594E-2</v>
      </c>
      <c r="R11" s="13">
        <f>(1+G14)*(1+G15)*(1+G16)-1</f>
        <v>2.5687410620427231E-2</v>
      </c>
    </row>
    <row r="12" spans="1:18" x14ac:dyDescent="0.25">
      <c r="A12" s="8">
        <v>38565</v>
      </c>
      <c r="B12" s="9">
        <v>5.0000000000000001E-3</v>
      </c>
      <c r="C12" s="9">
        <v>-1.1222104874496597E-2</v>
      </c>
      <c r="D12" s="3">
        <f t="shared" si="0"/>
        <v>104.7951998812468</v>
      </c>
      <c r="E12" s="3">
        <f>D12/MAXA($D$6:D11)-1</f>
        <v>4.9999999999998934E-3</v>
      </c>
      <c r="F12" s="10">
        <f>'L8'!Q10</f>
        <v>4.869694189190623E-2</v>
      </c>
      <c r="G12" s="10">
        <f t="shared" si="1"/>
        <v>2.6605265595219169E-2</v>
      </c>
      <c r="H12" s="11">
        <f t="shared" si="2"/>
        <v>121.74703013904555</v>
      </c>
      <c r="I12" s="3">
        <f t="shared" si="3"/>
        <v>106.93774163821541</v>
      </c>
      <c r="J12" s="3">
        <f>I12/MAXA($I$6:I11)-1</f>
        <v>2.6605265595219141E-2</v>
      </c>
      <c r="O12" s="3" t="s">
        <v>26</v>
      </c>
      <c r="P12" s="13">
        <f>(1+B17)*(1+B18)*(1+B19)-1</f>
        <v>4.6859934652000224E-2</v>
      </c>
      <c r="Q12" s="13">
        <f>(1+C17)*(1+C18)*(1+C19)-1</f>
        <v>3.7315010570231788E-2</v>
      </c>
      <c r="R12" s="13">
        <f>(1+G17)*(1+G18)*(1+G19)-1</f>
        <v>4.5123844897237086E-2</v>
      </c>
    </row>
    <row r="13" spans="1:18" x14ac:dyDescent="0.25">
      <c r="A13" s="8">
        <v>38596</v>
      </c>
      <c r="B13" s="9">
        <v>1.72E-2</v>
      </c>
      <c r="C13" s="9">
        <v>6.9490246947603307E-3</v>
      </c>
      <c r="D13" s="3">
        <f t="shared" si="0"/>
        <v>106.59767731920425</v>
      </c>
      <c r="E13" s="3">
        <f>D13/MAXA($D$6:D12)-1</f>
        <v>1.7200000000000104E-2</v>
      </c>
      <c r="F13" s="10">
        <f>'L8'!Q11</f>
        <v>1.9191373313628916E-2</v>
      </c>
      <c r="G13" s="10">
        <f t="shared" si="1"/>
        <v>-2.9003029830581457E-3</v>
      </c>
      <c r="H13" s="11">
        <f t="shared" si="2"/>
        <v>124.08352284426959</v>
      </c>
      <c r="I13" s="3">
        <f t="shared" si="3"/>
        <v>106.62758978714061</v>
      </c>
      <c r="J13" s="3">
        <f>I13/MAXA($I$6:I12)-1</f>
        <v>-2.9003029830579896E-3</v>
      </c>
      <c r="O13" s="3" t="s">
        <v>27</v>
      </c>
      <c r="P13" s="13">
        <f>(1+B20)*(1+B21)*(1+B22)-1</f>
        <v>-3.3210887499999231E-3</v>
      </c>
      <c r="Q13" s="13">
        <f>(1+C20)*(1+C21)*(1+C22)-1</f>
        <v>-1.9052139670593049E-2</v>
      </c>
      <c r="R13" s="13">
        <f>(1+G20)*(1+G21)*(1+G22)-1</f>
        <v>-4.6894744321225423E-2</v>
      </c>
    </row>
    <row r="14" spans="1:18" x14ac:dyDescent="0.25">
      <c r="A14" s="8">
        <v>38626</v>
      </c>
      <c r="B14" s="9">
        <v>-1.43E-2</v>
      </c>
      <c r="C14" s="9">
        <v>-1.7740780066319406E-2</v>
      </c>
      <c r="D14" s="3">
        <f t="shared" si="0"/>
        <v>105.07333053353963</v>
      </c>
      <c r="E14" s="3">
        <f>D14/MAXA($D$6:D13)-1</f>
        <v>-1.4299999999999979E-2</v>
      </c>
      <c r="F14" s="10">
        <f>'L8'!Q12</f>
        <v>4.8610868146248917E-2</v>
      </c>
      <c r="G14" s="10">
        <f t="shared" si="1"/>
        <v>2.6519191849561856E-2</v>
      </c>
      <c r="H14" s="11">
        <f t="shared" si="2"/>
        <v>130.11533061237446</v>
      </c>
      <c r="I14" s="3">
        <f t="shared" si="3"/>
        <v>109.45526729716217</v>
      </c>
      <c r="J14" s="3">
        <f>I14/MAXA($I$6:I13)-1</f>
        <v>2.3541975175274121E-2</v>
      </c>
      <c r="O14" s="3" t="s">
        <v>33</v>
      </c>
      <c r="P14" s="13">
        <f>(1+B23)*(1+B24)*(1+B25)-1</f>
        <v>1.4128597880000093E-2</v>
      </c>
      <c r="Q14" s="13">
        <f>(1+C23)*(1+C24)*(1+C25)-1</f>
        <v>5.1684795727094279E-2</v>
      </c>
      <c r="R14" s="13">
        <f>(1+G23)*(1+G24)*(1+G25)-1</f>
        <v>7.7765292544461184E-2</v>
      </c>
    </row>
    <row r="15" spans="1:18" x14ac:dyDescent="0.25">
      <c r="A15" s="8">
        <v>38657</v>
      </c>
      <c r="B15" s="9">
        <v>1.67E-2</v>
      </c>
      <c r="C15" s="9">
        <v>3.5186095929726546E-2</v>
      </c>
      <c r="D15" s="3">
        <f t="shared" si="0"/>
        <v>106.82805515344974</v>
      </c>
      <c r="E15" s="3">
        <f>D15/MAXA($D$6:D14)-1</f>
        <v>2.161190000000035E-3</v>
      </c>
      <c r="F15" s="10">
        <f>'L8'!Q13</f>
        <v>-2.0286643198398149E-2</v>
      </c>
      <c r="G15" s="10">
        <f t="shared" si="1"/>
        <v>-4.2378319495085207E-2</v>
      </c>
      <c r="H15" s="11">
        <f t="shared" si="2"/>
        <v>127.47572732559962</v>
      </c>
      <c r="I15" s="3">
        <f t="shared" si="3"/>
        <v>104.81673700922308</v>
      </c>
      <c r="J15" s="3">
        <f>I15/MAXA($I$6:I14)-1</f>
        <v>-4.2378319495085193E-2</v>
      </c>
      <c r="O15" s="3" t="s">
        <v>34</v>
      </c>
      <c r="P15" s="13">
        <f>(1+B26)*(1+B27)*(1+B28)-1</f>
        <v>4.5549827579999924E-2</v>
      </c>
      <c r="Q15" s="13">
        <f>(1+C26)*(1+C27)*(1+C28)-1</f>
        <v>6.1721057365202059E-2</v>
      </c>
      <c r="R15" s="13">
        <f>(1+G26)*(1+G27)*(1+G28)-1</f>
        <v>7.7001813204177649E-2</v>
      </c>
    </row>
    <row r="16" spans="1:18" x14ac:dyDescent="0.25">
      <c r="A16" s="8">
        <v>38687</v>
      </c>
      <c r="B16" s="9">
        <v>1.9900000000000001E-2</v>
      </c>
      <c r="C16" s="9">
        <v>-9.5234899241847248E-4</v>
      </c>
      <c r="D16" s="3">
        <f t="shared" si="0"/>
        <v>108.95393345100339</v>
      </c>
      <c r="E16" s="3">
        <f>D16/MAXA($D$6:D15)-1</f>
        <v>1.9900000000000029E-2</v>
      </c>
      <c r="F16" s="10">
        <f>'L8'!Q14</f>
        <v>6.5499242588756765E-2</v>
      </c>
      <c r="G16" s="10">
        <f t="shared" si="1"/>
        <v>4.3407566292069703E-2</v>
      </c>
      <c r="H16" s="11">
        <f t="shared" si="2"/>
        <v>135.8252909138773</v>
      </c>
      <c r="I16" s="3">
        <f t="shared" si="3"/>
        <v>109.36657646946935</v>
      </c>
      <c r="J16" s="3">
        <f>I16/MAXA($I$6:I15)-1</f>
        <v>-8.1029291584500118E-4</v>
      </c>
      <c r="O16" s="3" t="s">
        <v>28</v>
      </c>
      <c r="P16" s="13">
        <f>(1+B29)*(1+B30)*(1+B31)-1</f>
        <v>2.2846295264000283E-2</v>
      </c>
      <c r="Q16" s="13">
        <f>(1+C29)*(1+C30)*(1+C31)-1</f>
        <v>1.8049326035101121E-3</v>
      </c>
      <c r="R16" s="13">
        <f>(1+G29)*(1+G30)*(1+G31)-1</f>
        <v>-1.8367644918513948E-2</v>
      </c>
    </row>
    <row r="17" spans="1:18" x14ac:dyDescent="0.25">
      <c r="A17" s="8">
        <v>38718</v>
      </c>
      <c r="B17" s="9">
        <v>1.72E-2</v>
      </c>
      <c r="C17" s="9">
        <v>2.5466771348641615E-2</v>
      </c>
      <c r="D17" s="3">
        <f t="shared" si="0"/>
        <v>110.82794110636067</v>
      </c>
      <c r="E17" s="3">
        <f>D17/MAXA($D$6:D16)-1</f>
        <v>1.7200000000000104E-2</v>
      </c>
      <c r="F17" s="10">
        <f>'L8'!Q15</f>
        <v>2.9524215809185787E-2</v>
      </c>
      <c r="G17" s="10">
        <f t="shared" si="1"/>
        <v>7.4325395124987259E-3</v>
      </c>
      <c r="H17" s="11">
        <f t="shared" si="2"/>
        <v>139.83542611516404</v>
      </c>
      <c r="I17" s="3">
        <f t="shared" si="3"/>
        <v>110.17944787042541</v>
      </c>
      <c r="J17" s="3">
        <f>I17/MAXA($I$6:I16)-1</f>
        <v>6.6162240625400326E-3</v>
      </c>
      <c r="O17" s="3" t="s">
        <v>29</v>
      </c>
      <c r="P17" s="13">
        <f>(1+B32)*(1+B33)*(1+B34)-1</f>
        <v>2.8429241503999725E-2</v>
      </c>
      <c r="Q17" s="13">
        <f>(1+C32)*(1+C33)*(1+C34)-1</f>
        <v>5.8056382663208117E-2</v>
      </c>
      <c r="R17" s="13">
        <f>(1+G32)*(1+G33)*(1+G34)-1</f>
        <v>8.5394568178133845E-2</v>
      </c>
    </row>
    <row r="18" spans="1:18" x14ac:dyDescent="0.25">
      <c r="A18" s="8">
        <v>38749</v>
      </c>
      <c r="B18" s="9">
        <v>7.3000000000000001E-3</v>
      </c>
      <c r="C18" s="9">
        <v>4.5315763072539816E-4</v>
      </c>
      <c r="D18" s="3">
        <f t="shared" si="0"/>
        <v>111.63698507643711</v>
      </c>
      <c r="E18" s="3">
        <f>D18/MAXA($D$6:D17)-1</f>
        <v>7.3000000000000842E-3</v>
      </c>
      <c r="F18" s="10">
        <f>'L8'!Q16</f>
        <v>4.4660500427074409E-2</v>
      </c>
      <c r="G18" s="10">
        <f t="shared" si="1"/>
        <v>2.2568824130387348E-2</v>
      </c>
      <c r="H18" s="11">
        <f t="shared" si="2"/>
        <v>146.08054622290044</v>
      </c>
      <c r="I18" s="3">
        <f t="shared" si="3"/>
        <v>112.66606845219623</v>
      </c>
      <c r="J18" s="3">
        <f>I18/MAXA($I$6:I17)-1</f>
        <v>2.256882413038741E-2</v>
      </c>
      <c r="O18" s="3" t="s">
        <v>35</v>
      </c>
      <c r="P18" s="13">
        <f>(1+B35)*(1+B36)*(1+B37)-1</f>
        <v>-1.0101260170000015E-2</v>
      </c>
      <c r="Q18" s="13">
        <f>(1+C35)*(1+C36)*(1+C37)-1</f>
        <v>1.5565253848781824E-2</v>
      </c>
      <c r="R18" s="13">
        <f>(1+G35)*(1+G36)*(1+G37)-1</f>
        <v>-4.9734576450206069E-2</v>
      </c>
    </row>
    <row r="19" spans="1:18" x14ac:dyDescent="0.25">
      <c r="A19" s="8">
        <v>38777</v>
      </c>
      <c r="B19" s="9">
        <v>2.1700000000000001E-2</v>
      </c>
      <c r="C19" s="9">
        <v>1.1095810459249567E-2</v>
      </c>
      <c r="D19" s="3">
        <f t="shared" si="0"/>
        <v>114.0595076525958</v>
      </c>
      <c r="E19" s="3">
        <f>D19/MAXA($D$6:D18)-1</f>
        <v>2.1700000000000053E-2</v>
      </c>
      <c r="F19" s="10">
        <f>'L8'!Q17</f>
        <v>3.6608455601161195E-2</v>
      </c>
      <c r="G19" s="10">
        <f t="shared" si="1"/>
        <v>1.4516779304474134E-2</v>
      </c>
      <c r="H19" s="11">
        <f t="shared" si="2"/>
        <v>151.42832941349488</v>
      </c>
      <c r="I19" s="3">
        <f t="shared" si="3"/>
        <v>114.30161690301952</v>
      </c>
      <c r="J19" s="3">
        <f>I19/MAXA($I$6:I18)-1</f>
        <v>1.4516779304474037E-2</v>
      </c>
      <c r="O19" s="3" t="s">
        <v>36</v>
      </c>
      <c r="P19" s="13">
        <f>(1+B38)*(1+B39)*(1+B40)-1</f>
        <v>-1.4827971519999483E-3</v>
      </c>
      <c r="Q19" s="13">
        <f>(1+C38)*(1+C39)*(1+C40)-1</f>
        <v>-3.8244647126248421E-2</v>
      </c>
      <c r="R19" s="13">
        <f>(1+G38)*(1+G39)*(1+G40)-1</f>
        <v>3.4436455545618028E-2</v>
      </c>
    </row>
    <row r="20" spans="1:18" x14ac:dyDescent="0.25">
      <c r="A20" s="8">
        <v>38808</v>
      </c>
      <c r="B20" s="9">
        <v>9.7999999999999997E-3</v>
      </c>
      <c r="C20" s="9">
        <v>1.2155652737941391E-2</v>
      </c>
      <c r="D20" s="3">
        <f t="shared" si="0"/>
        <v>115.17729082759124</v>
      </c>
      <c r="E20" s="3">
        <f>D20/MAXA($D$6:D19)-1</f>
        <v>9.8000000000000309E-3</v>
      </c>
      <c r="F20" s="10">
        <f>'L8'!Q18</f>
        <v>3.4539803938179535E-2</v>
      </c>
      <c r="G20" s="10">
        <f t="shared" si="1"/>
        <v>1.2448127641492474E-2</v>
      </c>
      <c r="H20" s="11">
        <f t="shared" si="2"/>
        <v>156.65863422212306</v>
      </c>
      <c r="I20" s="3">
        <f t="shared" si="3"/>
        <v>115.72445801985728</v>
      </c>
      <c r="J20" s="3">
        <f>I20/MAXA($I$6:I19)-1</f>
        <v>1.2448127641492501E-2</v>
      </c>
      <c r="O20" s="3" t="s">
        <v>30</v>
      </c>
      <c r="P20" s="13">
        <f>(1+B41)*(1+B41)*(1+B43)-1</f>
        <v>-2.9606155900000042E-2</v>
      </c>
      <c r="Q20" s="13">
        <f>(1+C41)*(1+C41)*(1+C43)-1</f>
        <v>-0.12383879475937432</v>
      </c>
      <c r="R20" s="13">
        <f>(1+G41)*(1+G41)*(1+G43)-1</f>
        <v>0.10620016954986555</v>
      </c>
    </row>
    <row r="21" spans="1:18" x14ac:dyDescent="0.25">
      <c r="A21" s="8">
        <v>38838</v>
      </c>
      <c r="B21" s="9">
        <v>-1.2500000000000001E-2</v>
      </c>
      <c r="C21" s="9">
        <v>-3.0916916141150885E-2</v>
      </c>
      <c r="D21" s="3">
        <f t="shared" si="0"/>
        <v>113.73757469224635</v>
      </c>
      <c r="E21" s="3">
        <f>D21/MAXA($D$6:D20)-1</f>
        <v>-1.2499999999999956E-2</v>
      </c>
      <c r="F21" s="10">
        <f>'L8'!Q19</f>
        <v>3.2952564576821705E-2</v>
      </c>
      <c r="G21" s="10">
        <f t="shared" si="1"/>
        <v>1.0860888280134644E-2</v>
      </c>
      <c r="H21" s="11">
        <f t="shared" si="2"/>
        <v>161.82093798284424</v>
      </c>
      <c r="I21" s="3">
        <f t="shared" si="3"/>
        <v>116.98132842969008</v>
      </c>
      <c r="J21" s="3">
        <f>I21/MAXA($I$6:I20)-1</f>
        <v>1.0860888280134651E-2</v>
      </c>
      <c r="O21" s="3" t="s">
        <v>37</v>
      </c>
      <c r="P21" s="13">
        <f>(1+B44)*(1+B45)*(1+B346)-1</f>
        <v>1.7059999999999853E-2</v>
      </c>
      <c r="Q21" s="13">
        <f>(1+C44)*(1+C45)*(1+C346)-1</f>
        <v>5.8728401661519269E-2</v>
      </c>
      <c r="R21" s="13">
        <f>(1+G44)*(1+G45)*(1+G346)-1</f>
        <v>0.15239878904057336</v>
      </c>
    </row>
    <row r="22" spans="1:18" x14ac:dyDescent="0.25">
      <c r="A22" s="8">
        <v>38869</v>
      </c>
      <c r="B22" s="9">
        <v>-5.0000000000000001E-4</v>
      </c>
      <c r="C22" s="9">
        <v>8.6596227782509416E-5</v>
      </c>
      <c r="D22" s="3">
        <f t="shared" si="0"/>
        <v>113.68070590490024</v>
      </c>
      <c r="E22" s="3">
        <f>D22/MAXA($D$6:D21)-1</f>
        <v>-1.2993749999999915E-2</v>
      </c>
      <c r="F22" s="10">
        <f>'L8'!Q20</f>
        <v>-4.6636014991863831E-2</v>
      </c>
      <c r="G22" s="10">
        <f t="shared" si="1"/>
        <v>-6.8727691288550885E-2</v>
      </c>
      <c r="H22" s="11">
        <f t="shared" si="2"/>
        <v>154.27425429307885</v>
      </c>
      <c r="I22" s="3">
        <f t="shared" si="3"/>
        <v>108.94147180284976</v>
      </c>
      <c r="J22" s="3">
        <f>I22/MAXA($I$6:I21)-1</f>
        <v>-6.872769128855083E-2</v>
      </c>
      <c r="O22" s="3" t="s">
        <v>38</v>
      </c>
      <c r="P22" s="13">
        <f>(1+B47)*(1+B48)*(1+B49)-1</f>
        <v>-5.5754993645000139E-2</v>
      </c>
      <c r="Q22" s="13">
        <f>(1+C47)*(1+C48)*(1+C49)-1</f>
        <v>-8.8781261718749893E-2</v>
      </c>
      <c r="R22" s="13">
        <f>(1+G47)*(1+G48)*(1+G49)-1</f>
        <v>-0.18880135611301585</v>
      </c>
    </row>
    <row r="23" spans="1:18" x14ac:dyDescent="0.25">
      <c r="A23" s="8">
        <v>38899</v>
      </c>
      <c r="B23" s="9">
        <v>-2.2000000000000001E-3</v>
      </c>
      <c r="C23" s="9">
        <v>5.0858787979908282E-3</v>
      </c>
      <c r="D23" s="3">
        <f t="shared" si="0"/>
        <v>113.43060835190946</v>
      </c>
      <c r="E23" s="3">
        <f>D23/MAXA($D$6:D22)-1</f>
        <v>-1.5165163749999877E-2</v>
      </c>
      <c r="F23" s="10">
        <f>'L8'!Q21</f>
        <v>5.1606486376368277E-2</v>
      </c>
      <c r="G23" s="10">
        <f t="shared" si="1"/>
        <v>2.9514810079681215E-2</v>
      </c>
      <c r="H23" s="11">
        <f t="shared" si="2"/>
        <v>162.23580649547901</v>
      </c>
      <c r="I23" s="3">
        <f t="shared" si="3"/>
        <v>112.15685865291181</v>
      </c>
      <c r="J23" s="3">
        <f>I23/MAXA($I$6:I22)-1</f>
        <v>-4.1241365964466259E-2</v>
      </c>
      <c r="O23" s="3" t="s">
        <v>39</v>
      </c>
      <c r="P23" s="13">
        <f>(1+B50)*(1+B51)*(1+B52)-1</f>
        <v>-4.5715056724000003E-2</v>
      </c>
      <c r="Q23" s="13">
        <f>(1+C50)*(1+C51)*(1+C52)-1</f>
        <v>-0.22558214306366153</v>
      </c>
      <c r="R23" s="13">
        <f>(1+G50)*(1+G51)*(1+G52)-1</f>
        <v>-0.74556527959476349</v>
      </c>
    </row>
    <row r="24" spans="1:18" x14ac:dyDescent="0.25">
      <c r="A24" s="8">
        <v>38930</v>
      </c>
      <c r="B24" s="9">
        <v>9.4999999999999998E-3</v>
      </c>
      <c r="C24" s="9">
        <v>2.1274193032348121E-2</v>
      </c>
      <c r="D24" s="3">
        <f t="shared" si="0"/>
        <v>114.5081991312526</v>
      </c>
      <c r="E24" s="3">
        <f>D24/MAXA($D$6:D23)-1</f>
        <v>-5.8092328056248421E-3</v>
      </c>
      <c r="F24" s="10">
        <f>'L8'!Q22</f>
        <v>3.4485782983132027E-2</v>
      </c>
      <c r="G24" s="10">
        <f t="shared" si="1"/>
        <v>1.2394106686444965E-2</v>
      </c>
      <c r="H24" s="11">
        <f t="shared" si="2"/>
        <v>167.8306353103755</v>
      </c>
      <c r="I24" s="3">
        <f t="shared" si="3"/>
        <v>113.54694272467253</v>
      </c>
      <c r="J24" s="3">
        <f>I24/MAXA($I$6:I23)-1</f>
        <v>-2.9358409167679511E-2</v>
      </c>
      <c r="O24" s="3" t="s">
        <v>40</v>
      </c>
      <c r="P24" s="13">
        <f>(1+B53)*(1+B54)*(1+B55)-1</f>
        <v>1.2393811753999895E-2</v>
      </c>
      <c r="Q24" s="13">
        <f>(1+C53)*(1+C54)*(1+C55)-1</f>
        <v>-0.11666759479656785</v>
      </c>
      <c r="R24" s="13">
        <f>(1+G53)*(1+G54)*(1+G55)-1</f>
        <v>-7.5209972125309887E-2</v>
      </c>
    </row>
    <row r="25" spans="1:18" x14ac:dyDescent="0.25">
      <c r="A25" s="8">
        <v>38961</v>
      </c>
      <c r="B25" s="9">
        <v>6.8000000000000005E-3</v>
      </c>
      <c r="C25" s="9">
        <v>2.4566298512509466E-2</v>
      </c>
      <c r="D25" s="3">
        <f t="shared" si="0"/>
        <v>115.28685488534511</v>
      </c>
      <c r="E25" s="3">
        <f>D25/MAXA($D$6:D24)-1</f>
        <v>9.5126441129678163E-4</v>
      </c>
      <c r="F25" s="10">
        <f>'L8'!Q23</f>
        <v>5.61427428456579E-2</v>
      </c>
      <c r="G25" s="10">
        <f t="shared" si="1"/>
        <v>3.4051066548970839E-2</v>
      </c>
      <c r="H25" s="11">
        <f t="shared" si="2"/>
        <v>177.25310751022928</v>
      </c>
      <c r="I25" s="3">
        <f t="shared" si="3"/>
        <v>117.41333722782254</v>
      </c>
      <c r="J25" s="3">
        <f>I25/MAXA($I$6:I24)-1</f>
        <v>3.6929722369507534E-3</v>
      </c>
      <c r="O25" s="3" t="s">
        <v>41</v>
      </c>
      <c r="P25" s="13">
        <f>(1+B56)*(1+B57)*(1+B58)-1</f>
        <v>5.4732674380000068E-2</v>
      </c>
      <c r="Q25" s="13">
        <f>(1+C56)*(1+C57)*(1+C58)-1</f>
        <v>0.15221779583276618</v>
      </c>
      <c r="R25" s="13">
        <f>(1+G56)*(1+G57)*(1+G58)-1</f>
        <v>0.51207325700405804</v>
      </c>
    </row>
    <row r="26" spans="1:18" x14ac:dyDescent="0.25">
      <c r="A26" s="8">
        <v>38991</v>
      </c>
      <c r="B26" s="9">
        <v>1.0200000000000001E-2</v>
      </c>
      <c r="C26" s="9">
        <v>3.1508002961554205E-2</v>
      </c>
      <c r="D26" s="3">
        <f t="shared" si="0"/>
        <v>116.46278080517563</v>
      </c>
      <c r="E26" s="3">
        <f>D26/MAXA($D$6:D25)-1</f>
        <v>1.0199999999999987E-2</v>
      </c>
      <c r="F26" s="10">
        <f>'L8'!Q24</f>
        <v>4.9503223810373059E-2</v>
      </c>
      <c r="G26" s="10">
        <f t="shared" si="1"/>
        <v>2.7411547513685998E-2</v>
      </c>
      <c r="H26" s="11">
        <f t="shared" si="2"/>
        <v>186.02770776239225</v>
      </c>
      <c r="I26" s="3">
        <f t="shared" si="3"/>
        <v>120.63181849998344</v>
      </c>
      <c r="J26" s="3">
        <f>I26/MAXA($I$6:I25)-1</f>
        <v>2.7411547513686019E-2</v>
      </c>
      <c r="O26" s="3" t="s">
        <v>42</v>
      </c>
      <c r="P26" s="13">
        <f>(1+B59)*(1+B60)*(1+B61)-1</f>
        <v>5.2383991832000154E-2</v>
      </c>
      <c r="Q26" s="13">
        <f>(1+C59)*(1+C60)*(1+C61)-1</f>
        <v>0.14984983243163552</v>
      </c>
      <c r="R26" s="13">
        <f>(1+G59)*(1+G60)*(1+G61)-1</f>
        <v>0.23688469748830832</v>
      </c>
    </row>
    <row r="27" spans="1:18" x14ac:dyDescent="0.25">
      <c r="A27" s="8">
        <v>39022</v>
      </c>
      <c r="B27" s="9">
        <v>1.4499999999999999E-2</v>
      </c>
      <c r="C27" s="9">
        <v>1.6466656727820217E-2</v>
      </c>
      <c r="D27" s="3">
        <f t="shared" si="0"/>
        <v>118.15149112685067</v>
      </c>
      <c r="E27" s="3">
        <f>D27/MAXA($D$6:D26)-1</f>
        <v>1.4499999999999957E-2</v>
      </c>
      <c r="F27" s="10">
        <f>'L8'!Q25</f>
        <v>5.2749070286759916E-2</v>
      </c>
      <c r="G27" s="10">
        <f t="shared" si="1"/>
        <v>3.0657393990072855E-2</v>
      </c>
      <c r="H27" s="11">
        <f t="shared" si="2"/>
        <v>195.84049639443552</v>
      </c>
      <c r="I27" s="3">
        <f t="shared" si="3"/>
        <v>124.33007568747639</v>
      </c>
      <c r="J27" s="3">
        <f>I27/MAXA($I$6:I26)-1</f>
        <v>3.0657393990072945E-2</v>
      </c>
      <c r="O27" s="3" t="s">
        <v>43</v>
      </c>
      <c r="P27" s="13">
        <f>(1+B62)*(1+B63)*(1+B64)-1</f>
        <v>1.506545771000023E-2</v>
      </c>
      <c r="Q27" s="13">
        <f>(1+C62)*(1+C63)*(1+C64)-1</f>
        <v>5.4887068542618156E-2</v>
      </c>
      <c r="R27" s="13">
        <f>(1+G62)*(1+G63)*(1+G64)-1</f>
        <v>0.15214004200260445</v>
      </c>
    </row>
    <row r="28" spans="1:18" x14ac:dyDescent="0.25">
      <c r="A28" s="8">
        <v>39052</v>
      </c>
      <c r="B28" s="9">
        <v>2.0199999999999999E-2</v>
      </c>
      <c r="C28" s="9">
        <v>1.2615782852659851E-2</v>
      </c>
      <c r="D28" s="3">
        <f t="shared" si="0"/>
        <v>120.53815124761306</v>
      </c>
      <c r="E28" s="3">
        <f>D28/MAXA($D$6:D27)-1</f>
        <v>2.0199999999999996E-2</v>
      </c>
      <c r="F28" s="10">
        <f>'L8'!Q26</f>
        <v>3.9177658023118365E-2</v>
      </c>
      <c r="G28" s="10">
        <f t="shared" si="1"/>
        <v>1.7085981726431304E-2</v>
      </c>
      <c r="H28" s="11">
        <f t="shared" si="2"/>
        <v>203.51306838925447</v>
      </c>
      <c r="I28" s="3">
        <f t="shared" si="3"/>
        <v>126.45437708871843</v>
      </c>
      <c r="J28" s="3">
        <f>I28/MAXA($I$6:I27)-1</f>
        <v>1.7085981726431276E-2</v>
      </c>
      <c r="O28" s="3" t="s">
        <v>44</v>
      </c>
      <c r="P28" s="13">
        <f>(1+B65)*(1+B66)*(1+B67)-1</f>
        <v>2.2076321552000122E-2</v>
      </c>
      <c r="Q28" s="13">
        <f>(1+C65)*(1+C66)*(1+C67)-1</f>
        <v>4.872215870265606E-2</v>
      </c>
      <c r="R28" s="13">
        <f>(1+G65)*(1+G66)*(1+G67)-1</f>
        <v>9.6022911321153703E-2</v>
      </c>
    </row>
    <row r="29" spans="1:18" x14ac:dyDescent="0.25">
      <c r="A29" s="8">
        <v>39083</v>
      </c>
      <c r="B29" s="9">
        <v>1.1299999999999999E-2</v>
      </c>
      <c r="C29" s="9">
        <v>1.4059042735039773E-2</v>
      </c>
      <c r="D29" s="3">
        <f t="shared" si="0"/>
        <v>121.9002323567111</v>
      </c>
      <c r="E29" s="3">
        <f>D29/MAXA($D$6:D28)-1</f>
        <v>1.1300000000000088E-2</v>
      </c>
      <c r="F29" s="10">
        <f>'L8'!Q27</f>
        <v>3.9815423888042038E-2</v>
      </c>
      <c r="G29" s="10">
        <f t="shared" si="1"/>
        <v>1.7723747591354977E-2</v>
      </c>
      <c r="H29" s="11">
        <f t="shared" si="2"/>
        <v>211.61602747392871</v>
      </c>
      <c r="I29" s="3">
        <f t="shared" si="3"/>
        <v>128.6956225500609</v>
      </c>
      <c r="J29" s="3">
        <f>I29/MAXA($I$6:I28)-1</f>
        <v>1.7723747591354977E-2</v>
      </c>
      <c r="O29" s="3" t="s">
        <v>45</v>
      </c>
      <c r="P29" s="13">
        <f>(1+B68)*(1+B69)*(1+B70)-1</f>
        <v>-1.4863914549999913E-2</v>
      </c>
      <c r="Q29" s="13">
        <f>(1+C68)*(1+C69)*(1+C70)-1</f>
        <v>-0.11862196676535885</v>
      </c>
      <c r="R29" s="13">
        <f>(1+G68)*(1+G69)*(1+G70)-1</f>
        <v>-0.20526108393980425</v>
      </c>
    </row>
    <row r="30" spans="1:18" x14ac:dyDescent="0.25">
      <c r="A30" s="8">
        <v>39114</v>
      </c>
      <c r="B30" s="9">
        <v>1.8E-3</v>
      </c>
      <c r="C30" s="9">
        <v>-2.1846176033528231E-2</v>
      </c>
      <c r="D30" s="3">
        <f t="shared" si="0"/>
        <v>122.11965277495318</v>
      </c>
      <c r="E30" s="3">
        <f>D30/MAXA($D$6:D29)-1</f>
        <v>1.8000000000000238E-3</v>
      </c>
      <c r="F30" s="10">
        <f>'L8'!Q28</f>
        <v>4.7236641478009982E-2</v>
      </c>
      <c r="G30" s="10">
        <f t="shared" si="1"/>
        <v>2.514496518132292E-2</v>
      </c>
      <c r="H30" s="11">
        <f t="shared" si="2"/>
        <v>221.61205789471538</v>
      </c>
      <c r="I30" s="3">
        <f t="shared" si="3"/>
        <v>131.93166949807087</v>
      </c>
      <c r="J30" s="3">
        <f>I30/MAXA($I$6:I29)-1</f>
        <v>2.514496518132292E-2</v>
      </c>
      <c r="O30" s="3" t="s">
        <v>46</v>
      </c>
      <c r="P30" s="13">
        <f>(1+B71)*(1+B72)*(1+B73)-1</f>
        <v>2.7205646330000111E-2</v>
      </c>
      <c r="Q30" s="13">
        <f>(1+C71)*(1+C72)*(1+C73)-1</f>
        <v>0.10719794528113624</v>
      </c>
      <c r="R30" s="13">
        <f>(1+G71)*(1+G72)*(1+G73)-1</f>
        <v>9.758235068069987E-2</v>
      </c>
    </row>
    <row r="31" spans="1:18" x14ac:dyDescent="0.25">
      <c r="A31" s="8">
        <v>39142</v>
      </c>
      <c r="B31" s="9">
        <v>9.5999999999999992E-3</v>
      </c>
      <c r="C31" s="9">
        <v>9.9799828968305526E-3</v>
      </c>
      <c r="D31" s="3">
        <f t="shared" si="0"/>
        <v>123.29200144159273</v>
      </c>
      <c r="E31" s="3">
        <f>D31/MAXA($D$6:D30)-1</f>
        <v>9.6000000000000529E-3</v>
      </c>
      <c r="F31" s="10">
        <f>'L8'!Q29</f>
        <v>-3.7029545588736903E-2</v>
      </c>
      <c r="G31" s="10">
        <f t="shared" si="1"/>
        <v>-5.9121221885423965E-2</v>
      </c>
      <c r="H31" s="11">
        <f t="shared" si="2"/>
        <v>213.40586409388919</v>
      </c>
      <c r="I31" s="3">
        <f t="shared" si="3"/>
        <v>124.13170799196099</v>
      </c>
      <c r="J31" s="3">
        <f>I31/MAXA($I$6:I30)-1</f>
        <v>-5.9121221885424013E-2</v>
      </c>
      <c r="O31" s="3" t="s">
        <v>47</v>
      </c>
      <c r="P31" s="13">
        <f>(1+B74)*(1+B75)*(1+B76)-1</f>
        <v>4.7287417665999865E-2</v>
      </c>
      <c r="Q31" s="13">
        <f>(1+C74)*(1+C75)*(1+C76)-1</f>
        <v>0.10203300823660832</v>
      </c>
      <c r="R31" s="13">
        <f>(1+G74)*(1+G75)*(1+G76)-1</f>
        <v>0.18185929045602656</v>
      </c>
    </row>
    <row r="32" spans="1:18" x14ac:dyDescent="0.25">
      <c r="A32" s="8">
        <v>39173</v>
      </c>
      <c r="B32" s="9">
        <v>1.46E-2</v>
      </c>
      <c r="C32" s="9">
        <v>4.3290690602424187E-2</v>
      </c>
      <c r="D32" s="3">
        <f t="shared" si="0"/>
        <v>125.09206466263998</v>
      </c>
      <c r="E32" s="3">
        <f>D32/MAXA($D$6:D31)-1</f>
        <v>1.4599999999999946E-2</v>
      </c>
      <c r="F32" s="10">
        <f>'L8'!Q30</f>
        <v>4.3646929647200433E-2</v>
      </c>
      <c r="G32" s="10">
        <f t="shared" si="1"/>
        <v>2.1555253350513372E-2</v>
      </c>
      <c r="H32" s="11">
        <f t="shared" si="2"/>
        <v>222.72037483029519</v>
      </c>
      <c r="I32" s="3">
        <f t="shared" si="3"/>
        <v>126.80739840655967</v>
      </c>
      <c r="J32" s="3">
        <f>I32/MAXA($I$6:I31)-1</f>
        <v>-3.884034145104287E-2</v>
      </c>
      <c r="O32" s="3" t="s">
        <v>48</v>
      </c>
      <c r="P32" s="13">
        <f>(1+B77)*(1+B78)*(1+B79)-1</f>
        <v>5.4988383999998725E-3</v>
      </c>
      <c r="Q32" s="13">
        <f>(1+C77)*(1+C78)*(1+C79)-1</f>
        <v>5.4220556110406548E-2</v>
      </c>
      <c r="R32" s="13">
        <f>(1+G77)*(1+G78)*(1+G79)-1</f>
        <v>0.15490008640931285</v>
      </c>
    </row>
    <row r="33" spans="1:18" x14ac:dyDescent="0.25">
      <c r="A33" s="8">
        <v>39203</v>
      </c>
      <c r="B33" s="9">
        <v>1.0800000000000001E-2</v>
      </c>
      <c r="C33" s="9">
        <v>3.254922870993493E-2</v>
      </c>
      <c r="D33" s="3">
        <f t="shared" si="0"/>
        <v>126.44305896099648</v>
      </c>
      <c r="E33" s="3">
        <f>D33/MAXA($D$6:D32)-1</f>
        <v>1.0799999999999921E-2</v>
      </c>
      <c r="F33" s="10">
        <f>'L8'!Q31</f>
        <v>5.4507887884208364E-2</v>
      </c>
      <c r="G33" s="10">
        <f t="shared" si="1"/>
        <v>3.2416211587521303E-2</v>
      </c>
      <c r="H33" s="11">
        <f t="shared" si="2"/>
        <v>234.8603920510738</v>
      </c>
      <c r="I33" s="3">
        <f t="shared" si="3"/>
        <v>130.91801386416981</v>
      </c>
      <c r="J33" s="3">
        <f>I33/MAXA($I$6:I32)-1</f>
        <v>-7.683186590130231E-3</v>
      </c>
      <c r="O33" s="3" t="s">
        <v>49</v>
      </c>
      <c r="P33" s="13">
        <f>(1+B80)*(1+B81)*(1+B82)-1</f>
        <v>-1.1282222280999954E-2</v>
      </c>
      <c r="Q33" s="13">
        <f>(1+C80)*(1+C81)*(1+C82)-1</f>
        <v>-3.9144846414979062E-3</v>
      </c>
      <c r="R33" s="13">
        <f>(1+G80)*(1+G81)*(1+G82)-1</f>
        <v>7.7686151021479466E-2</v>
      </c>
    </row>
    <row r="34" spans="1:18" x14ac:dyDescent="0.25">
      <c r="A34" s="8">
        <v>39234</v>
      </c>
      <c r="B34" s="9">
        <v>2.8000000000000004E-3</v>
      </c>
      <c r="C34" s="9">
        <v>-1.7816322202167556E-2</v>
      </c>
      <c r="D34" s="3">
        <f t="shared" si="0"/>
        <v>126.79709952608727</v>
      </c>
      <c r="E34" s="3">
        <f>D34/MAXA($D$6:D33)-1</f>
        <v>2.7999999999999137E-3</v>
      </c>
      <c r="F34" s="10">
        <f>'L8'!Q32</f>
        <v>5.1223402454218539E-2</v>
      </c>
      <c r="G34" s="10">
        <f t="shared" si="1"/>
        <v>2.9131726157531478E-2</v>
      </c>
      <c r="H34" s="11">
        <f t="shared" si="2"/>
        <v>246.89074043366153</v>
      </c>
      <c r="I34" s="3">
        <f t="shared" si="3"/>
        <v>134.7318815931487</v>
      </c>
      <c r="J34" s="3">
        <f>I34/MAXA($I$6:I33)-1</f>
        <v>2.1224715079640299E-2</v>
      </c>
      <c r="O34" s="3" t="s">
        <v>50</v>
      </c>
      <c r="P34" s="13">
        <f>(1+B83)*(1+B84)*(1+B85)-1</f>
        <v>-2.7922824307999972E-2</v>
      </c>
      <c r="Q34" s="13">
        <f>(1+C83)*(1+C84)*(1+C85)-1</f>
        <v>-0.14327899264812149</v>
      </c>
      <c r="R34" s="13">
        <f>(1+G83)*(1+G84)*(1+G85)-1</f>
        <v>-0.16103613324689958</v>
      </c>
    </row>
    <row r="35" spans="1:18" x14ac:dyDescent="0.25">
      <c r="A35" s="8">
        <v>39264</v>
      </c>
      <c r="B35" s="9">
        <v>-4.1999999999999997E-3</v>
      </c>
      <c r="C35" s="9">
        <v>-3.1981878316802548E-2</v>
      </c>
      <c r="D35" s="3">
        <f t="shared" si="0"/>
        <v>126.2645517080777</v>
      </c>
      <c r="E35" s="3">
        <f>D35/MAXA($D$6:D34)-1</f>
        <v>-4.1999999999999815E-3</v>
      </c>
      <c r="F35" s="10">
        <f>'L8'!Q33</f>
        <v>-9.7390652140628507E-3</v>
      </c>
      <c r="G35" s="10">
        <f t="shared" si="1"/>
        <v>-3.183074151074991E-2</v>
      </c>
      <c r="H35" s="11">
        <f t="shared" si="2"/>
        <v>244.48625541182983</v>
      </c>
      <c r="I35" s="3">
        <f t="shared" si="3"/>
        <v>130.44326589690021</v>
      </c>
      <c r="J35" s="3">
        <f>I35/MAXA($I$6:I34)-1</f>
        <v>-3.1830741510749938E-2</v>
      </c>
      <c r="O35" s="3" t="s">
        <v>51</v>
      </c>
      <c r="P35" s="13">
        <f>(1+B86)*(1+B87)*(1+B88)-1</f>
        <v>8.2838444399999656E-3</v>
      </c>
      <c r="Q35" s="13">
        <f>(1+C86)*(1+C87)*(1+C88)-1</f>
        <v>0.11152350770975006</v>
      </c>
      <c r="R35" s="13">
        <f>(1+G86)*(1+G87)*(1+G88)-1</f>
        <v>5.0208542286780844E-2</v>
      </c>
    </row>
    <row r="36" spans="1:18" x14ac:dyDescent="0.25">
      <c r="A36" s="8">
        <v>39295</v>
      </c>
      <c r="B36" s="9">
        <v>-1.4499999999999999E-2</v>
      </c>
      <c r="C36" s="9">
        <v>1.2863571531556817E-2</v>
      </c>
      <c r="D36" s="3">
        <f t="shared" si="0"/>
        <v>124.43371570831059</v>
      </c>
      <c r="E36" s="3">
        <f>D36/MAXA($D$6:D35)-1</f>
        <v>-1.8639099999999909E-2</v>
      </c>
      <c r="F36" s="10">
        <f>'L8'!Q34</f>
        <v>-3.6980665285737298E-2</v>
      </c>
      <c r="G36" s="10">
        <f t="shared" si="1"/>
        <v>-5.9072341582424359E-2</v>
      </c>
      <c r="H36" s="11">
        <f t="shared" si="2"/>
        <v>235.44499103348167</v>
      </c>
      <c r="I36" s="3">
        <f t="shared" si="3"/>
        <v>122.73767673671152</v>
      </c>
      <c r="J36" s="3">
        <f>I36/MAXA($I$6:I35)-1</f>
        <v>-8.9022766657829377E-2</v>
      </c>
      <c r="O36" s="3" t="s">
        <v>52</v>
      </c>
      <c r="P36" s="13">
        <f>(1+B89)*(1+B90)*(1+B91)-1</f>
        <v>3.4630977124999962E-2</v>
      </c>
      <c r="Q36" s="13">
        <f>(1+C89)*(1+C90)*(1+C91)-1</f>
        <v>0.11996660136704707</v>
      </c>
      <c r="R36" s="13">
        <f>(1+G89)*(1+G90)*(1+G91)-1</f>
        <v>0.23541561046920467</v>
      </c>
    </row>
    <row r="37" spans="1:18" x14ac:dyDescent="0.25">
      <c r="A37" s="8">
        <v>39326</v>
      </c>
      <c r="B37" s="9">
        <v>8.6999999999999994E-3</v>
      </c>
      <c r="C37" s="9">
        <v>3.5794008343299488E-2</v>
      </c>
      <c r="D37" s="3">
        <f t="shared" si="0"/>
        <v>125.51628903497289</v>
      </c>
      <c r="E37" s="3">
        <f>D37/MAXA($D$6:D36)-1</f>
        <v>-1.0101260169999904E-2</v>
      </c>
      <c r="F37" s="10">
        <f>'L8'!Q35</f>
        <v>6.5219197786421476E-2</v>
      </c>
      <c r="G37" s="10">
        <f t="shared" si="1"/>
        <v>4.3127521489734415E-2</v>
      </c>
      <c r="H37" s="11">
        <f t="shared" si="2"/>
        <v>250.80052447151652</v>
      </c>
      <c r="I37" s="3">
        <f t="shared" si="3"/>
        <v>128.03104852777412</v>
      </c>
      <c r="J37" s="3">
        <f>I37/MAXA($I$6:I36)-1</f>
        <v>-4.973457645020618E-2</v>
      </c>
      <c r="O37" s="3" t="s">
        <v>53</v>
      </c>
      <c r="P37" s="13">
        <f>(1+B92)*(1+B93)*(1+B94)-1</f>
        <v>-8.680366527999972E-3</v>
      </c>
      <c r="Q37" s="13">
        <f>(1+C92)*(1+C93)*(1+C94)-1</f>
        <v>-3.2879605496395681E-2</v>
      </c>
      <c r="R37" s="13">
        <f>(1+G92)*(1+G93)*(1+G94)-1</f>
        <v>-0.11632094141183114</v>
      </c>
    </row>
    <row r="38" spans="1:18" x14ac:dyDescent="0.25">
      <c r="A38" s="8">
        <v>39356</v>
      </c>
      <c r="B38" s="9">
        <v>1.0900000000000002E-2</v>
      </c>
      <c r="C38" s="9">
        <v>1.4822338300311211E-2</v>
      </c>
      <c r="D38" s="3">
        <f t="shared" si="0"/>
        <v>126.88441658545408</v>
      </c>
      <c r="E38" s="3">
        <f>D38/MAXA($D$6:D37)-1</f>
        <v>6.8863609414693272E-4</v>
      </c>
      <c r="F38" s="10">
        <f>'L8'!Q36</f>
        <v>9.8236189416929312E-2</v>
      </c>
      <c r="G38" s="10">
        <f t="shared" si="1"/>
        <v>7.6144513120242258E-2</v>
      </c>
      <c r="H38" s="11">
        <f t="shared" si="2"/>
        <v>275.4382122993656</v>
      </c>
      <c r="I38" s="3">
        <f t="shared" si="3"/>
        <v>137.7799103821956</v>
      </c>
      <c r="J38" s="3">
        <f>I38/MAXA($I$6:I37)-1</f>
        <v>2.2622921560993658E-2</v>
      </c>
      <c r="O38" s="3" t="s">
        <v>54</v>
      </c>
      <c r="P38" s="13">
        <f>(1+B95)*(1+B96)*(1+B97)-1</f>
        <v>2.4920068759999969E-2</v>
      </c>
      <c r="Q38" s="13">
        <f>(1+C95)*(1+C96)*(1+C97)-1</f>
        <v>5.7636406912816573E-2</v>
      </c>
      <c r="R38" s="13">
        <f>(1+G95)*(1+G96)*(1+G97)-1</f>
        <v>0.13533338501081493</v>
      </c>
    </row>
    <row r="39" spans="1:18" x14ac:dyDescent="0.25">
      <c r="A39" s="8">
        <v>39387</v>
      </c>
      <c r="B39" s="9">
        <v>-1.54E-2</v>
      </c>
      <c r="C39" s="9">
        <v>-4.4043417224814418E-2</v>
      </c>
      <c r="D39" s="3">
        <f t="shared" si="0"/>
        <v>124.93039657003808</v>
      </c>
      <c r="E39" s="3">
        <f>D39/MAXA($D$6:D38)-1</f>
        <v>-1.5399999999999969E-2</v>
      </c>
      <c r="F39" s="10">
        <f>'L8'!Q37</f>
        <v>6.0398086900353976E-2</v>
      </c>
      <c r="G39" s="10">
        <f t="shared" si="1"/>
        <v>3.8306410603666914E-2</v>
      </c>
      <c r="H39" s="11">
        <f t="shared" si="2"/>
        <v>292.07415338150082</v>
      </c>
      <c r="I39" s="3">
        <f t="shared" si="3"/>
        <v>143.05776420223242</v>
      </c>
      <c r="J39" s="3">
        <f>I39/MAXA($I$6:I38)-1</f>
        <v>3.8306410603667018E-2</v>
      </c>
      <c r="O39" s="3" t="s">
        <v>55</v>
      </c>
      <c r="P39" s="13">
        <f>(1+B5598)*(1+B99)*(1+B100)-1</f>
        <v>1.3137379999999865E-2</v>
      </c>
      <c r="Q39" s="13">
        <f>(1+C5598)*(1+C99)*(1+C100)-1</f>
        <v>9.9350687331518639E-3</v>
      </c>
      <c r="R39" s="13">
        <f>(1+G5598)*(1+G99)*(1+G100)-1</f>
        <v>5.8967105486063431E-2</v>
      </c>
    </row>
    <row r="40" spans="1:18" x14ac:dyDescent="0.25">
      <c r="A40" s="8">
        <v>39417</v>
      </c>
      <c r="B40" s="9">
        <v>3.2000000000000002E-3</v>
      </c>
      <c r="C40" s="9">
        <v>-8.6285090339686121E-3</v>
      </c>
      <c r="D40" s="3">
        <f t="shared" si="0"/>
        <v>125.33017383906221</v>
      </c>
      <c r="E40" s="3">
        <f>D40/MAXA($D$6:D39)-1</f>
        <v>-1.2249279999999918E-2</v>
      </c>
      <c r="F40" s="10">
        <f>'L8'!Q38</f>
        <v>-5.2128553710284201E-2</v>
      </c>
      <c r="G40" s="10">
        <f t="shared" si="1"/>
        <v>-7.4220230006971255E-2</v>
      </c>
      <c r="H40" s="11">
        <f t="shared" si="2"/>
        <v>276.84875018956745</v>
      </c>
      <c r="I40" s="3">
        <f t="shared" si="3"/>
        <v>132.43998403885968</v>
      </c>
      <c r="J40" s="3">
        <f>I40/MAXA($I$6:I39)-1</f>
        <v>-7.42202300069712E-2</v>
      </c>
      <c r="O40" s="3" t="s">
        <v>56</v>
      </c>
      <c r="P40" s="13">
        <f>(1+B101)*(1+B102)*(1+B103)-1</f>
        <v>2.9328498356000043E-2</v>
      </c>
      <c r="Q40" s="13">
        <f>(1+C101)*(1+C102)*(1+C103)-1</f>
        <v>0.10026714947921511</v>
      </c>
      <c r="R40" s="13">
        <f>(1+G101)*(1+G102)*(1+G103)-1</f>
        <v>4.1882335580901708E-2</v>
      </c>
    </row>
    <row r="41" spans="1:18" x14ac:dyDescent="0.25">
      <c r="A41" s="8">
        <v>39448</v>
      </c>
      <c r="B41" s="9">
        <v>-1.1000000000000001E-2</v>
      </c>
      <c r="C41" s="9">
        <v>-6.116343193593643E-2</v>
      </c>
      <c r="D41" s="3">
        <f t="shared" si="0"/>
        <v>123.95154192683253</v>
      </c>
      <c r="E41" s="3">
        <f>D41/MAXA($D$6:D40)-1</f>
        <v>-2.3114537919999956E-2</v>
      </c>
      <c r="F41" s="10">
        <f>'L8'!Q39</f>
        <v>6.9056096093660896E-2</v>
      </c>
      <c r="G41" s="10">
        <f t="shared" si="1"/>
        <v>4.6964419796973834E-2</v>
      </c>
      <c r="H41" s="11">
        <f t="shared" si="2"/>
        <v>295.96684408606814</v>
      </c>
      <c r="I41" s="3">
        <f t="shared" si="3"/>
        <v>138.65995104716521</v>
      </c>
      <c r="J41" s="3">
        <f>I41/MAXA($I$6:I40)-1</f>
        <v>-3.0741520249472631E-2</v>
      </c>
      <c r="O41" s="3" t="s">
        <v>57</v>
      </c>
      <c r="P41" s="13">
        <f>(1+B104)*(1+B105)*(1+B106)-1</f>
        <v>2.6911942999996441E-4</v>
      </c>
      <c r="Q41" s="13">
        <f>(1+C104)*(1+C105)*(1+C106)-1</f>
        <v>2.3636455365220632E-2</v>
      </c>
      <c r="R41" s="13">
        <f>(1+G104)*(1+G105)*(1+G106)-1</f>
        <v>6.4080524930964167E-2</v>
      </c>
    </row>
    <row r="42" spans="1:18" x14ac:dyDescent="0.25">
      <c r="A42" s="8">
        <v>39479</v>
      </c>
      <c r="B42" s="9">
        <v>1.8200000000000001E-2</v>
      </c>
      <c r="C42" s="9">
        <v>-3.4761192772624461E-2</v>
      </c>
      <c r="D42" s="3">
        <f t="shared" si="0"/>
        <v>126.20745998990088</v>
      </c>
      <c r="E42" s="3">
        <f>D42/MAXA($D$6:D41)-1</f>
        <v>-5.3352225101439554E-3</v>
      </c>
      <c r="F42" s="10">
        <f>'L8'!Q40</f>
        <v>-8.2855763063329549E-2</v>
      </c>
      <c r="G42" s="10">
        <f t="shared" si="1"/>
        <v>-0.1049474393600166</v>
      </c>
      <c r="H42" s="11">
        <f t="shared" si="2"/>
        <v>271.44428537787149</v>
      </c>
      <c r="I42" s="3">
        <f t="shared" si="3"/>
        <v>124.10794424297997</v>
      </c>
      <c r="J42" s="3">
        <f>I42/MAXA($I$6:I41)-1</f>
        <v>-0.13246271577727298</v>
      </c>
      <c r="O42" s="3" t="s">
        <v>58</v>
      </c>
      <c r="P42" s="13">
        <f>(1+B107)*(1+B108)*(1+B109)-1</f>
        <v>1.2598255299999916E-2</v>
      </c>
      <c r="Q42" s="13">
        <f>(1+C107)*(1+C108)*(1+C109)-1</f>
        <v>4.6859836791259601E-2</v>
      </c>
      <c r="R42" s="13">
        <f>(1+G107)*(1+G108)*(1+G109)-1</f>
        <v>-1.6062682097882308E-2</v>
      </c>
    </row>
    <row r="43" spans="1:18" x14ac:dyDescent="0.25">
      <c r="A43" s="8">
        <v>39508</v>
      </c>
      <c r="B43" s="9">
        <v>-7.9000000000000008E-3</v>
      </c>
      <c r="C43" s="9">
        <v>-5.9596236145298409E-3</v>
      </c>
      <c r="D43" s="3">
        <f t="shared" si="0"/>
        <v>125.21042105598066</v>
      </c>
      <c r="E43" s="3">
        <f>D43/MAXA($D$6:D42)-1</f>
        <v>-1.3193074252313863E-2</v>
      </c>
      <c r="F43" s="10">
        <f>'L8'!Q41</f>
        <v>3.1274557834342132E-2</v>
      </c>
      <c r="G43" s="10">
        <f t="shared" si="1"/>
        <v>9.1828815376550701E-3</v>
      </c>
      <c r="H43" s="11">
        <f t="shared" si="2"/>
        <v>279.93358537972341</v>
      </c>
      <c r="I43" s="3">
        <f t="shared" si="3"/>
        <v>125.24761279284516</v>
      </c>
      <c r="J43" s="3">
        <f>I43/MAXA($I$6:I42)-1</f>
        <v>-0.12449622366675661</v>
      </c>
      <c r="O43" s="3" t="s">
        <v>59</v>
      </c>
      <c r="P43" s="13">
        <f>(1+B110)*(1+B111)*(1+B112)-1</f>
        <v>3.4074592339000009E-2</v>
      </c>
      <c r="Q43" s="13">
        <f>(1+C110)*(1+C111)*(1+C112)-1</f>
        <v>9.9200101774669092E-2</v>
      </c>
      <c r="R43" s="13">
        <f>(1+G110)*(1+G111)*(1+G112)-1</f>
        <v>6.7615845598417712E-2</v>
      </c>
    </row>
    <row r="44" spans="1:18" x14ac:dyDescent="0.25">
      <c r="A44" s="8">
        <v>39539</v>
      </c>
      <c r="B44" s="9">
        <v>5.0000000000000001E-3</v>
      </c>
      <c r="C44" s="9">
        <v>4.7546697913198877E-2</v>
      </c>
      <c r="D44" s="3">
        <f t="shared" si="0"/>
        <v>125.83647316126056</v>
      </c>
      <c r="E44" s="3">
        <f>D44/MAXA($D$6:D43)-1</f>
        <v>-8.2590396235754371E-3</v>
      </c>
      <c r="F44" s="10">
        <f>'L8'!Q42</f>
        <v>7.6470830113028562E-2</v>
      </c>
      <c r="G44" s="10">
        <f t="shared" si="1"/>
        <v>5.4379153816341501E-2</v>
      </c>
      <c r="H44" s="11">
        <f t="shared" si="2"/>
        <v>301.3403390302272</v>
      </c>
      <c r="I44" s="3">
        <f t="shared" si="3"/>
        <v>132.05847199403686</v>
      </c>
      <c r="J44" s="3">
        <f>I44/MAXA($I$6:I43)-1</f>
        <v>-7.688706914674337E-2</v>
      </c>
      <c r="O44" s="3" t="s">
        <v>60</v>
      </c>
      <c r="P44" s="13">
        <f>(1+B113)*(1+B114)*(1+B115)-1</f>
        <v>1.8727572679999804E-2</v>
      </c>
      <c r="Q44" s="13">
        <f>(1+C113)*(1+C114)*(1+C115)-1</f>
        <v>1.2973652965117433E-2</v>
      </c>
      <c r="R44" s="13">
        <f>(1+G113)*(1+G114)*(1+G115)-1</f>
        <v>-3.6802111390425662E-2</v>
      </c>
    </row>
    <row r="45" spans="1:18" x14ac:dyDescent="0.25">
      <c r="A45" s="8">
        <v>39569</v>
      </c>
      <c r="B45" s="9">
        <v>1.2E-2</v>
      </c>
      <c r="C45" s="9">
        <v>1.0674181657577053E-2</v>
      </c>
      <c r="D45" s="3">
        <f t="shared" si="0"/>
        <v>127.34651083919569</v>
      </c>
      <c r="E45" s="3">
        <f>D45/MAXA($D$6:D44)-1</f>
        <v>3.6418519009415729E-3</v>
      </c>
      <c r="F45" s="10">
        <f>'L8'!Q43</f>
        <v>0.11505599076501527</v>
      </c>
      <c r="G45" s="10">
        <f t="shared" si="1"/>
        <v>9.2964314468328202E-2</v>
      </c>
      <c r="H45" s="11">
        <f t="shared" si="2"/>
        <v>336.0113502948156</v>
      </c>
      <c r="I45" s="3">
        <f t="shared" si="3"/>
        <v>144.3351973126974</v>
      </c>
      <c r="J45" s="3">
        <f>I45/MAXA($I$6:I44)-1</f>
        <v>8.9294916468787289E-3</v>
      </c>
      <c r="O45" s="3" t="s">
        <v>61</v>
      </c>
      <c r="P45" s="13">
        <f>(1+B116)*(1+B117)*(1+B118)-1</f>
        <v>1.5743520663999755E-2</v>
      </c>
      <c r="Q45" s="13">
        <f>(1+C116)*(1+C117)*(1+C118)-1</f>
        <v>4.6941268998153873E-2</v>
      </c>
      <c r="R45" s="13">
        <f>(1+G116)*(1+G117)*(1+G118)-1</f>
        <v>5.4112647458963048E-2</v>
      </c>
    </row>
    <row r="46" spans="1:18" x14ac:dyDescent="0.25">
      <c r="A46" s="8">
        <v>39600</v>
      </c>
      <c r="B46" s="9">
        <v>-1.54E-2</v>
      </c>
      <c r="C46" s="9">
        <v>-8.5962384902803612E-2</v>
      </c>
      <c r="D46" s="3">
        <f t="shared" si="0"/>
        <v>125.38537457227208</v>
      </c>
      <c r="E46" s="3">
        <f>D46/MAXA($D$6:D45)-1</f>
        <v>-1.5399999999999969E-2</v>
      </c>
      <c r="F46" s="10">
        <f>'L8'!Q44</f>
        <v>7.841119663344695E-2</v>
      </c>
      <c r="G46" s="10">
        <f t="shared" si="1"/>
        <v>5.6319520336759889E-2</v>
      </c>
      <c r="H46" s="11">
        <f t="shared" si="2"/>
        <v>362.3584023538524</v>
      </c>
      <c r="I46" s="3">
        <f t="shared" si="3"/>
        <v>152.46408639306011</v>
      </c>
      <c r="J46" s="3">
        <f>I46/MAXA($I$6:I45)-1</f>
        <v>5.631952033675991E-2</v>
      </c>
      <c r="O46" s="3" t="s">
        <v>62</v>
      </c>
      <c r="P46" s="13">
        <f>(1+B119)*(1+B120)*(1+B121)-1</f>
        <v>7.8003467659999437E-3</v>
      </c>
      <c r="Q46" s="13">
        <f>(1+C119)*(1+C120)*(1+C121)-1</f>
        <v>6.15236942759112E-3</v>
      </c>
      <c r="R46" s="13">
        <f>(1+G119)*(1+G120)*(1+G121)-1</f>
        <v>4.5256841719312879E-2</v>
      </c>
    </row>
    <row r="47" spans="1:18" x14ac:dyDescent="0.25">
      <c r="A47" s="8">
        <v>39630</v>
      </c>
      <c r="B47" s="9">
        <v>-1.3700000000000002E-2</v>
      </c>
      <c r="C47" s="9">
        <v>-9.8593710937500134E-3</v>
      </c>
      <c r="D47" s="3">
        <f t="shared" si="0"/>
        <v>123.66759494063196</v>
      </c>
      <c r="E47" s="3">
        <f>D47/MAXA($D$6:D46)-1</f>
        <v>-2.8889019999999932E-2</v>
      </c>
      <c r="F47" s="10">
        <f>'L8'!Q45</f>
        <v>-0.25160882736471613</v>
      </c>
      <c r="G47" s="10">
        <f t="shared" si="1"/>
        <v>-0.27370050366140319</v>
      </c>
      <c r="H47" s="11">
        <f t="shared" si="2"/>
        <v>271.1858296518476</v>
      </c>
      <c r="I47" s="3">
        <f t="shared" si="3"/>
        <v>110.73458915700387</v>
      </c>
      <c r="J47" s="3">
        <f>I47/MAXA($I$6:I46)-1</f>
        <v>-0.27370050366140319</v>
      </c>
      <c r="O47" s="3" t="s">
        <v>63</v>
      </c>
      <c r="P47" s="13">
        <f>(1+B122)*(1+B123)*(1+B124)-1</f>
        <v>1.1598627659999972E-2</v>
      </c>
      <c r="Q47" s="13">
        <f>(1+C122)*(1+C123)*(1+C124)-1</f>
        <v>4.3913350109456406E-2</v>
      </c>
      <c r="R47" s="13">
        <f>(1+G122)*(1+G123)*(1+G124)-1</f>
        <v>6.2389023934068977E-2</v>
      </c>
    </row>
    <row r="48" spans="1:18" x14ac:dyDescent="0.25">
      <c r="A48" s="8">
        <v>39661</v>
      </c>
      <c r="B48" s="9">
        <v>8.9999999999999998E-4</v>
      </c>
      <c r="C48" s="9">
        <v>1.2190464532380041E-2</v>
      </c>
      <c r="D48" s="3">
        <f t="shared" si="0"/>
        <v>123.77889577607851</v>
      </c>
      <c r="E48" s="3">
        <f>D48/MAXA($D$6:D47)-1</f>
        <v>-2.8015020118000056E-2</v>
      </c>
      <c r="F48" s="10">
        <f>'L8'!Q46</f>
        <v>7.1226711622388958E-2</v>
      </c>
      <c r="G48" s="10">
        <f t="shared" si="1"/>
        <v>4.9135035325701897E-2</v>
      </c>
      <c r="H48" s="11">
        <f t="shared" si="2"/>
        <v>290.50150453653805</v>
      </c>
      <c r="I48" s="3">
        <f t="shared" si="3"/>
        <v>116.17553710701033</v>
      </c>
      <c r="J48" s="3">
        <f>I48/MAXA($I$6:I47)-1</f>
        <v>-0.2380137522517668</v>
      </c>
      <c r="O48" s="3" t="s">
        <v>64</v>
      </c>
      <c r="P48" s="13">
        <f>(1+B125)*(1+B126)*(1+B127)-1</f>
        <v>4.5936321739999952E-2</v>
      </c>
      <c r="Q48" s="13">
        <f>(1+C125)*(1+C126)*(1+C127)-1</f>
        <v>4.3664050842233681E-3</v>
      </c>
      <c r="R48" s="13">
        <f>(1+G125)*(1+G126)*(1+G127)-1</f>
        <v>6.3233390659937605E-2</v>
      </c>
    </row>
    <row r="49" spans="1:18" x14ac:dyDescent="0.25">
      <c r="A49" s="8">
        <v>39692</v>
      </c>
      <c r="B49" s="9">
        <v>-4.3499999999999997E-2</v>
      </c>
      <c r="C49" s="9">
        <v>-9.0791433779084607E-2</v>
      </c>
      <c r="D49" s="3">
        <f t="shared" si="0"/>
        <v>118.3945138098191</v>
      </c>
      <c r="E49" s="3">
        <f>D49/MAXA($D$6:D48)-1</f>
        <v>-7.0296366742866989E-2</v>
      </c>
      <c r="F49" s="10">
        <f>'L8'!Q47</f>
        <v>8.6676038920264445E-2</v>
      </c>
      <c r="G49" s="10">
        <f t="shared" si="1"/>
        <v>6.458436262357739E-2</v>
      </c>
      <c r="H49" s="11">
        <f t="shared" si="2"/>
        <v>315.68102425014246</v>
      </c>
      <c r="I49" s="3">
        <f t="shared" si="3"/>
        <v>123.67866012351836</v>
      </c>
      <c r="J49" s="3">
        <f>I49/MAXA($I$6:I48)-1</f>
        <v>-0.18880135611301585</v>
      </c>
      <c r="O49" s="3" t="s">
        <v>65</v>
      </c>
      <c r="P49" s="13">
        <f>(1+B128)*(1+B129)*(1+B130)-1</f>
        <v>-1.2243785041999966E-2</v>
      </c>
      <c r="Q49" s="13">
        <f>(1+C128)*(1+C129)*(1+C130)-1</f>
        <v>-2.3114315787218231E-3</v>
      </c>
      <c r="R49" s="13">
        <f>(1+G128)*(1+G129)*(1+G130)-1</f>
        <v>6.3377679851497559E-2</v>
      </c>
    </row>
    <row r="50" spans="1:18" x14ac:dyDescent="0.25">
      <c r="A50" s="8">
        <v>39722</v>
      </c>
      <c r="B50" s="9">
        <v>-3.61E-2</v>
      </c>
      <c r="C50" s="9">
        <v>-0.1694245237674199</v>
      </c>
      <c r="D50" s="3">
        <f t="shared" si="0"/>
        <v>114.12047186128463</v>
      </c>
      <c r="E50" s="3">
        <f>D50/MAXA($D$6:D49)-1</f>
        <v>-0.10385866790344955</v>
      </c>
      <c r="F50" s="10">
        <f>'L8'!Q48</f>
        <v>-0.3658497194062047</v>
      </c>
      <c r="G50" s="10">
        <f t="shared" si="1"/>
        <v>-0.38794139570289177</v>
      </c>
      <c r="H50" s="11">
        <f t="shared" si="2"/>
        <v>200.18921010636453</v>
      </c>
      <c r="I50" s="3">
        <f t="shared" si="3"/>
        <v>75.698588096537065</v>
      </c>
      <c r="J50" s="3">
        <f>I50/MAXA($I$6:I49)-1</f>
        <v>-0.50349889021482552</v>
      </c>
      <c r="O50" s="3" t="s">
        <v>66</v>
      </c>
      <c r="P50" s="13">
        <f>(1+B131)*(1+B132)*(1+B133)-1</f>
        <v>-7.4605207960000142E-3</v>
      </c>
      <c r="Q50" s="13">
        <f>(1+C131)*(1+C132)*(1+C133)-1</f>
        <v>-6.9351644158272774E-2</v>
      </c>
      <c r="R50" s="13">
        <f>(1+G131)*(1+G132)*(1+G133)-1</f>
        <v>-0.21602253776249758</v>
      </c>
    </row>
    <row r="51" spans="1:18" x14ac:dyDescent="0.25">
      <c r="A51" s="8">
        <v>39753</v>
      </c>
      <c r="B51" s="9">
        <v>-5.4000000000000003E-3</v>
      </c>
      <c r="C51" s="9">
        <v>-7.4849042580645175E-2</v>
      </c>
      <c r="D51" s="3">
        <f t="shared" si="0"/>
        <v>113.5042213132337</v>
      </c>
      <c r="E51" s="3">
        <f>D51/MAXA($D$6:D50)-1</f>
        <v>-0.10869783109677078</v>
      </c>
      <c r="F51" s="10">
        <f>'L8'!Q49</f>
        <v>-0.57815736328898137</v>
      </c>
      <c r="G51" s="10">
        <f t="shared" si="1"/>
        <v>-0.60024903958566844</v>
      </c>
      <c r="H51" s="11">
        <f t="shared" si="2"/>
        <v>84.448344232364903</v>
      </c>
      <c r="I51" s="3">
        <f t="shared" si="3"/>
        <v>30.260583293599577</v>
      </c>
      <c r="J51" s="3">
        <f>I51/MAXA($I$6:I50)-1</f>
        <v>-0.80152320451659498</v>
      </c>
      <c r="O51" s="3" t="s">
        <v>67</v>
      </c>
      <c r="P51" s="13">
        <f>(1+B134)*(1+B135)*(1+B136)-1</f>
        <v>1.9408544000000028E-2</v>
      </c>
      <c r="Q51" s="13">
        <f>(1+C134)*(1+C135)*(1+C136)-1</f>
        <v>6.4535403159572402E-2</v>
      </c>
      <c r="R51" s="13">
        <f>(1+G134)*(1+G135)*(1+G136)-1</f>
        <v>0.15496437104513694</v>
      </c>
    </row>
    <row r="52" spans="1:18" x14ac:dyDescent="0.25">
      <c r="A52" s="8">
        <v>39783</v>
      </c>
      <c r="B52" s="9">
        <v>-4.5999999999999999E-3</v>
      </c>
      <c r="C52" s="9">
        <v>7.8215768970539834E-3</v>
      </c>
      <c r="D52" s="3">
        <f t="shared" si="0"/>
        <v>112.98210189519281</v>
      </c>
      <c r="E52" s="3">
        <f>D52/MAXA($D$6:D51)-1</f>
        <v>-0.11279782107372582</v>
      </c>
      <c r="F52" s="10">
        <f>'L8'!Q50</f>
        <v>6.1997120395562128E-2</v>
      </c>
      <c r="G52" s="10">
        <f t="shared" si="1"/>
        <v>3.9905444098875066E-2</v>
      </c>
      <c r="H52" s="11">
        <f t="shared" si="2"/>
        <v>89.683898396944699</v>
      </c>
      <c r="I52" s="3">
        <f t="shared" si="3"/>
        <v>31.468145308621668</v>
      </c>
      <c r="J52" s="3">
        <f>I52/MAXA($I$6:I51)-1</f>
        <v>-0.79360289984950816</v>
      </c>
      <c r="O52" s="3" t="s">
        <v>68</v>
      </c>
      <c r="P52" s="13">
        <f>(1+B137)*(1+B138)*(1+B139)-1</f>
        <v>-5.3482671999998121E-3</v>
      </c>
      <c r="Q52" s="13">
        <f>(1+C137)*(1+C138)*(1+C139)-1</f>
        <v>7.7301924009909317E-3</v>
      </c>
      <c r="R52" s="13">
        <f>(1+G137)*(1+G138)*(1+G139)-1</f>
        <v>7.3593677436867289E-4</v>
      </c>
    </row>
    <row r="53" spans="1:18" x14ac:dyDescent="0.25">
      <c r="A53" s="8">
        <v>39814</v>
      </c>
      <c r="B53" s="9">
        <v>4.7000000000000002E-3</v>
      </c>
      <c r="C53" s="9">
        <v>-8.5657342928314395E-2</v>
      </c>
      <c r="D53" s="3">
        <f t="shared" si="0"/>
        <v>113.51311777410021</v>
      </c>
      <c r="E53" s="3">
        <f>D53/MAXA($D$6:D52)-1</f>
        <v>-0.10862797083277231</v>
      </c>
      <c r="F53" s="10">
        <f>'L8'!Q51</f>
        <v>0.23341685372611076</v>
      </c>
      <c r="G53" s="10">
        <f t="shared" si="1"/>
        <v>0.21132517742942369</v>
      </c>
      <c r="H53" s="11">
        <f t="shared" si="2"/>
        <v>110.61763179065171</v>
      </c>
      <c r="I53" s="3">
        <f t="shared" si="3"/>
        <v>38.118156699341029</v>
      </c>
      <c r="J53" s="3">
        <f>I53/MAXA($I$6:I52)-1</f>
        <v>-0.74998599603928695</v>
      </c>
      <c r="O53" s="3" t="s">
        <v>69</v>
      </c>
      <c r="P53" s="13">
        <f>(1+B140)*(1+B141)*(1+B142)-1</f>
        <v>1.0834701080000064E-2</v>
      </c>
      <c r="Q53" s="13">
        <f>(1+C140)*(1+C141)*(1+C142)-1</f>
        <v>1.8992745293059832E-2</v>
      </c>
      <c r="R53" s="13">
        <f>(1+G140)*(1+G141)*(1+G142)-1</f>
        <v>8.8949549002117489E-2</v>
      </c>
    </row>
    <row r="54" spans="1:18" x14ac:dyDescent="0.25">
      <c r="A54" s="8">
        <v>39845</v>
      </c>
      <c r="B54" s="9">
        <v>-3.7000000000000002E-3</v>
      </c>
      <c r="C54" s="9">
        <v>-0.10993119757149228</v>
      </c>
      <c r="D54" s="3">
        <f t="shared" si="0"/>
        <v>113.09311923833603</v>
      </c>
      <c r="E54" s="3">
        <f>D54/MAXA($D$6:D53)-1</f>
        <v>-0.11192604734069111</v>
      </c>
      <c r="F54" s="10">
        <f>'L8'!Q52</f>
        <v>-5.3651327966801367E-2</v>
      </c>
      <c r="G54" s="10">
        <f t="shared" si="1"/>
        <v>-7.5743004263488428E-2</v>
      </c>
      <c r="H54" s="11">
        <f t="shared" si="2"/>
        <v>104.68284894854058</v>
      </c>
      <c r="I54" s="3">
        <f t="shared" si="3"/>
        <v>35.230972993946523</v>
      </c>
      <c r="J54" s="3">
        <f>I54/MAXA($I$6:I53)-1</f>
        <v>-0.768922807807215</v>
      </c>
      <c r="O54" s="3" t="s">
        <v>70</v>
      </c>
      <c r="P54" s="13">
        <f>(1+B143)*(1+B144)*(1+B145)-1</f>
        <v>1.6129525543999934E-2</v>
      </c>
      <c r="Q54" s="13">
        <f>(1+C143)*(1+C144)*(1+C145)-1</f>
        <v>3.3070290282095405E-2</v>
      </c>
      <c r="R54" s="13">
        <f>(1+G143)*(1+G144)*(1+G145)-1</f>
        <v>5.9622918430008998E-2</v>
      </c>
    </row>
    <row r="55" spans="1:18" x14ac:dyDescent="0.25">
      <c r="A55" s="8">
        <v>39873</v>
      </c>
      <c r="B55" s="9">
        <v>1.1399999999999999E-2</v>
      </c>
      <c r="C55" s="9">
        <v>8.540446162249471E-2</v>
      </c>
      <c r="D55" s="3">
        <f t="shared" si="0"/>
        <v>114.38238079765307</v>
      </c>
      <c r="E55" s="3">
        <f>D55/MAXA($D$6:D54)-1</f>
        <v>-0.101802004280375</v>
      </c>
      <c r="F55" s="10">
        <f>'L8'!Q53</f>
        <v>-0.1518900646525248</v>
      </c>
      <c r="G55" s="10">
        <f t="shared" si="1"/>
        <v>-0.17398174094921187</v>
      </c>
      <c r="H55" s="11">
        <f t="shared" si="2"/>
        <v>88.782564253736268</v>
      </c>
      <c r="I55" s="3">
        <f t="shared" si="3"/>
        <v>29.101426977125037</v>
      </c>
      <c r="J55" s="3">
        <f>I55/MAXA($I$6:I54)-1</f>
        <v>-0.80912601999857148</v>
      </c>
      <c r="O55" s="3" t="s">
        <v>71</v>
      </c>
      <c r="P55" s="13">
        <f>(1+B146)*(1+B147)*(1+B148)-1</f>
        <v>1.130909774299993E-2</v>
      </c>
      <c r="Q55" s="13">
        <f>(1+C146)*(1+C147)*(1+C148)-1</f>
        <v>3.2542099161616322E-2</v>
      </c>
      <c r="R55" s="13">
        <f>(1+G146)*(1+G147)*(1+G148)-1</f>
        <v>6.5862235709785999E-2</v>
      </c>
    </row>
    <row r="56" spans="1:18" x14ac:dyDescent="0.25">
      <c r="A56" s="8">
        <v>39904</v>
      </c>
      <c r="B56" s="9">
        <v>2.4100000000000003E-2</v>
      </c>
      <c r="C56" s="9">
        <v>9.3925079862164695E-2</v>
      </c>
      <c r="D56" s="3">
        <f t="shared" si="0"/>
        <v>117.13899617487651</v>
      </c>
      <c r="E56" s="3">
        <f>D56/MAXA($D$6:D55)-1</f>
        <v>-8.0155432583531971E-2</v>
      </c>
      <c r="F56" s="10">
        <f>'L8'!Q54</f>
        <v>0.17835482876774497</v>
      </c>
      <c r="G56" s="10">
        <f t="shared" si="1"/>
        <v>0.1562631524710579</v>
      </c>
      <c r="H56" s="11">
        <f t="shared" si="2"/>
        <v>104.61736329877272</v>
      </c>
      <c r="I56" s="3">
        <f t="shared" si="3"/>
        <v>33.648907697976881</v>
      </c>
      <c r="J56" s="3">
        <f>I56/MAXA($I$6:I55)-1</f>
        <v>-0.7792994501588506</v>
      </c>
    </row>
    <row r="57" spans="1:18" x14ac:dyDescent="0.25">
      <c r="A57" s="8">
        <v>39934</v>
      </c>
      <c r="B57" s="9">
        <v>2.9500000000000002E-2</v>
      </c>
      <c r="C57" s="9">
        <v>5.3081446255385467E-2</v>
      </c>
      <c r="D57" s="3">
        <f t="shared" si="0"/>
        <v>120.59459656203538</v>
      </c>
      <c r="E57" s="3">
        <f>D57/MAXA($D$6:D56)-1</f>
        <v>-5.3020017844746081E-2</v>
      </c>
      <c r="F57" s="10">
        <f>'L8'!Q55</f>
        <v>0.16964960303625076</v>
      </c>
      <c r="G57" s="10">
        <f t="shared" si="1"/>
        <v>0.14755792673956369</v>
      </c>
      <c r="H57" s="11">
        <f t="shared" si="2"/>
        <v>122.36565745310875</v>
      </c>
      <c r="I57" s="3">
        <f t="shared" si="3"/>
        <v>38.614070754941295</v>
      </c>
      <c r="J57" s="3">
        <f>I57/MAXA($I$6:I56)-1</f>
        <v>-0.74673333459400881</v>
      </c>
    </row>
    <row r="58" spans="1:18" x14ac:dyDescent="0.25">
      <c r="A58" s="8">
        <v>39965</v>
      </c>
      <c r="B58" s="9">
        <v>4.0000000000000002E-4</v>
      </c>
      <c r="C58" s="9">
        <v>1.9582653030303376E-4</v>
      </c>
      <c r="D58" s="3">
        <f t="shared" si="0"/>
        <v>120.64283440066019</v>
      </c>
      <c r="E58" s="3">
        <f>D58/MAXA($D$6:D57)-1</f>
        <v>-5.2641225851884021E-2</v>
      </c>
      <c r="F58" s="10">
        <f>'L8'!Q56</f>
        <v>0.16166304529399111</v>
      </c>
      <c r="G58" s="10">
        <f t="shared" si="1"/>
        <v>0.13957136899730405</v>
      </c>
      <c r="H58" s="11">
        <f t="shared" si="2"/>
        <v>142.14766227637966</v>
      </c>
      <c r="I58" s="3">
        <f t="shared" si="3"/>
        <v>44.003489472767207</v>
      </c>
      <c r="J58" s="3">
        <f>I58/MAXA($I$6:I57)-1</f>
        <v>-0.71138455938191247</v>
      </c>
    </row>
    <row r="59" spans="1:18" x14ac:dyDescent="0.25">
      <c r="A59" s="8">
        <v>39995</v>
      </c>
      <c r="B59" s="9">
        <v>1.9400000000000001E-2</v>
      </c>
      <c r="C59" s="9">
        <v>7.4141727016716619E-2</v>
      </c>
      <c r="D59" s="3">
        <f t="shared" si="0"/>
        <v>122.983305388033</v>
      </c>
      <c r="E59" s="3">
        <f>D59/MAXA($D$6:D58)-1</f>
        <v>-3.426246563341051E-2</v>
      </c>
      <c r="F59" s="10">
        <f>'L8'!Q57</f>
        <v>8.3676123078229511E-2</v>
      </c>
      <c r="G59" s="10">
        <f t="shared" si="1"/>
        <v>6.158444678154245E-2</v>
      </c>
      <c r="H59" s="11">
        <f t="shared" si="2"/>
        <v>154.0420275603006</v>
      </c>
      <c r="I59" s="3">
        <f t="shared" si="3"/>
        <v>46.713420028405004</v>
      </c>
      <c r="J59" s="3">
        <f>I59/MAXA($I$6:I58)-1</f>
        <v>-0.69361033713883646</v>
      </c>
    </row>
    <row r="60" spans="1:18" x14ac:dyDescent="0.25">
      <c r="A60" s="8">
        <v>40026</v>
      </c>
      <c r="B60" s="9">
        <v>1.49E-2</v>
      </c>
      <c r="C60" s="9">
        <v>3.3560189240494864E-2</v>
      </c>
      <c r="D60" s="3">
        <f t="shared" si="0"/>
        <v>124.81575663831468</v>
      </c>
      <c r="E60" s="3">
        <f>D60/MAXA($D$6:D59)-1</f>
        <v>-1.9872976371348439E-2</v>
      </c>
      <c r="F60" s="10">
        <f>'L8'!Q58</f>
        <v>0.10668292698909287</v>
      </c>
      <c r="G60" s="10">
        <f t="shared" si="1"/>
        <v>8.4591250692405806E-2</v>
      </c>
      <c r="H60" s="11">
        <f t="shared" si="2"/>
        <v>170.47568193976795</v>
      </c>
      <c r="I60" s="3">
        <f t="shared" si="3"/>
        <v>50.664966652727465</v>
      </c>
      <c r="J60" s="3">
        <f>I60/MAXA($I$6:I59)-1</f>
        <v>-0.66769245235818597</v>
      </c>
    </row>
    <row r="61" spans="1:18" x14ac:dyDescent="0.25">
      <c r="A61" s="8">
        <v>40057</v>
      </c>
      <c r="B61" s="9">
        <v>1.72E-2</v>
      </c>
      <c r="C61" s="9">
        <v>3.5723345788458705E-2</v>
      </c>
      <c r="D61" s="3">
        <f t="shared" si="0"/>
        <v>126.96258765249371</v>
      </c>
      <c r="E61" s="3">
        <f>D61/MAXA($D$6:D60)-1</f>
        <v>-3.0147915649355594E-3</v>
      </c>
      <c r="F61" s="10">
        <f>'L8'!Q59</f>
        <v>9.634961744986921E-2</v>
      </c>
      <c r="G61" s="10">
        <f t="shared" si="1"/>
        <v>7.4257941153182155E-2</v>
      </c>
      <c r="H61" s="11">
        <f t="shared" si="2"/>
        <v>186.90094867917017</v>
      </c>
      <c r="I61" s="3">
        <f t="shared" si="3"/>
        <v>54.427242764953633</v>
      </c>
      <c r="J61" s="3">
        <f>I61/MAXA($I$6:I60)-1</f>
        <v>-0.64301597804064192</v>
      </c>
    </row>
    <row r="62" spans="1:18" x14ac:dyDescent="0.25">
      <c r="A62" s="8">
        <v>40087</v>
      </c>
      <c r="B62" s="9">
        <v>1.5E-3</v>
      </c>
      <c r="C62" s="9">
        <v>-1.9762000860415463E-2</v>
      </c>
      <c r="D62" s="3">
        <f t="shared" si="0"/>
        <v>127.15303153397245</v>
      </c>
      <c r="E62" s="3">
        <f>D62/MAXA($D$6:D61)-1</f>
        <v>-1.5193137522828692E-3</v>
      </c>
      <c r="F62" s="10">
        <f>'L8'!Q60</f>
        <v>9.749871330286948E-2</v>
      </c>
      <c r="G62" s="10">
        <f t="shared" si="1"/>
        <v>7.5407037006182426E-2</v>
      </c>
      <c r="H62" s="11">
        <f t="shared" si="2"/>
        <v>205.1235506904749</v>
      </c>
      <c r="I62" s="3">
        <f t="shared" si="3"/>
        <v>58.531439874274959</v>
      </c>
      <c r="J62" s="3">
        <f>I62/MAXA($I$6:I61)-1</f>
        <v>-0.61609687068613683</v>
      </c>
    </row>
    <row r="63" spans="1:18" x14ac:dyDescent="0.25">
      <c r="A63" s="8">
        <v>40118</v>
      </c>
      <c r="B63" s="9">
        <v>7.4000000000000003E-3</v>
      </c>
      <c r="C63" s="9">
        <v>5.736406198137356E-2</v>
      </c>
      <c r="D63" s="3">
        <f t="shared" si="0"/>
        <v>128.09396396732384</v>
      </c>
      <c r="E63" s="3">
        <f>D63/MAXA($D$6:D62)-1</f>
        <v>5.8694433259500745E-3</v>
      </c>
      <c r="F63" s="10">
        <f>'L8'!Q61</f>
        <v>5.0009937374492913E-3</v>
      </c>
      <c r="G63" s="10">
        <f t="shared" si="1"/>
        <v>-1.709068255923777E-2</v>
      </c>
      <c r="H63" s="11">
        <f t="shared" si="2"/>
        <v>206.14937228288133</v>
      </c>
      <c r="I63" s="3">
        <f t="shared" si="3"/>
        <v>57.531097615648619</v>
      </c>
      <c r="J63" s="3">
        <f>I63/MAXA($I$6:I62)-1</f>
        <v>-0.62265803720273805</v>
      </c>
    </row>
    <row r="64" spans="1:18" x14ac:dyDescent="0.25">
      <c r="A64" s="8">
        <v>40148</v>
      </c>
      <c r="B64" s="9">
        <v>6.1000000000000004E-3</v>
      </c>
      <c r="C64" s="9">
        <v>1.7770571188400419E-2</v>
      </c>
      <c r="D64" s="3">
        <f t="shared" si="0"/>
        <v>128.87533714752453</v>
      </c>
      <c r="E64" s="3">
        <f>D64/MAXA($D$6:D63)-1</f>
        <v>6.0999999999999943E-3</v>
      </c>
      <c r="F64" s="10">
        <f>'L8'!Q62</f>
        <v>0.11207271897095228</v>
      </c>
      <c r="G64" s="10">
        <f t="shared" si="1"/>
        <v>8.998104267426521E-2</v>
      </c>
      <c r="H64" s="11">
        <f t="shared" si="2"/>
        <v>229.25309294877891</v>
      </c>
      <c r="I64" s="3">
        <f t="shared" si="3"/>
        <v>62.707805765299618</v>
      </c>
      <c r="J64" s="3">
        <f>I64/MAXA($I$6:I63)-1</f>
        <v>-0.58870441394548667</v>
      </c>
    </row>
    <row r="65" spans="1:10" x14ac:dyDescent="0.25">
      <c r="A65" s="8">
        <v>40179</v>
      </c>
      <c r="B65" s="9">
        <v>3.2000000000000002E-3</v>
      </c>
      <c r="C65" s="9">
        <v>-3.6974246154947377E-2</v>
      </c>
      <c r="D65" s="3">
        <f t="shared" si="0"/>
        <v>129.28773822639661</v>
      </c>
      <c r="E65" s="3">
        <f>D65/MAXA($D$6:D64)-1</f>
        <v>3.2000000000000917E-3</v>
      </c>
      <c r="F65" s="10">
        <f>'L8'!Q63</f>
        <v>7.8661890436521609E-2</v>
      </c>
      <c r="G65" s="10">
        <f t="shared" si="1"/>
        <v>5.6570214139834547E-2</v>
      </c>
      <c r="H65" s="11">
        <f t="shared" si="2"/>
        <v>247.28657462854949</v>
      </c>
      <c r="I65" s="3">
        <f t="shared" si="3"/>
        <v>66.255199765681766</v>
      </c>
      <c r="J65" s="3">
        <f>I65/MAXA($I$6:I64)-1</f>
        <v>-0.56543733456761403</v>
      </c>
    </row>
    <row r="66" spans="1:10" x14ac:dyDescent="0.25">
      <c r="A66" s="8">
        <v>40210</v>
      </c>
      <c r="B66" s="9">
        <v>8.9999999999999998E-4</v>
      </c>
      <c r="C66" s="9">
        <v>2.8513688940531301E-2</v>
      </c>
      <c r="D66" s="3">
        <f t="shared" si="0"/>
        <v>129.40409719080034</v>
      </c>
      <c r="E66" s="3">
        <f>D66/MAXA($D$6:D65)-1</f>
        <v>8.9999999999990088E-4</v>
      </c>
      <c r="F66" s="10">
        <f>'L8'!Q64</f>
        <v>-1.4623527027678097E-2</v>
      </c>
      <c r="G66" s="10">
        <f t="shared" si="1"/>
        <v>-3.6715203324365162E-2</v>
      </c>
      <c r="H66" s="11">
        <f t="shared" si="2"/>
        <v>243.67037272088695</v>
      </c>
      <c r="I66" s="3">
        <f t="shared" si="3"/>
        <v>63.822626634988325</v>
      </c>
      <c r="J66" s="3">
        <f>I66/MAXA($I$6:I65)-1</f>
        <v>-0.58139239118614228</v>
      </c>
    </row>
    <row r="67" spans="1:10" x14ac:dyDescent="0.25">
      <c r="A67" s="8">
        <v>40238</v>
      </c>
      <c r="B67" s="9">
        <v>1.7899999999999999E-2</v>
      </c>
      <c r="C67" s="9">
        <v>5.8796426031891835E-2</v>
      </c>
      <c r="D67" s="3">
        <f t="shared" si="0"/>
        <v>131.72043053051567</v>
      </c>
      <c r="E67" s="3">
        <f>D67/MAXA($D$6:D66)-1</f>
        <v>1.7900000000000027E-2</v>
      </c>
      <c r="F67" s="10">
        <f>'L8'!Q65</f>
        <v>9.8969822201245547E-2</v>
      </c>
      <c r="G67" s="10">
        <f t="shared" si="1"/>
        <v>7.6878145904558493E-2</v>
      </c>
      <c r="H67" s="11">
        <f t="shared" si="2"/>
        <v>267.78638618478436</v>
      </c>
      <c r="I67" s="3">
        <f t="shared" si="3"/>
        <v>68.729191837445114</v>
      </c>
      <c r="J67" s="3">
        <f>I67/MAXA($I$6:I66)-1</f>
        <v>-0.5492106143589921</v>
      </c>
    </row>
    <row r="68" spans="1:10" x14ac:dyDescent="0.25">
      <c r="A68" s="8">
        <v>40269</v>
      </c>
      <c r="B68" s="9">
        <v>7.7000000000000002E-3</v>
      </c>
      <c r="C68" s="9">
        <v>1.4759229883791081E-2</v>
      </c>
      <c r="D68" s="3">
        <f t="shared" si="0"/>
        <v>132.73467784560066</v>
      </c>
      <c r="E68" s="3">
        <f>D68/MAXA($D$6:D67)-1</f>
        <v>7.7000000000000401E-3</v>
      </c>
      <c r="F68" s="10">
        <f>'L8'!Q66</f>
        <v>6.9999309213999397E-2</v>
      </c>
      <c r="G68" s="10">
        <f t="shared" si="1"/>
        <v>4.7907632917312336E-2</v>
      </c>
      <c r="H68" s="11">
        <f t="shared" si="2"/>
        <v>286.53124823463253</v>
      </c>
      <c r="I68" s="3">
        <f t="shared" si="3"/>
        <v>72.021844730696969</v>
      </c>
      <c r="J68" s="3">
        <f>I68/MAXA($I$6:I67)-1</f>
        <v>-0.52761436194868194</v>
      </c>
    </row>
    <row r="69" spans="1:10" x14ac:dyDescent="0.25">
      <c r="A69" s="8">
        <v>40299</v>
      </c>
      <c r="B69" s="9">
        <v>-1.5500000000000002E-2</v>
      </c>
      <c r="C69" s="9">
        <v>-8.1975841910334468E-2</v>
      </c>
      <c r="D69" s="3">
        <f t="shared" si="0"/>
        <v>130.67729033899386</v>
      </c>
      <c r="E69" s="3">
        <f>D69/MAXA($D$6:D68)-1</f>
        <v>-1.5499999999999958E-2</v>
      </c>
      <c r="F69" s="10">
        <f>'L8'!Q67</f>
        <v>3.2139165407971362E-2</v>
      </c>
      <c r="G69" s="10">
        <f t="shared" si="1"/>
        <v>1.0047489111284301E-2</v>
      </c>
      <c r="H69" s="11">
        <f t="shared" si="2"/>
        <v>295.74012341619789</v>
      </c>
      <c r="I69" s="3">
        <f t="shared" si="3"/>
        <v>72.745483431403258</v>
      </c>
      <c r="J69" s="3">
        <f>I69/MAXA($I$6:I68)-1</f>
        <v>-0.52286807239403432</v>
      </c>
    </row>
    <row r="70" spans="1:10" x14ac:dyDescent="0.25">
      <c r="A70" s="8">
        <v>40330</v>
      </c>
      <c r="B70" s="9">
        <v>-6.9999999999999993E-3</v>
      </c>
      <c r="C70" s="9">
        <v>-5.3882442026415123E-2</v>
      </c>
      <c r="D70" s="3">
        <f t="shared" si="0"/>
        <v>129.76254930662091</v>
      </c>
      <c r="E70" s="3">
        <f>D70/MAXA($D$6:D69)-1</f>
        <v>-2.2391499999999787E-2</v>
      </c>
      <c r="F70" s="10">
        <f>'L8'!Q68</f>
        <v>-0.22704709017957089</v>
      </c>
      <c r="G70" s="10">
        <f t="shared" si="1"/>
        <v>-0.24913876647625796</v>
      </c>
      <c r="H70" s="11">
        <f t="shared" si="2"/>
        <v>228.59318894520297</v>
      </c>
      <c r="I70" s="3">
        <f t="shared" si="3"/>
        <v>54.621763422584387</v>
      </c>
      <c r="J70" s="3">
        <f>I70/MAXA($I$6:I69)-1</f>
        <v>-0.64174013228422377</v>
      </c>
    </row>
    <row r="71" spans="1:10" x14ac:dyDescent="0.25">
      <c r="A71" s="8">
        <v>40360</v>
      </c>
      <c r="B71" s="9">
        <v>6.9999999999999993E-3</v>
      </c>
      <c r="C71" s="9">
        <v>6.8777849911552336E-2</v>
      </c>
      <c r="D71" s="3">
        <f t="shared" ref="D71:D134" si="4">D70*(1+B71)</f>
        <v>130.67088715176723</v>
      </c>
      <c r="E71" s="3">
        <f>D71/MAXA($D$6:D70)-1</f>
        <v>-1.5548240500000032E-2</v>
      </c>
      <c r="F71" s="10">
        <f>'L8'!Q69</f>
        <v>1.4196254439419673E-2</v>
      </c>
      <c r="G71" s="10">
        <f t="shared" si="1"/>
        <v>-7.8954218572673887E-3</v>
      </c>
      <c r="H71" s="11">
        <f t="shared" si="2"/>
        <v>231.8383560185874</v>
      </c>
      <c r="I71" s="3">
        <f t="shared" si="3"/>
        <v>54.190501557775221</v>
      </c>
      <c r="J71" s="3">
        <f>I71/MAXA($I$6:I70)-1</f>
        <v>-0.64456874507436868</v>
      </c>
    </row>
    <row r="72" spans="1:10" x14ac:dyDescent="0.25">
      <c r="A72" s="8">
        <v>40391</v>
      </c>
      <c r="B72" s="9">
        <v>4.0999999999999995E-3</v>
      </c>
      <c r="C72" s="9">
        <v>-4.7449184040287196E-2</v>
      </c>
      <c r="D72" s="3">
        <f t="shared" si="4"/>
        <v>131.20663778908948</v>
      </c>
      <c r="E72" s="3">
        <f>D72/MAXA($D$6:D71)-1</f>
        <v>-1.1511988286049935E-2</v>
      </c>
      <c r="F72" s="10">
        <f>'L8'!Q70</f>
        <v>0.16057040608472148</v>
      </c>
      <c r="G72" s="10">
        <f t="shared" ref="G72:G135" si="5">F72-$L$5</f>
        <v>0.13847872978803441</v>
      </c>
      <c r="H72" s="11">
        <f t="shared" si="2"/>
        <v>269.06473499050622</v>
      </c>
      <c r="I72" s="3">
        <f t="shared" si="3"/>
        <v>61.694733380072428</v>
      </c>
      <c r="J72" s="3">
        <f>I72/MAXA($I$6:I71)-1</f>
        <v>-0.59534907636530021</v>
      </c>
    </row>
    <row r="73" spans="1:10" x14ac:dyDescent="0.25">
      <c r="A73" s="8">
        <v>40422</v>
      </c>
      <c r="B73" s="9">
        <v>1.5900000000000001E-2</v>
      </c>
      <c r="C73" s="9">
        <v>8.7551102944020132E-2</v>
      </c>
      <c r="D73" s="3">
        <f t="shared" si="4"/>
        <v>133.292823329936</v>
      </c>
      <c r="E73" s="3">
        <f>D73/MAXA($D$6:D72)-1</f>
        <v>4.2049711002016821E-3</v>
      </c>
      <c r="F73" s="10">
        <f>'L8'!Q71</f>
        <v>-6.1578968662329252E-3</v>
      </c>
      <c r="G73" s="10">
        <f t="shared" si="5"/>
        <v>-2.8249573162919987E-2</v>
      </c>
      <c r="H73" s="11">
        <f t="shared" ref="H73:H136" si="6">H72*(1+F73)</f>
        <v>267.40786210209438</v>
      </c>
      <c r="I73" s="3">
        <f t="shared" ref="I73:I136" si="7">(1+G73)*I72</f>
        <v>59.95188349568523</v>
      </c>
      <c r="J73" s="3">
        <f>I73/MAXA($I$6:I72)-1</f>
        <v>-0.60678029223796193</v>
      </c>
    </row>
    <row r="74" spans="1:10" x14ac:dyDescent="0.25">
      <c r="A74" s="8">
        <v>40452</v>
      </c>
      <c r="B74" s="9">
        <v>1.06E-2</v>
      </c>
      <c r="C74" s="9">
        <v>3.6855994397076541E-2</v>
      </c>
      <c r="D74" s="3">
        <f t="shared" si="4"/>
        <v>134.70572725723332</v>
      </c>
      <c r="E74" s="3">
        <f>D74/MAXA($D$6:D73)-1</f>
        <v>1.0599999999999943E-2</v>
      </c>
      <c r="F74" s="10">
        <f>'L8'!Q72</f>
        <v>0.10371207999801683</v>
      </c>
      <c r="G74" s="10">
        <f t="shared" si="5"/>
        <v>8.162040370132978E-2</v>
      </c>
      <c r="H74" s="11">
        <f t="shared" si="6"/>
        <v>295.14128768852549</v>
      </c>
      <c r="I74" s="3">
        <f t="shared" si="7"/>
        <v>64.84518042925815</v>
      </c>
      <c r="J74" s="3">
        <f>I74/MAXA($I$6:I73)-1</f>
        <v>-0.57468554094710544</v>
      </c>
    </row>
    <row r="75" spans="1:10" x14ac:dyDescent="0.25">
      <c r="A75" s="8">
        <v>40483</v>
      </c>
      <c r="B75" s="9">
        <v>3.0999999999999999E-3</v>
      </c>
      <c r="C75" s="9">
        <v>-2.2902497989432113E-3</v>
      </c>
      <c r="D75" s="3">
        <f t="shared" si="4"/>
        <v>135.12331501173077</v>
      </c>
      <c r="E75" s="3">
        <f>D75/MAXA($D$6:D74)-1</f>
        <v>3.1000000000001027E-3</v>
      </c>
      <c r="F75" s="10">
        <f>'L8'!Q73</f>
        <v>9.0705948448438586E-2</v>
      </c>
      <c r="G75" s="10">
        <f t="shared" si="5"/>
        <v>6.8614272151751532E-2</v>
      </c>
      <c r="H75" s="11">
        <f t="shared" si="6"/>
        <v>321.91235811460666</v>
      </c>
      <c r="I75" s="3">
        <f t="shared" si="7"/>
        <v>69.294485286960708</v>
      </c>
      <c r="J75" s="3">
        <f>I75/MAXA($I$6:I74)-1</f>
        <v>-0.54550289890357506</v>
      </c>
    </row>
    <row r="76" spans="1:10" x14ac:dyDescent="0.25">
      <c r="A76" s="8">
        <v>40513</v>
      </c>
      <c r="B76" s="9">
        <v>3.3100000000000004E-2</v>
      </c>
      <c r="C76" s="9">
        <v>6.5300040489854716E-2</v>
      </c>
      <c r="D76" s="3">
        <f t="shared" si="4"/>
        <v>139.59589673861905</v>
      </c>
      <c r="E76" s="3">
        <f>D76/MAXA($D$6:D75)-1</f>
        <v>3.3099999999999907E-2</v>
      </c>
      <c r="F76" s="10">
        <f>'L8'!Q74</f>
        <v>4.4607251616875065E-2</v>
      </c>
      <c r="G76" s="10">
        <f t="shared" si="5"/>
        <v>2.2515575320188004E-2</v>
      </c>
      <c r="H76" s="11">
        <f t="shared" si="6"/>
        <v>336.27198367160651</v>
      </c>
      <c r="I76" s="3">
        <f t="shared" si="7"/>
        <v>70.854690489712937</v>
      </c>
      <c r="J76" s="3">
        <f>I76/MAXA($I$6:I75)-1</f>
        <v>-0.53526963519103132</v>
      </c>
    </row>
    <row r="77" spans="1:10" x14ac:dyDescent="0.25">
      <c r="A77" s="8">
        <v>40544</v>
      </c>
      <c r="B77" s="9">
        <v>-1.8E-3</v>
      </c>
      <c r="C77" s="9">
        <v>2.2645573980086819E-2</v>
      </c>
      <c r="D77" s="3">
        <f t="shared" si="4"/>
        <v>139.34462412448954</v>
      </c>
      <c r="E77" s="3">
        <f>D77/MAXA($D$6:D76)-1</f>
        <v>-1.7999999999999128E-3</v>
      </c>
      <c r="F77" s="10">
        <f>'L8'!Q75</f>
        <v>0.10331631750492851</v>
      </c>
      <c r="G77" s="10">
        <f t="shared" si="5"/>
        <v>8.1224641208241438E-2</v>
      </c>
      <c r="H77" s="11">
        <f t="shared" si="6"/>
        <v>371.01436670463437</v>
      </c>
      <c r="I77" s="3">
        <f t="shared" si="7"/>
        <v>76.609837302660864</v>
      </c>
      <c r="J77" s="3">
        <f>I77/MAXA($I$6:I76)-1</f>
        <v>-0.4975220780508478</v>
      </c>
    </row>
    <row r="78" spans="1:10" x14ac:dyDescent="0.25">
      <c r="A78" s="8">
        <v>40575</v>
      </c>
      <c r="B78" s="9">
        <v>4.7999999999999996E-3</v>
      </c>
      <c r="C78" s="9">
        <v>3.1956564052952219E-2</v>
      </c>
      <c r="D78" s="3">
        <f t="shared" si="4"/>
        <v>140.01347832028708</v>
      </c>
      <c r="E78" s="3">
        <f>D78/MAXA($D$6:D77)-1</f>
        <v>2.9913599999999985E-3</v>
      </c>
      <c r="F78" s="10">
        <f>'L8'!Q76</f>
        <v>5.3492953540499502E-2</v>
      </c>
      <c r="G78" s="10">
        <f t="shared" si="5"/>
        <v>3.1401277243812441E-2</v>
      </c>
      <c r="H78" s="11">
        <f t="shared" si="6"/>
        <v>390.86102098562321</v>
      </c>
      <c r="I78" s="3">
        <f t="shared" si="7"/>
        <v>79.015484043405081</v>
      </c>
      <c r="J78" s="3">
        <f>I78/MAXA($I$6:I77)-1</f>
        <v>-0.48174362951482774</v>
      </c>
    </row>
    <row r="79" spans="1:10" x14ac:dyDescent="0.25">
      <c r="A79" s="8">
        <v>40603</v>
      </c>
      <c r="B79" s="9">
        <v>2.5000000000000001E-3</v>
      </c>
      <c r="C79" s="9">
        <v>-1.0473132038185673E-3</v>
      </c>
      <c r="D79" s="3">
        <f t="shared" si="4"/>
        <v>140.36351201608778</v>
      </c>
      <c r="E79" s="3">
        <f>D79/MAXA($D$6:D78)-1</f>
        <v>2.4999999999999467E-3</v>
      </c>
      <c r="F79" s="10">
        <f>'L8'!Q77</f>
        <v>5.7712594901999655E-2</v>
      </c>
      <c r="G79" s="10">
        <f t="shared" si="5"/>
        <v>3.5620918605312593E-2</v>
      </c>
      <c r="H79" s="11">
        <f t="shared" si="6"/>
        <v>413.41862475274849</v>
      </c>
      <c r="I79" s="3">
        <f t="shared" si="7"/>
        <v>81.8300881690746</v>
      </c>
      <c r="J79" s="3">
        <f>I79/MAXA($I$6:I78)-1</f>
        <v>-0.46328286152509057</v>
      </c>
    </row>
    <row r="80" spans="1:10" x14ac:dyDescent="0.25">
      <c r="A80" s="8">
        <v>40634</v>
      </c>
      <c r="B80" s="9">
        <v>1.3300000000000001E-2</v>
      </c>
      <c r="C80" s="9">
        <v>2.8495380443795071E-2</v>
      </c>
      <c r="D80" s="3">
        <f t="shared" si="4"/>
        <v>142.23034672590177</v>
      </c>
      <c r="E80" s="3">
        <f>D80/MAXA($D$6:D79)-1</f>
        <v>1.330000000000009E-2</v>
      </c>
      <c r="F80" s="10">
        <f>'L8'!Q78</f>
        <v>4.9454026982563674E-2</v>
      </c>
      <c r="G80" s="10">
        <f t="shared" si="5"/>
        <v>2.7362350685876613E-2</v>
      </c>
      <c r="H80" s="11">
        <f t="shared" si="6"/>
        <v>433.86384057636525</v>
      </c>
      <c r="I80" s="3">
        <f t="shared" si="7"/>
        <v>84.069151738213023</v>
      </c>
      <c r="J80" s="3">
        <f>I80/MAXA($I$6:I79)-1</f>
        <v>-0.44859701896301984</v>
      </c>
    </row>
    <row r="81" spans="1:10" x14ac:dyDescent="0.25">
      <c r="A81" s="8">
        <v>40664</v>
      </c>
      <c r="B81" s="9">
        <v>-9.300000000000001E-3</v>
      </c>
      <c r="C81" s="9">
        <v>-1.3500952766930641E-2</v>
      </c>
      <c r="D81" s="3">
        <f t="shared" si="4"/>
        <v>140.90760450135087</v>
      </c>
      <c r="E81" s="3">
        <f>D81/MAXA($D$6:D80)-1</f>
        <v>-9.300000000000086E-3</v>
      </c>
      <c r="F81" s="10">
        <f>'L8'!Q79</f>
        <v>6.7040081986532232E-2</v>
      </c>
      <c r="G81" s="10">
        <f t="shared" si="5"/>
        <v>4.4948405689845171E-2</v>
      </c>
      <c r="H81" s="11">
        <f t="shared" si="6"/>
        <v>462.95010801959654</v>
      </c>
      <c r="I81" s="3">
        <f t="shared" si="7"/>
        <v>87.847926076543388</v>
      </c>
      <c r="J81" s="3">
        <f>I81/MAXA($I$6:I80)-1</f>
        <v>-0.42381233407277963</v>
      </c>
    </row>
    <row r="82" spans="1:10" x14ac:dyDescent="0.25">
      <c r="A82" s="8">
        <v>40695</v>
      </c>
      <c r="B82" s="9">
        <v>-1.5100000000000001E-2</v>
      </c>
      <c r="C82" s="9">
        <v>-1.825746126569705E-2</v>
      </c>
      <c r="D82" s="3">
        <f t="shared" si="4"/>
        <v>138.77989967338047</v>
      </c>
      <c r="E82" s="3">
        <f>D82/MAXA($D$6:D81)-1</f>
        <v>-2.4259570000000119E-2</v>
      </c>
      <c r="F82" s="10">
        <f>'L8'!Q80</f>
        <v>2.5953198079675454E-2</v>
      </c>
      <c r="G82" s="10">
        <f t="shared" si="5"/>
        <v>3.8615217829883926E-3</v>
      </c>
      <c r="H82" s="11">
        <f t="shared" si="6"/>
        <v>474.9651438740363</v>
      </c>
      <c r="I82" s="3">
        <f t="shared" si="7"/>
        <v>88.187152756678316</v>
      </c>
      <c r="J82" s="3">
        <f>I82/MAXA($I$6:I81)-1</f>
        <v>-0.42158737284971237</v>
      </c>
    </row>
    <row r="83" spans="1:10" x14ac:dyDescent="0.25">
      <c r="A83" s="8">
        <v>40725</v>
      </c>
      <c r="B83" s="9">
        <v>2.9999999999999997E-4</v>
      </c>
      <c r="C83" s="9">
        <v>-2.1474425791952023E-2</v>
      </c>
      <c r="D83" s="3">
        <f t="shared" si="4"/>
        <v>138.82153364328249</v>
      </c>
      <c r="E83" s="3">
        <f>D83/MAXA($D$6:D82)-1</f>
        <v>-2.3966847871000008E-2</v>
      </c>
      <c r="F83" s="10">
        <f>'L8'!Q81</f>
        <v>2.7006021820195632E-2</v>
      </c>
      <c r="G83" s="10">
        <f t="shared" si="5"/>
        <v>4.9143455235085703E-3</v>
      </c>
      <c r="H83" s="11">
        <f t="shared" si="6"/>
        <v>487.79206291333094</v>
      </c>
      <c r="I83" s="3">
        <f t="shared" si="7"/>
        <v>88.62053489605907</v>
      </c>
      <c r="J83" s="3">
        <f>I83/MAXA($I$6:I82)-1</f>
        <v>-0.41874485334473555</v>
      </c>
    </row>
    <row r="84" spans="1:10" x14ac:dyDescent="0.25">
      <c r="A84" s="8">
        <v>40756</v>
      </c>
      <c r="B84" s="9">
        <v>-1.8200000000000001E-2</v>
      </c>
      <c r="C84" s="9">
        <v>-5.6791107463597612E-2</v>
      </c>
      <c r="D84" s="3">
        <f t="shared" si="4"/>
        <v>136.29498173097474</v>
      </c>
      <c r="E84" s="3">
        <f>D84/MAXA($D$6:D83)-1</f>
        <v>-4.1730651239747951E-2</v>
      </c>
      <c r="F84" s="10">
        <f>'L8'!Q82</f>
        <v>-5.6343861359732426E-2</v>
      </c>
      <c r="G84" s="10">
        <f t="shared" si="5"/>
        <v>-7.8435537656419488E-2</v>
      </c>
      <c r="H84" s="11">
        <f t="shared" si="6"/>
        <v>460.30797454816434</v>
      </c>
      <c r="I84" s="3">
        <f t="shared" si="7"/>
        <v>81.669535594087193</v>
      </c>
      <c r="J84" s="3">
        <f>I84/MAXA($I$6:I83)-1</f>
        <v>-0.46433591328820212</v>
      </c>
    </row>
    <row r="85" spans="1:10" x14ac:dyDescent="0.25">
      <c r="A85" s="8">
        <v>40787</v>
      </c>
      <c r="B85" s="9">
        <v>-1.0200000000000001E-2</v>
      </c>
      <c r="C85" s="9">
        <v>-7.1761988303760127E-2</v>
      </c>
      <c r="D85" s="3">
        <f t="shared" si="4"/>
        <v>134.90477291731881</v>
      </c>
      <c r="E85" s="3">
        <f>D85/MAXA($D$6:D84)-1</f>
        <v>-5.1504998597102447E-2</v>
      </c>
      <c r="F85" s="10">
        <f>'L8'!Q83</f>
        <v>-7.1991152306470657E-2</v>
      </c>
      <c r="G85" s="10">
        <f t="shared" si="5"/>
        <v>-9.4082828603157725E-2</v>
      </c>
      <c r="H85" s="11">
        <f t="shared" si="6"/>
        <v>427.16987304458439</v>
      </c>
      <c r="I85" s="3">
        <f t="shared" si="7"/>
        <v>73.985834674689201</v>
      </c>
      <c r="J85" s="3">
        <f>I85/MAXA($I$6:I84)-1</f>
        <v>-0.51473270574717522</v>
      </c>
    </row>
    <row r="86" spans="1:10" x14ac:dyDescent="0.25">
      <c r="A86" s="8">
        <v>40817</v>
      </c>
      <c r="B86" s="9">
        <v>6.9999999999999993E-3</v>
      </c>
      <c r="C86" s="9">
        <v>0.10772303853581011</v>
      </c>
      <c r="D86" s="3">
        <f t="shared" si="4"/>
        <v>135.84910632774003</v>
      </c>
      <c r="E86" s="3">
        <f>D86/MAXA($D$6:D85)-1</f>
        <v>-4.486553358728218E-2</v>
      </c>
      <c r="F86" s="10">
        <f>'L8'!Q84</f>
        <v>-0.14175367669362937</v>
      </c>
      <c r="G86" s="10">
        <f t="shared" si="5"/>
        <v>-0.16384535299031644</v>
      </c>
      <c r="H86" s="11">
        <f t="shared" si="6"/>
        <v>366.61697296776367</v>
      </c>
      <c r="I86" s="3">
        <f t="shared" si="7"/>
        <v>61.863599476131554</v>
      </c>
      <c r="J86" s="3">
        <f>I86/MAXA($I$6:I85)-1</f>
        <v>-0.5942414968686851</v>
      </c>
    </row>
    <row r="87" spans="1:10" x14ac:dyDescent="0.25">
      <c r="A87" s="8">
        <v>40848</v>
      </c>
      <c r="B87" s="9">
        <v>-4.4000000000000003E-3</v>
      </c>
      <c r="C87" s="9">
        <v>-5.0587151935872487E-3</v>
      </c>
      <c r="D87" s="3">
        <f t="shared" si="4"/>
        <v>135.25137025989798</v>
      </c>
      <c r="E87" s="3">
        <f>D87/MAXA($D$6:D86)-1</f>
        <v>-4.9068125239498106E-2</v>
      </c>
      <c r="F87" s="10">
        <f>'L8'!Q85</f>
        <v>0.20319449834093906</v>
      </c>
      <c r="G87" s="10">
        <f t="shared" si="5"/>
        <v>0.18110282204425199</v>
      </c>
      <c r="H87" s="11">
        <f t="shared" si="6"/>
        <v>441.11152487322204</v>
      </c>
      <c r="I87" s="3">
        <f t="shared" si="7"/>
        <v>73.067271923074287</v>
      </c>
      <c r="J87" s="3">
        <f>I87/MAXA($I$6:I86)-1</f>
        <v>-0.52075748688315249</v>
      </c>
    </row>
    <row r="88" spans="1:10" x14ac:dyDescent="0.25">
      <c r="A88" s="8">
        <v>40878</v>
      </c>
      <c r="B88" s="9">
        <v>5.6999999999999993E-3</v>
      </c>
      <c r="C88" s="9">
        <v>8.532763948144062E-3</v>
      </c>
      <c r="D88" s="3">
        <f t="shared" si="4"/>
        <v>136.02230307037939</v>
      </c>
      <c r="E88" s="3">
        <f>D88/MAXA($D$6:D87)-1</f>
        <v>-4.3647813553363335E-2</v>
      </c>
      <c r="F88" s="10">
        <f>'L8'!Q86</f>
        <v>8.5502879952679231E-2</v>
      </c>
      <c r="G88" s="10">
        <f t="shared" si="5"/>
        <v>6.3411203655992177E-2</v>
      </c>
      <c r="H88" s="11">
        <f t="shared" si="6"/>
        <v>478.82783063020037</v>
      </c>
      <c r="I88" s="3">
        <f t="shared" si="7"/>
        <v>77.700555583576104</v>
      </c>
      <c r="J88" s="3">
        <f>I88/MAXA($I$6:I87)-1</f>
        <v>-0.49036814228329062</v>
      </c>
    </row>
    <row r="89" spans="1:10" x14ac:dyDescent="0.25">
      <c r="A89" s="8">
        <v>40909</v>
      </c>
      <c r="B89" s="9">
        <v>1.7299999999999999E-2</v>
      </c>
      <c r="C89" s="9">
        <v>4.3583062218506274E-2</v>
      </c>
      <c r="D89" s="3">
        <f t="shared" si="4"/>
        <v>138.37548891349698</v>
      </c>
      <c r="E89" s="3">
        <f>D89/MAXA($D$6:D88)-1</f>
        <v>-2.7102920727836266E-2</v>
      </c>
      <c r="F89" s="10">
        <f>'L8'!Q87</f>
        <v>0.10925375241033022</v>
      </c>
      <c r="G89" s="10">
        <f t="shared" si="5"/>
        <v>8.7162076113643155E-2</v>
      </c>
      <c r="H89" s="11">
        <f t="shared" si="6"/>
        <v>531.14156788504783</v>
      </c>
      <c r="I89" s="3">
        <f t="shared" si="7"/>
        <v>84.473097323424128</v>
      </c>
      <c r="J89" s="3">
        <f>I89/MAXA($I$6:I88)-1</f>
        <v>-0.44594757151104936</v>
      </c>
    </row>
    <row r="90" spans="1:10" x14ac:dyDescent="0.25">
      <c r="A90" s="8">
        <v>40940</v>
      </c>
      <c r="B90" s="9">
        <v>1.4499999999999999E-2</v>
      </c>
      <c r="C90" s="9">
        <v>4.0589464130841746E-2</v>
      </c>
      <c r="D90" s="3">
        <f t="shared" si="4"/>
        <v>140.38193350274267</v>
      </c>
      <c r="E90" s="3">
        <f>D90/MAXA($D$6:D89)-1</f>
        <v>-1.2995913078390098E-2</v>
      </c>
      <c r="F90" s="10">
        <f>'L8'!Q88</f>
        <v>0.10811006079079254</v>
      </c>
      <c r="G90" s="10">
        <f t="shared" si="5"/>
        <v>8.6018384494105482E-2</v>
      </c>
      <c r="H90" s="11">
        <f t="shared" si="6"/>
        <v>588.56331507761718</v>
      </c>
      <c r="I90" s="3">
        <f t="shared" si="7"/>
        <v>91.739336688398424</v>
      </c>
      <c r="J90" s="3">
        <f>I90/MAXA($I$6:I89)-1</f>
        <v>-0.39828887668739388</v>
      </c>
    </row>
    <row r="91" spans="1:10" x14ac:dyDescent="0.25">
      <c r="A91" s="8">
        <v>40969</v>
      </c>
      <c r="B91" s="9">
        <v>2.5000000000000001E-3</v>
      </c>
      <c r="C91" s="9">
        <v>3.1332314530530647E-2</v>
      </c>
      <c r="D91" s="3">
        <f t="shared" si="4"/>
        <v>140.73288833649951</v>
      </c>
      <c r="E91" s="3">
        <f>D91/MAXA($D$6:D90)-1</f>
        <v>-1.0528402861086139E-2</v>
      </c>
      <c r="F91" s="10">
        <f>'L8'!Q89</f>
        <v>6.8452842348364989E-2</v>
      </c>
      <c r="G91" s="10">
        <f t="shared" si="5"/>
        <v>4.6361166051677928E-2</v>
      </c>
      <c r="H91" s="11">
        <f t="shared" si="6"/>
        <v>628.85214689665634</v>
      </c>
      <c r="I91" s="3">
        <f t="shared" si="7"/>
        <v>95.992479310080043</v>
      </c>
      <c r="J91" s="3">
        <f>I91/MAXA($I$6:I90)-1</f>
        <v>-0.37039284738435663</v>
      </c>
    </row>
    <row r="92" spans="1:10" x14ac:dyDescent="0.25">
      <c r="A92" s="8">
        <v>41000</v>
      </c>
      <c r="B92" s="9">
        <v>-4.0000000000000002E-4</v>
      </c>
      <c r="C92" s="9">
        <v>-7.4974527092703802E-3</v>
      </c>
      <c r="D92" s="3">
        <f t="shared" si="4"/>
        <v>140.67659518116491</v>
      </c>
      <c r="E92" s="3">
        <f>D92/MAXA($D$6:D91)-1</f>
        <v>-1.0924191499941727E-2</v>
      </c>
      <c r="F92" s="10">
        <f>'L8'!Q90</f>
        <v>7.2506166115356291E-2</v>
      </c>
      <c r="G92" s="10">
        <f t="shared" si="5"/>
        <v>5.0414489818669229E-2</v>
      </c>
      <c r="H92" s="11">
        <f t="shared" si="6"/>
        <v>674.44780512154375</v>
      </c>
      <c r="I92" s="3">
        <f t="shared" si="7"/>
        <v>100.83189118092687</v>
      </c>
      <c r="J92" s="3">
        <f>I92/MAXA($I$6:I91)-1</f>
        <v>-0.33865152399905396</v>
      </c>
    </row>
    <row r="93" spans="1:10" x14ac:dyDescent="0.25">
      <c r="A93" s="8">
        <v>41030</v>
      </c>
      <c r="B93" s="9">
        <v>-3.2000000000000002E-3</v>
      </c>
      <c r="C93" s="9">
        <v>-6.265072563317764E-2</v>
      </c>
      <c r="D93" s="3">
        <f t="shared" si="4"/>
        <v>140.22643007658519</v>
      </c>
      <c r="E93" s="3">
        <f>D93/MAXA($D$6:D92)-1</f>
        <v>-1.40892340871418E-2</v>
      </c>
      <c r="F93" s="10">
        <f>'L8'!Q91</f>
        <v>3.0639045755769465E-2</v>
      </c>
      <c r="G93" s="10">
        <f t="shared" si="5"/>
        <v>8.5473694590824031E-3</v>
      </c>
      <c r="H93" s="11">
        <f t="shared" si="6"/>
        <v>695.11224228254105</v>
      </c>
      <c r="I93" s="3">
        <f t="shared" si="7"/>
        <v>101.69373860810823</v>
      </c>
      <c r="J93" s="3">
        <f>I93/MAXA($I$6:I92)-1</f>
        <v>-0.33299873423347293</v>
      </c>
    </row>
    <row r="94" spans="1:10" x14ac:dyDescent="0.25">
      <c r="A94" s="8">
        <v>41061</v>
      </c>
      <c r="B94" s="9">
        <v>-5.1000000000000004E-3</v>
      </c>
      <c r="C94" s="9">
        <v>3.9554982134591521E-2</v>
      </c>
      <c r="D94" s="3">
        <f t="shared" si="4"/>
        <v>139.51127528319461</v>
      </c>
      <c r="E94" s="3">
        <f>D94/MAXA($D$6:D93)-1</f>
        <v>-1.9117378993297462E-2</v>
      </c>
      <c r="F94" s="10">
        <f>'L8'!Q92</f>
        <v>-0.14377099224805648</v>
      </c>
      <c r="G94" s="10">
        <f t="shared" si="5"/>
        <v>-0.16586266854474355</v>
      </c>
      <c r="H94" s="11">
        <f t="shared" si="6"/>
        <v>595.17526548580872</v>
      </c>
      <c r="I94" s="3">
        <f t="shared" si="7"/>
        <v>84.826543748275796</v>
      </c>
      <c r="J94" s="3">
        <f>I94/MAXA($I$6:I93)-1</f>
        <v>-0.44362934409623078</v>
      </c>
    </row>
    <row r="95" spans="1:10" x14ac:dyDescent="0.25">
      <c r="A95" s="8">
        <v>41091</v>
      </c>
      <c r="B95" s="9">
        <v>1.89E-2</v>
      </c>
      <c r="C95" s="9">
        <v>1.2597574126154365E-2</v>
      </c>
      <c r="D95" s="3">
        <f t="shared" si="4"/>
        <v>142.14803838604698</v>
      </c>
      <c r="E95" s="3">
        <f>D95/MAXA($D$6:D94)-1</f>
        <v>-5.7869745627081581E-4</v>
      </c>
      <c r="F95" s="10">
        <f>'L8'!Q93</f>
        <v>7.9513617870854217E-2</v>
      </c>
      <c r="G95" s="10">
        <f t="shared" si="5"/>
        <v>5.7421941574167155E-2</v>
      </c>
      <c r="H95" s="11">
        <f t="shared" si="6"/>
        <v>642.49980411183151</v>
      </c>
      <c r="I95" s="3">
        <f t="shared" si="7"/>
        <v>89.697448587327827</v>
      </c>
      <c r="J95" s="3">
        <f>I95/MAXA($I$6:I94)-1</f>
        <v>-0.41168146079934342</v>
      </c>
    </row>
    <row r="96" spans="1:10" x14ac:dyDescent="0.25">
      <c r="A96" s="8">
        <v>41122</v>
      </c>
      <c r="B96" s="9">
        <v>3.4999999999999996E-3</v>
      </c>
      <c r="C96" s="9">
        <v>1.9763369680148246E-2</v>
      </c>
      <c r="D96" s="3">
        <f t="shared" si="4"/>
        <v>142.64555652039815</v>
      </c>
      <c r="E96" s="3">
        <f>D96/MAXA($D$6:D95)-1</f>
        <v>2.9192771026322895E-3</v>
      </c>
      <c r="F96" s="10">
        <f>'L8'!Q94</f>
        <v>3.9620397354663092E-2</v>
      </c>
      <c r="G96" s="10">
        <f t="shared" si="5"/>
        <v>1.7528721057976031E-2</v>
      </c>
      <c r="H96" s="11">
        <f t="shared" si="6"/>
        <v>667.95590165103556</v>
      </c>
      <c r="I96" s="3">
        <f t="shared" si="7"/>
        <v>91.269730143227235</v>
      </c>
      <c r="J96" s="3">
        <f>I96/MAXA($I$6:I95)-1</f>
        <v>-0.40136898923245923</v>
      </c>
    </row>
    <row r="97" spans="1:10" x14ac:dyDescent="0.25">
      <c r="A97" s="8">
        <v>41153</v>
      </c>
      <c r="B97" s="9">
        <v>2.3999999999999998E-3</v>
      </c>
      <c r="C97" s="9">
        <v>2.4236153696477025E-2</v>
      </c>
      <c r="D97" s="3">
        <f t="shared" si="4"/>
        <v>142.98790585604709</v>
      </c>
      <c r="E97" s="3">
        <f>D97/MAXA($D$6:D96)-1</f>
        <v>2.3999999999999577E-3</v>
      </c>
      <c r="F97" s="10">
        <f>'L8'!Q95</f>
        <v>7.7276203536624871E-2</v>
      </c>
      <c r="G97" s="10">
        <f t="shared" si="5"/>
        <v>5.518452723993781E-2</v>
      </c>
      <c r="H97" s="11">
        <f t="shared" si="6"/>
        <v>719.57299786051067</v>
      </c>
      <c r="I97" s="3">
        <f t="shared" si="7"/>
        <v>96.306407052497931</v>
      </c>
      <c r="J97" s="3">
        <f>I97/MAXA($I$6:I96)-1</f>
        <v>-0.36833381991208636</v>
      </c>
    </row>
    <row r="98" spans="1:10" x14ac:dyDescent="0.25">
      <c r="A98" s="8">
        <v>41183</v>
      </c>
      <c r="B98" s="9">
        <v>-5.7999999999999996E-3</v>
      </c>
      <c r="C98" s="9">
        <v>-1.9789409878227415E-2</v>
      </c>
      <c r="D98" s="3">
        <f t="shared" si="4"/>
        <v>142.15857600208201</v>
      </c>
      <c r="E98" s="3">
        <f>D98/MAXA($D$6:D97)-1</f>
        <v>-5.8000000000000274E-3</v>
      </c>
      <c r="F98" s="10">
        <f>'L8'!Q96</f>
        <v>5.2693357936727546E-2</v>
      </c>
      <c r="G98" s="10">
        <f t="shared" si="5"/>
        <v>3.0601681640040485E-2</v>
      </c>
      <c r="H98" s="11">
        <f t="shared" si="6"/>
        <v>757.48971539837862</v>
      </c>
      <c r="I98" s="3">
        <f t="shared" si="7"/>
        <v>99.25354506101462</v>
      </c>
      <c r="J98" s="3">
        <f>I98/MAXA($I$6:I97)-1</f>
        <v>-0.34900377256625559</v>
      </c>
    </row>
    <row r="99" spans="1:10" x14ac:dyDescent="0.25">
      <c r="A99" s="8">
        <v>41214</v>
      </c>
      <c r="B99" s="9">
        <v>4.1999999999999997E-3</v>
      </c>
      <c r="C99" s="9">
        <v>2.8467170173434031E-3</v>
      </c>
      <c r="D99" s="3">
        <f t="shared" si="4"/>
        <v>142.75564202129075</v>
      </c>
      <c r="E99" s="3">
        <f>D99/MAXA($D$6:D98)-1</f>
        <v>-1.6243600000001024E-3</v>
      </c>
      <c r="F99" s="10">
        <f>'L8'!Q97</f>
        <v>3.4846077311819282E-2</v>
      </c>
      <c r="G99" s="10">
        <f t="shared" si="5"/>
        <v>1.275440101513222E-2</v>
      </c>
      <c r="H99" s="11">
        <f t="shared" si="6"/>
        <v>783.88526058405853</v>
      </c>
      <c r="I99" s="3">
        <f t="shared" si="7"/>
        <v>100.51946457689628</v>
      </c>
      <c r="J99" s="3">
        <f>I99/MAXA($I$6:I98)-1</f>
        <v>-0.34070070562222743</v>
      </c>
    </row>
    <row r="100" spans="1:10" x14ac:dyDescent="0.25">
      <c r="A100" s="8">
        <v>41244</v>
      </c>
      <c r="B100" s="9">
        <v>8.8999999999999999E-3</v>
      </c>
      <c r="C100" s="9">
        <v>7.068230463864511E-3</v>
      </c>
      <c r="D100" s="3">
        <f t="shared" si="4"/>
        <v>144.02616723528024</v>
      </c>
      <c r="E100" s="3">
        <f>D100/MAXA($D$6:D99)-1</f>
        <v>7.2611831959998874E-3</v>
      </c>
      <c r="F100" s="10">
        <f>'L8'!Q98</f>
        <v>6.7722388367264102E-2</v>
      </c>
      <c r="G100" s="10">
        <f t="shared" si="5"/>
        <v>4.5630712070577041E-2</v>
      </c>
      <c r="H100" s="11">
        <f t="shared" si="6"/>
        <v>836.97184263670624</v>
      </c>
      <c r="I100" s="3">
        <f t="shared" si="7"/>
        <v>105.1062393224932</v>
      </c>
      <c r="J100" s="3">
        <f>I100/MAXA($I$6:I99)-1</f>
        <v>-0.31061640935214074</v>
      </c>
    </row>
    <row r="101" spans="1:10" x14ac:dyDescent="0.25">
      <c r="A101" s="8">
        <v>41275</v>
      </c>
      <c r="B101" s="9">
        <v>1.8200000000000001E-2</v>
      </c>
      <c r="C101" s="9">
        <v>5.0428096519578469E-2</v>
      </c>
      <c r="D101" s="3">
        <f t="shared" si="4"/>
        <v>146.64744347896234</v>
      </c>
      <c r="E101" s="3">
        <f>D101/MAXA($D$6:D100)-1</f>
        <v>1.8199999999999994E-2</v>
      </c>
      <c r="F101" s="10">
        <f>'L8'!Q99</f>
        <v>4.1937723862733117E-2</v>
      </c>
      <c r="G101" s="10">
        <f t="shared" si="5"/>
        <v>1.9846047566046056E-2</v>
      </c>
      <c r="H101" s="11">
        <f t="shared" si="6"/>
        <v>872.07253665408746</v>
      </c>
      <c r="I101" s="3">
        <f t="shared" si="7"/>
        <v>107.19218274757561</v>
      </c>
      <c r="J101" s="3">
        <f>I101/MAXA($I$6:I100)-1</f>
        <v>-0.29693486982089179</v>
      </c>
    </row>
    <row r="102" spans="1:10" x14ac:dyDescent="0.25">
      <c r="A102" s="8">
        <v>41306</v>
      </c>
      <c r="B102" s="9">
        <v>5.7999999999999996E-3</v>
      </c>
      <c r="C102" s="9">
        <v>1.1060649195259176E-2</v>
      </c>
      <c r="D102" s="3">
        <f t="shared" si="4"/>
        <v>147.49799865114034</v>
      </c>
      <c r="E102" s="3">
        <f>D102/MAXA($D$6:D101)-1</f>
        <v>5.8000000000000274E-3</v>
      </c>
      <c r="F102" s="10">
        <f>'L8'!Q100</f>
        <v>3.2446525340427974E-2</v>
      </c>
      <c r="G102" s="10">
        <f t="shared" si="5"/>
        <v>1.0354849043740913E-2</v>
      </c>
      <c r="H102" s="11">
        <f t="shared" si="6"/>
        <v>900.36826031332566</v>
      </c>
      <c r="I102" s="3">
        <f t="shared" si="7"/>
        <v>108.30214161859584</v>
      </c>
      <c r="J102" s="3">
        <f>I102/MAXA($I$6:I101)-1</f>
        <v>-0.28965473652996909</v>
      </c>
    </row>
    <row r="103" spans="1:10" x14ac:dyDescent="0.25">
      <c r="A103" s="8">
        <v>41334</v>
      </c>
      <c r="B103" s="9">
        <v>5.1000000000000004E-3</v>
      </c>
      <c r="C103" s="9">
        <v>3.5987723516956116E-2</v>
      </c>
      <c r="D103" s="3">
        <f t="shared" si="4"/>
        <v>148.25023844426116</v>
      </c>
      <c r="E103" s="3">
        <f>D103/MAXA($D$6:D102)-1</f>
        <v>5.1000000000001044E-3</v>
      </c>
      <c r="F103" s="10">
        <f>'L8'!Q101</f>
        <v>3.322896751569554E-2</v>
      </c>
      <c r="G103" s="10">
        <f t="shared" si="5"/>
        <v>1.1137291219008479E-2</v>
      </c>
      <c r="H103" s="11">
        <f t="shared" si="6"/>
        <v>930.28656798744055</v>
      </c>
      <c r="I103" s="3">
        <f t="shared" si="7"/>
        <v>109.50833410944443</v>
      </c>
      <c r="J103" s="3">
        <f>I103/MAXA($I$6:I102)-1</f>
        <v>-0.28174341446466011</v>
      </c>
    </row>
    <row r="104" spans="1:10" x14ac:dyDescent="0.25">
      <c r="A104" s="8">
        <v>41365</v>
      </c>
      <c r="B104" s="9">
        <v>5.6999999999999993E-3</v>
      </c>
      <c r="C104" s="9">
        <v>1.8085767859252311E-2</v>
      </c>
      <c r="D104" s="3">
        <f t="shared" si="4"/>
        <v>149.09526480339346</v>
      </c>
      <c r="E104" s="3">
        <f>D104/MAXA($D$6:D103)-1</f>
        <v>5.7000000000000384E-3</v>
      </c>
      <c r="F104" s="10">
        <f>'L8'!Q102</f>
        <v>4.8359530824960618E-2</v>
      </c>
      <c r="G104" s="10">
        <f t="shared" si="5"/>
        <v>2.6267854528273557E-2</v>
      </c>
      <c r="H104" s="11">
        <f t="shared" si="6"/>
        <v>975.27478994807609</v>
      </c>
      <c r="I104" s="3">
        <f t="shared" si="7"/>
        <v>112.38488309946489</v>
      </c>
      <c r="J104" s="3">
        <f>I104/MAXA($I$6:I103)-1</f>
        <v>-0.26287635496184336</v>
      </c>
    </row>
    <row r="105" spans="1:10" x14ac:dyDescent="0.25">
      <c r="A105" s="8">
        <v>41395</v>
      </c>
      <c r="B105" s="9">
        <v>7.7000000000000002E-3</v>
      </c>
      <c r="C105" s="9">
        <v>2.0762811721046104E-2</v>
      </c>
      <c r="D105" s="3">
        <f t="shared" si="4"/>
        <v>150.2432983423796</v>
      </c>
      <c r="E105" s="3">
        <f>D105/MAXA($D$6:D104)-1</f>
        <v>7.7000000000000401E-3</v>
      </c>
      <c r="F105" s="10">
        <f>'L8'!Q103</f>
        <v>3.8106449126009696E-2</v>
      </c>
      <c r="G105" s="10">
        <f t="shared" si="5"/>
        <v>1.6014772829322635E-2</v>
      </c>
      <c r="H105" s="11">
        <f t="shared" si="6"/>
        <v>1012.4390491151122</v>
      </c>
      <c r="I105" s="3">
        <f t="shared" si="7"/>
        <v>114.1847014717528</v>
      </c>
      <c r="J105" s="3">
        <f>I105/MAXA($I$6:I104)-1</f>
        <v>-0.25107148723943506</v>
      </c>
    </row>
    <row r="106" spans="1:10" x14ac:dyDescent="0.25">
      <c r="A106" s="8">
        <v>41426</v>
      </c>
      <c r="B106" s="9">
        <v>-1.3000000000000001E-2</v>
      </c>
      <c r="C106" s="9">
        <v>-1.4999301636062778E-2</v>
      </c>
      <c r="D106" s="3">
        <f t="shared" si="4"/>
        <v>148.29013546392866</v>
      </c>
      <c r="E106" s="3">
        <f>D106/MAXA($D$6:D105)-1</f>
        <v>-1.3000000000000012E-2</v>
      </c>
      <c r="F106" s="10">
        <f>'L8'!Q104</f>
        <v>4.259340850395095E-2</v>
      </c>
      <c r="G106" s="10">
        <f t="shared" si="5"/>
        <v>2.0501732207263888E-2</v>
      </c>
      <c r="H106" s="11">
        <f t="shared" si="6"/>
        <v>1055.5622791194239</v>
      </c>
      <c r="I106" s="3">
        <f t="shared" si="7"/>
        <v>116.52568564349303</v>
      </c>
      <c r="J106" s="3">
        <f>I106/MAXA($I$6:I105)-1</f>
        <v>-0.23571715542843363</v>
      </c>
    </row>
    <row r="107" spans="1:10" x14ac:dyDescent="0.25">
      <c r="A107" s="8">
        <v>41456</v>
      </c>
      <c r="B107" s="9">
        <v>6.7000000000000002E-3</v>
      </c>
      <c r="C107" s="9">
        <v>4.9462079815224991E-2</v>
      </c>
      <c r="D107" s="3">
        <f t="shared" si="4"/>
        <v>149.28367937153698</v>
      </c>
      <c r="E107" s="3">
        <f>D107/MAXA($D$6:D106)-1</f>
        <v>-6.3871000000000899E-3</v>
      </c>
      <c r="F107" s="10">
        <f>'L8'!Q105</f>
        <v>3.7710042159991707E-2</v>
      </c>
      <c r="G107" s="10">
        <f t="shared" si="5"/>
        <v>1.5618365863304645E-2</v>
      </c>
      <c r="H107" s="11">
        <f t="shared" si="6"/>
        <v>1095.3675771675144</v>
      </c>
      <c r="I107" s="3">
        <f t="shared" si="7"/>
        <v>118.34562643434553</v>
      </c>
      <c r="J107" s="3">
        <f>I107/MAXA($I$6:I106)-1</f>
        <v>-0.2237803063388677</v>
      </c>
    </row>
    <row r="108" spans="1:10" x14ac:dyDescent="0.25">
      <c r="A108" s="8">
        <v>41487</v>
      </c>
      <c r="B108" s="9">
        <v>-4.0999999999999995E-3</v>
      </c>
      <c r="C108" s="9">
        <v>-3.1298019033866864E-2</v>
      </c>
      <c r="D108" s="3">
        <f t="shared" si="4"/>
        <v>148.67161628611368</v>
      </c>
      <c r="E108" s="3">
        <f>D108/MAXA($D$6:D107)-1</f>
        <v>-1.0460912890000063E-2</v>
      </c>
      <c r="F108" s="10">
        <f>'L8'!Q106</f>
        <v>5.0435703612690862E-2</v>
      </c>
      <c r="G108" s="10">
        <f t="shared" si="5"/>
        <v>2.83440273160038E-2</v>
      </c>
      <c r="H108" s="11">
        <f t="shared" si="6"/>
        <v>1150.6132116364863</v>
      </c>
      <c r="I108" s="3">
        <f t="shared" si="7"/>
        <v>121.70001810273021</v>
      </c>
      <c r="J108" s="3">
        <f>I108/MAXA($I$6:I107)-1</f>
        <v>-0.20177911413851635</v>
      </c>
    </row>
    <row r="109" spans="1:10" x14ac:dyDescent="0.25">
      <c r="A109" s="8">
        <v>41518</v>
      </c>
      <c r="B109" s="9">
        <v>0.01</v>
      </c>
      <c r="C109" s="9">
        <v>2.9749523177239112E-2</v>
      </c>
      <c r="D109" s="3">
        <f t="shared" si="4"/>
        <v>150.15833244897482</v>
      </c>
      <c r="E109" s="3">
        <f>D109/MAXA($D$6:D108)-1</f>
        <v>-5.6552201890003317E-4</v>
      </c>
      <c r="F109" s="10">
        <f>'L8'!Q107</f>
        <v>-3.5805172149289591E-2</v>
      </c>
      <c r="G109" s="10">
        <f t="shared" si="5"/>
        <v>-5.7896848445976652E-2</v>
      </c>
      <c r="H109" s="11">
        <f t="shared" si="6"/>
        <v>1109.415307516595</v>
      </c>
      <c r="I109" s="3">
        <f t="shared" si="7"/>
        <v>114.65397059876382</v>
      </c>
      <c r="J109" s="3">
        <f>I109/MAXA($I$6:I108)-1</f>
        <v>-0.24799358779365199</v>
      </c>
    </row>
    <row r="110" spans="1:10" x14ac:dyDescent="0.25">
      <c r="A110" s="8">
        <v>41548</v>
      </c>
      <c r="B110" s="9">
        <v>1.3899999999999999E-2</v>
      </c>
      <c r="C110" s="9">
        <v>4.4595752618006079E-2</v>
      </c>
      <c r="D110" s="3">
        <f t="shared" si="4"/>
        <v>152.24553327001559</v>
      </c>
      <c r="E110" s="3">
        <f>D110/MAXA($D$6:D109)-1</f>
        <v>1.3326617225037252E-2</v>
      </c>
      <c r="F110" s="10">
        <f>'L8'!Q108</f>
        <v>5.442315049214725E-2</v>
      </c>
      <c r="G110" s="10">
        <f t="shared" si="5"/>
        <v>3.2331474195460189E-2</v>
      </c>
      <c r="H110" s="11">
        <f t="shared" si="6"/>
        <v>1169.7931837558626</v>
      </c>
      <c r="I110" s="3">
        <f t="shared" si="7"/>
        <v>118.36090249058479</v>
      </c>
      <c r="J110" s="3">
        <f>I110/MAXA($I$6:I109)-1</f>
        <v>-0.22368011188258197</v>
      </c>
    </row>
    <row r="111" spans="1:10" x14ac:dyDescent="0.25">
      <c r="A111" s="8">
        <v>41579</v>
      </c>
      <c r="B111" s="9">
        <v>9.9000000000000008E-3</v>
      </c>
      <c r="C111" s="9">
        <v>2.8049471635186451E-2</v>
      </c>
      <c r="D111" s="3">
        <f t="shared" si="4"/>
        <v>153.75276404938873</v>
      </c>
      <c r="E111" s="3">
        <f>D111/MAXA($D$6:D110)-1</f>
        <v>9.9000000000000199E-3</v>
      </c>
      <c r="F111" s="10">
        <f>'L8'!Q109</f>
        <v>4.5030965916515543E-2</v>
      </c>
      <c r="G111" s="10">
        <f t="shared" si="5"/>
        <v>2.2939289619828482E-2</v>
      </c>
      <c r="H111" s="11">
        <f t="shared" si="6"/>
        <v>1222.4701007429451</v>
      </c>
      <c r="I111" s="3">
        <f t="shared" si="7"/>
        <v>121.07601751248059</v>
      </c>
      <c r="J111" s="3">
        <f>I111/MAXA($I$6:I110)-1</f>
        <v>-0.20587188513142363</v>
      </c>
    </row>
    <row r="112" spans="1:10" x14ac:dyDescent="0.25">
      <c r="A112" s="8">
        <v>41609</v>
      </c>
      <c r="B112" s="9">
        <v>9.9000000000000008E-3</v>
      </c>
      <c r="C112" s="9">
        <v>2.356279155049279E-2</v>
      </c>
      <c r="D112" s="3">
        <f t="shared" si="4"/>
        <v>155.27491641347768</v>
      </c>
      <c r="E112" s="3">
        <f>D112/MAXA($D$6:D111)-1</f>
        <v>9.9000000000000199E-3</v>
      </c>
      <c r="F112" s="10">
        <f>'L8'!Q110</f>
        <v>3.3079634827761474E-2</v>
      </c>
      <c r="G112" s="10">
        <f t="shared" si="5"/>
        <v>1.0987958531074413E-2</v>
      </c>
      <c r="H112" s="11">
        <f t="shared" si="6"/>
        <v>1262.9089652633786</v>
      </c>
      <c r="I112" s="3">
        <f t="shared" si="7"/>
        <v>122.40639577201536</v>
      </c>
      <c r="J112" s="3">
        <f>I112/MAXA($I$6:I111)-1</f>
        <v>-0.19714603833688749</v>
      </c>
    </row>
    <row r="113" spans="1:10" x14ac:dyDescent="0.25">
      <c r="A113" s="8">
        <v>41640</v>
      </c>
      <c r="B113" s="9">
        <v>2.8000000000000004E-3</v>
      </c>
      <c r="C113" s="9">
        <v>-3.5582905675162646E-2</v>
      </c>
      <c r="D113" s="3">
        <f t="shared" si="4"/>
        <v>155.70968617943541</v>
      </c>
      <c r="E113" s="3">
        <f>D113/MAXA($D$6:D112)-1</f>
        <v>2.7999999999999137E-3</v>
      </c>
      <c r="F113" s="10">
        <f>'L8'!Q111</f>
        <v>3.0923126232456959E-2</v>
      </c>
      <c r="G113" s="10">
        <f t="shared" si="5"/>
        <v>8.8314499357698972E-3</v>
      </c>
      <c r="H113" s="11">
        <f t="shared" si="6"/>
        <v>1301.9620586163196</v>
      </c>
      <c r="I113" s="3">
        <f t="shared" si="7"/>
        <v>123.48742172809393</v>
      </c>
      <c r="J113" s="3">
        <f>I113/MAXA($I$6:I112)-1</f>
        <v>-0.19005567376872523</v>
      </c>
    </row>
    <row r="114" spans="1:10" x14ac:dyDescent="0.25">
      <c r="A114" s="8">
        <v>41671</v>
      </c>
      <c r="B114" s="9">
        <v>1.6899999999999998E-2</v>
      </c>
      <c r="C114" s="9">
        <v>4.3117029976595278E-2</v>
      </c>
      <c r="D114" s="3">
        <f t="shared" si="4"/>
        <v>158.34117987586785</v>
      </c>
      <c r="E114" s="3">
        <f>D114/MAXA($D$6:D113)-1</f>
        <v>1.6899999999999915E-2</v>
      </c>
      <c r="F114" s="10">
        <f>'L8'!Q112</f>
        <v>-5.6269157439286586E-2</v>
      </c>
      <c r="G114" s="10">
        <f t="shared" si="5"/>
        <v>-7.8360833735973648E-2</v>
      </c>
      <c r="H114" s="11">
        <f t="shared" si="6"/>
        <v>1228.7017505600602</v>
      </c>
      <c r="I114" s="3">
        <f t="shared" si="7"/>
        <v>113.8108444055747</v>
      </c>
      <c r="J114" s="3">
        <f>I114/MAXA($I$6:I113)-1</f>
        <v>-0.25352358645192941</v>
      </c>
    </row>
    <row r="115" spans="1:10" x14ac:dyDescent="0.25">
      <c r="A115" s="8">
        <v>41699</v>
      </c>
      <c r="B115" s="9">
        <v>-1E-3</v>
      </c>
      <c r="C115" s="9">
        <v>6.9321656079357474E-3</v>
      </c>
      <c r="D115" s="3">
        <f t="shared" si="4"/>
        <v>158.18283869599199</v>
      </c>
      <c r="E115" s="3">
        <f>D115/MAXA($D$6:D114)-1</f>
        <v>-1.0000000000000009E-3</v>
      </c>
      <c r="F115" s="10">
        <f>'L8'!Q113</f>
        <v>5.8034978322992418E-2</v>
      </c>
      <c r="G115" s="10">
        <f t="shared" si="5"/>
        <v>3.5943302026305357E-2</v>
      </c>
      <c r="H115" s="11">
        <f t="shared" si="6"/>
        <v>1300.0094300192361</v>
      </c>
      <c r="I115" s="3">
        <f t="shared" si="7"/>
        <v>117.90158195991312</v>
      </c>
      <c r="J115" s="3">
        <f>I115/MAXA($I$6:I114)-1</f>
        <v>-0.22669275926425791</v>
      </c>
    </row>
    <row r="116" spans="1:10" x14ac:dyDescent="0.25">
      <c r="A116" s="8">
        <v>41730</v>
      </c>
      <c r="B116" s="9">
        <v>5.9999999999999995E-4</v>
      </c>
      <c r="C116" s="9">
        <v>6.2007889650528281E-3</v>
      </c>
      <c r="D116" s="3">
        <f t="shared" si="4"/>
        <v>158.27774839920957</v>
      </c>
      <c r="E116" s="3">
        <f>D116/MAXA($D$6:D115)-1</f>
        <v>-4.0060000000008422E-4</v>
      </c>
      <c r="F116" s="10">
        <f>'L8'!Q114</f>
        <v>3.7194729796336666E-2</v>
      </c>
      <c r="G116" s="10">
        <f t="shared" si="5"/>
        <v>1.5103053499649605E-2</v>
      </c>
      <c r="H116" s="11">
        <f t="shared" si="6"/>
        <v>1348.3629295014912</v>
      </c>
      <c r="I116" s="3">
        <f t="shared" si="7"/>
        <v>119.68225585994702</v>
      </c>
      <c r="J116" s="3">
        <f>I116/MAXA($I$6:I115)-1</f>
        <v>-0.21501345863575949</v>
      </c>
    </row>
    <row r="117" spans="1:10" x14ac:dyDescent="0.25">
      <c r="A117" s="8">
        <v>41760</v>
      </c>
      <c r="B117" s="9">
        <v>1.23E-2</v>
      </c>
      <c r="C117" s="9">
        <v>2.1030280012996005E-2</v>
      </c>
      <c r="D117" s="3">
        <f t="shared" si="4"/>
        <v>160.22456470451985</v>
      </c>
      <c r="E117" s="3">
        <f>D117/MAXA($D$6:D116)-1</f>
        <v>1.1894472619999874E-2</v>
      </c>
      <c r="F117" s="10">
        <f>'L8'!Q115</f>
        <v>4.113032090497825E-2</v>
      </c>
      <c r="G117" s="10">
        <f t="shared" si="5"/>
        <v>1.9038644608291189E-2</v>
      </c>
      <c r="H117" s="11">
        <f t="shared" si="6"/>
        <v>1403.8215294882641</v>
      </c>
      <c r="I117" s="3">
        <f t="shared" si="7"/>
        <v>121.96084379518314</v>
      </c>
      <c r="J117" s="3">
        <f>I117/MAXA($I$6:I116)-1</f>
        <v>-0.200068378852434</v>
      </c>
    </row>
    <row r="118" spans="1:10" x14ac:dyDescent="0.25">
      <c r="A118" s="8">
        <v>41791</v>
      </c>
      <c r="B118" s="9">
        <v>2.8000000000000004E-3</v>
      </c>
      <c r="C118" s="9">
        <v>1.9058331658920569E-2</v>
      </c>
      <c r="D118" s="3">
        <f t="shared" si="4"/>
        <v>160.67319348569248</v>
      </c>
      <c r="E118" s="3">
        <f>D118/MAXA($D$6:D117)-1</f>
        <v>2.7999999999999137E-3</v>
      </c>
      <c r="F118" s="10">
        <f>'L8'!Q116</f>
        <v>4.1119954815964178E-2</v>
      </c>
      <c r="G118" s="10">
        <f t="shared" si="5"/>
        <v>1.9028278519277117E-2</v>
      </c>
      <c r="H118" s="11">
        <f t="shared" si="6"/>
        <v>1461.5466073504992</v>
      </c>
      <c r="I118" s="3">
        <f t="shared" si="7"/>
        <v>124.28154869936392</v>
      </c>
      <c r="J118" s="3">
        <f>I118/MAXA($I$6:I117)-1</f>
        <v>-0.1848470571688613</v>
      </c>
    </row>
    <row r="119" spans="1:10" x14ac:dyDescent="0.25">
      <c r="A119" s="8">
        <v>41821</v>
      </c>
      <c r="B119" s="9">
        <v>-5.9999999999999995E-4</v>
      </c>
      <c r="C119" s="9">
        <v>-1.5079830581919862E-2</v>
      </c>
      <c r="D119" s="3">
        <f t="shared" si="4"/>
        <v>160.57678956960106</v>
      </c>
      <c r="E119" s="3">
        <f>D119/MAXA($D$6:D118)-1</f>
        <v>-6.0000000000004494E-4</v>
      </c>
      <c r="F119" s="10">
        <f>'L8'!Q117</f>
        <v>3.157544449867454E-2</v>
      </c>
      <c r="G119" s="10">
        <f t="shared" si="5"/>
        <v>9.4837682019874789E-3</v>
      </c>
      <c r="H119" s="11">
        <f t="shared" si="6"/>
        <v>1507.6955911331208</v>
      </c>
      <c r="I119" s="3">
        <f t="shared" si="7"/>
        <v>125.46020609901271</v>
      </c>
      <c r="J119" s="3">
        <f>I119/MAXA($I$6:I118)-1</f>
        <v>-0.17711633560988282</v>
      </c>
    </row>
    <row r="120" spans="1:10" x14ac:dyDescent="0.25">
      <c r="A120" s="8">
        <v>41852</v>
      </c>
      <c r="B120" s="9">
        <v>7.7000000000000002E-3</v>
      </c>
      <c r="C120" s="9">
        <v>3.7655295489735119E-2</v>
      </c>
      <c r="D120" s="3">
        <f t="shared" si="4"/>
        <v>161.81323084928701</v>
      </c>
      <c r="E120" s="3">
        <f>D120/MAXA($D$6:D119)-1</f>
        <v>7.0953800000002065E-3</v>
      </c>
      <c r="F120" s="10">
        <f>'L8'!Q118</f>
        <v>2.6293336022094223E-2</v>
      </c>
      <c r="G120" s="10">
        <f t="shared" si="5"/>
        <v>4.2016597254071614E-3</v>
      </c>
      <c r="H120" s="11">
        <f t="shared" si="6"/>
        <v>1547.337937929814</v>
      </c>
      <c r="I120" s="3">
        <f t="shared" si="7"/>
        <v>125.9873471941202</v>
      </c>
      <c r="J120" s="3">
        <f>I120/MAXA($I$6:I119)-1</f>
        <v>-0.17365885845851947</v>
      </c>
    </row>
    <row r="121" spans="1:10" x14ac:dyDescent="0.25">
      <c r="A121" s="8">
        <v>41883</v>
      </c>
      <c r="B121" s="9">
        <v>7.000000000000001E-4</v>
      </c>
      <c r="C121" s="9">
        <v>-1.5513837223063764E-2</v>
      </c>
      <c r="D121" s="3">
        <f t="shared" si="4"/>
        <v>161.92650011088151</v>
      </c>
      <c r="E121" s="3">
        <f>D121/MAXA($D$6:D120)-1</f>
        <v>6.9999999999992291E-4</v>
      </c>
      <c r="F121" s="10">
        <f>'L8'!Q119</f>
        <v>5.3196322680929747E-2</v>
      </c>
      <c r="G121" s="10">
        <f t="shared" si="5"/>
        <v>3.1104646384242686E-2</v>
      </c>
      <c r="H121" s="11">
        <f t="shared" si="6"/>
        <v>1629.6506261723728</v>
      </c>
      <c r="I121" s="3">
        <f t="shared" si="7"/>
        <v>129.90613907748212</v>
      </c>
      <c r="J121" s="3">
        <f>I121/MAXA($I$6:I120)-1</f>
        <v>-0.14795580945812026</v>
      </c>
    </row>
    <row r="122" spans="1:10" x14ac:dyDescent="0.25">
      <c r="A122" s="8">
        <v>41913</v>
      </c>
      <c r="B122" s="9">
        <v>-5.0000000000000001E-4</v>
      </c>
      <c r="C122" s="9">
        <v>2.3201460786772321E-2</v>
      </c>
      <c r="D122" s="3">
        <f t="shared" si="4"/>
        <v>161.84553686082609</v>
      </c>
      <c r="E122" s="3">
        <f>D122/MAXA($D$6:D121)-1</f>
        <v>-4.9999999999983391E-4</v>
      </c>
      <c r="F122" s="10">
        <f>'L8'!Q120</f>
        <v>2.4793538895710943E-2</v>
      </c>
      <c r="G122" s="10">
        <f t="shared" si="5"/>
        <v>2.7018625990238819E-3</v>
      </c>
      <c r="H122" s="11">
        <f t="shared" si="6"/>
        <v>1670.0554323587974</v>
      </c>
      <c r="I122" s="3">
        <f t="shared" si="7"/>
        <v>130.25712761603916</v>
      </c>
      <c r="J122" s="3">
        <f>I122/MAXA($I$6:I121)-1</f>
        <v>-0.14565370312697967</v>
      </c>
    </row>
    <row r="123" spans="1:10" x14ac:dyDescent="0.25">
      <c r="A123" s="8">
        <v>41944</v>
      </c>
      <c r="B123" s="9">
        <v>1.17E-2</v>
      </c>
      <c r="C123" s="9">
        <v>2.4533588760364822E-2</v>
      </c>
      <c r="D123" s="3">
        <f t="shared" si="4"/>
        <v>163.73912964209777</v>
      </c>
      <c r="E123" s="3">
        <f>D123/MAXA($D$6:D122)-1</f>
        <v>1.1194150000000125E-2</v>
      </c>
      <c r="F123" s="10">
        <f>'L8'!Q121</f>
        <v>5.6598674724699344E-2</v>
      </c>
      <c r="G123" s="10">
        <f t="shared" si="5"/>
        <v>3.4506998428012282E-2</v>
      </c>
      <c r="H123" s="11">
        <f t="shared" si="6"/>
        <v>1764.5783565470902</v>
      </c>
      <c r="I123" s="3">
        <f t="shared" si="7"/>
        <v>134.7519101139232</v>
      </c>
      <c r="J123" s="3">
        <f>I123/MAXA($I$6:I122)-1</f>
        <v>-0.11617277680380433</v>
      </c>
    </row>
    <row r="124" spans="1:10" x14ac:dyDescent="0.25">
      <c r="A124" s="8">
        <v>41974</v>
      </c>
      <c r="B124" s="9">
        <v>4.0000000000000002E-4</v>
      </c>
      <c r="C124" s="9">
        <v>-4.1885878779204244E-3</v>
      </c>
      <c r="D124" s="3">
        <f t="shared" si="4"/>
        <v>163.80462529395459</v>
      </c>
      <c r="E124" s="3">
        <f>D124/MAXA($D$6:D123)-1</f>
        <v>3.9999999999995595E-4</v>
      </c>
      <c r="F124" s="10">
        <f>'L8'!Q122</f>
        <v>4.6276462849183492E-2</v>
      </c>
      <c r="G124" s="10">
        <f t="shared" si="5"/>
        <v>2.418478655249643E-2</v>
      </c>
      <c r="H124" s="11">
        <f t="shared" si="6"/>
        <v>1846.2368013083146</v>
      </c>
      <c r="I124" s="3">
        <f t="shared" si="7"/>
        <v>138.01085629756963</v>
      </c>
      <c r="J124" s="3">
        <f>I124/MAXA($I$6:I123)-1</f>
        <v>-9.4797604061518603E-2</v>
      </c>
    </row>
    <row r="125" spans="1:10" x14ac:dyDescent="0.25">
      <c r="A125" s="8">
        <v>42005</v>
      </c>
      <c r="B125" s="9">
        <v>2.29E-2</v>
      </c>
      <c r="C125" s="9">
        <v>-3.1040805790470194E-2</v>
      </c>
      <c r="D125" s="3">
        <f t="shared" si="4"/>
        <v>167.55575121318614</v>
      </c>
      <c r="E125" s="3">
        <f>D125/MAXA($D$6:D124)-1</f>
        <v>2.289999999999992E-2</v>
      </c>
      <c r="F125" s="10">
        <f>'L8'!Q123</f>
        <v>3.6687918539595382E-2</v>
      </c>
      <c r="G125" s="10">
        <f t="shared" si="5"/>
        <v>1.4596242242908321E-2</v>
      </c>
      <c r="H125" s="11">
        <f t="shared" si="6"/>
        <v>1913.9713866795173</v>
      </c>
      <c r="I125" s="3">
        <f t="shared" si="7"/>
        <v>140.02529618824016</v>
      </c>
      <c r="J125" s="3">
        <f>I125/MAXA($I$6:I124)-1</f>
        <v>-8.1585050611539534E-2</v>
      </c>
    </row>
    <row r="126" spans="1:10" x14ac:dyDescent="0.25">
      <c r="A126" s="8">
        <v>42036</v>
      </c>
      <c r="B126" s="9">
        <v>1.34E-2</v>
      </c>
      <c r="C126" s="9">
        <v>5.4892511014553946E-2</v>
      </c>
      <c r="D126" s="3">
        <f t="shared" si="4"/>
        <v>169.80099827944284</v>
      </c>
      <c r="E126" s="3">
        <f>D126/MAXA($D$6:D125)-1</f>
        <v>1.3400000000000079E-2</v>
      </c>
      <c r="F126" s="10">
        <f>'L8'!Q124</f>
        <v>2.4413346326947697E-2</v>
      </c>
      <c r="G126" s="10">
        <f t="shared" si="5"/>
        <v>2.3216700302606356E-3</v>
      </c>
      <c r="H126" s="11">
        <f t="shared" si="6"/>
        <v>1960.6978330023928</v>
      </c>
      <c r="I126" s="3">
        <f t="shared" si="7"/>
        <v>140.35038872187877</v>
      </c>
      <c r="J126" s="3">
        <f>I126/MAXA($I$6:I125)-1</f>
        <v>-7.9452794148201056E-2</v>
      </c>
    </row>
    <row r="127" spans="1:10" x14ac:dyDescent="0.25">
      <c r="A127" s="8">
        <v>42064</v>
      </c>
      <c r="B127" s="9">
        <v>9.0000000000000011E-3</v>
      </c>
      <c r="C127" s="9">
        <v>-1.739610691375626E-2</v>
      </c>
      <c r="D127" s="3">
        <f t="shared" si="4"/>
        <v>171.32920726395781</v>
      </c>
      <c r="E127" s="3">
        <f>D127/MAXA($D$6:D126)-1</f>
        <v>8.999999999999897E-3</v>
      </c>
      <c r="F127" s="10">
        <f>'L8'!Q125</f>
        <v>6.7601788704889601E-2</v>
      </c>
      <c r="G127" s="10">
        <f t="shared" si="5"/>
        <v>4.551011240820254E-2</v>
      </c>
      <c r="H127" s="11">
        <f t="shared" si="6"/>
        <v>2093.2445136231554</v>
      </c>
      <c r="I127" s="3">
        <f t="shared" si="7"/>
        <v>146.7377506891464</v>
      </c>
      <c r="J127" s="3">
        <f>I127/MAXA($I$6:I126)-1</f>
        <v>-3.7558587332828908E-2</v>
      </c>
    </row>
    <row r="128" spans="1:10" x14ac:dyDescent="0.25">
      <c r="A128" s="8">
        <v>42095</v>
      </c>
      <c r="B128" s="9">
        <v>-1.7000000000000001E-3</v>
      </c>
      <c r="C128" s="9">
        <v>8.5208197301247512E-3</v>
      </c>
      <c r="D128" s="3">
        <f t="shared" si="4"/>
        <v>171.03794761160907</v>
      </c>
      <c r="E128" s="3">
        <f>D128/MAXA($D$6:D127)-1</f>
        <v>-1.7000000000000348E-3</v>
      </c>
      <c r="F128" s="10">
        <f>'L8'!Q126</f>
        <v>3.543470485371171E-2</v>
      </c>
      <c r="G128" s="10">
        <f t="shared" si="5"/>
        <v>1.3343028557024648E-2</v>
      </c>
      <c r="H128" s="11">
        <f t="shared" si="6"/>
        <v>2167.4180151500436</v>
      </c>
      <c r="I128" s="3">
        <f t="shared" si="7"/>
        <v>148.69567668698522</v>
      </c>
      <c r="J128" s="3">
        <f>I128/MAXA($I$6:I127)-1</f>
        <v>-2.4716704079147833E-2</v>
      </c>
    </row>
    <row r="129" spans="1:10" x14ac:dyDescent="0.25">
      <c r="A129" s="8">
        <v>42125</v>
      </c>
      <c r="B129" s="9">
        <v>4.1999999999999997E-3</v>
      </c>
      <c r="C129" s="9">
        <v>1.0491382393316817E-2</v>
      </c>
      <c r="D129" s="3">
        <f t="shared" si="4"/>
        <v>171.75630699157782</v>
      </c>
      <c r="E129" s="3">
        <f>D129/MAXA($D$6:D128)-1</f>
        <v>2.4928599999998191E-3</v>
      </c>
      <c r="F129" s="10">
        <f>'L8'!Q127</f>
        <v>4.5059661704892423E-2</v>
      </c>
      <c r="G129" s="10">
        <f t="shared" si="5"/>
        <v>2.2967985408205362E-2</v>
      </c>
      <c r="H129" s="11">
        <f t="shared" si="6"/>
        <v>2265.0811376857941</v>
      </c>
      <c r="I129" s="3">
        <f t="shared" si="7"/>
        <v>152.11091681939513</v>
      </c>
      <c r="J129" s="3">
        <f>I129/MAXA($I$6:I128)-1</f>
        <v>-2.3164115695711862E-3</v>
      </c>
    </row>
    <row r="130" spans="1:10" x14ac:dyDescent="0.25">
      <c r="A130" s="8">
        <v>42156</v>
      </c>
      <c r="B130" s="9">
        <v>-1.47E-2</v>
      </c>
      <c r="C130" s="9">
        <v>-2.1011672375900514E-2</v>
      </c>
      <c r="D130" s="3">
        <f t="shared" si="4"/>
        <v>169.2314892788016</v>
      </c>
      <c r="E130" s="3">
        <f>D130/MAXA($D$6:D129)-1</f>
        <v>-1.4700000000000157E-2</v>
      </c>
      <c r="F130" s="10">
        <f>'L8'!Q128</f>
        <v>4.7906602254428339E-2</v>
      </c>
      <c r="G130" s="10">
        <f t="shared" si="5"/>
        <v>2.5814925957741278E-2</v>
      </c>
      <c r="H130" s="11">
        <f t="shared" si="6"/>
        <v>2373.5934788229156</v>
      </c>
      <c r="I130" s="3">
        <f t="shared" si="7"/>
        <v>156.03764887445197</v>
      </c>
      <c r="J130" s="3">
        <f>I130/MAXA($I$6:I129)-1</f>
        <v>2.3438716395014048E-2</v>
      </c>
    </row>
    <row r="131" spans="1:10" x14ac:dyDescent="0.25">
      <c r="A131" s="8">
        <v>42186</v>
      </c>
      <c r="B131" s="9">
        <v>1.1899999999999999E-2</v>
      </c>
      <c r="C131" s="9">
        <v>1.9742029696721453E-2</v>
      </c>
      <c r="D131" s="3">
        <f t="shared" si="4"/>
        <v>171.24534400121934</v>
      </c>
      <c r="E131" s="3">
        <f>D131/MAXA($D$6:D130)-1</f>
        <v>-2.9749300000001533E-3</v>
      </c>
      <c r="F131" s="10">
        <f>'L8'!Q129</f>
        <v>3.404777036222003E-2</v>
      </c>
      <c r="G131" s="10">
        <f t="shared" si="5"/>
        <v>1.1956094065532968E-2</v>
      </c>
      <c r="H131" s="11">
        <f t="shared" si="6"/>
        <v>2454.4090445231409</v>
      </c>
      <c r="I131" s="3">
        <f t="shared" si="7"/>
        <v>157.90324968215953</v>
      </c>
      <c r="J131" s="3">
        <f>I131/MAXA($I$6:I130)-1</f>
        <v>1.1956094065532996E-2</v>
      </c>
    </row>
    <row r="132" spans="1:10" x14ac:dyDescent="0.25">
      <c r="A132" s="8">
        <v>42217</v>
      </c>
      <c r="B132" s="9">
        <v>-1.46E-2</v>
      </c>
      <c r="C132" s="9">
        <v>-6.2580818167202845E-2</v>
      </c>
      <c r="D132" s="3">
        <f t="shared" si="4"/>
        <v>168.74516197880155</v>
      </c>
      <c r="E132" s="3">
        <f>D132/MAXA($D$6:D131)-1</f>
        <v>-1.7531496022000104E-2</v>
      </c>
      <c r="F132" s="10">
        <f>'L8'!Q130</f>
        <v>6.2506487607901978E-2</v>
      </c>
      <c r="G132" s="10">
        <f t="shared" si="5"/>
        <v>4.0414811311214917E-2</v>
      </c>
      <c r="H132" s="11">
        <f t="shared" si="6"/>
        <v>2607.8255330493494</v>
      </c>
      <c r="I132" s="3">
        <f t="shared" si="7"/>
        <v>164.28487972349166</v>
      </c>
      <c r="J132" s="3">
        <f>I132/MAXA($I$6:I131)-1</f>
        <v>4.0414811311214827E-2</v>
      </c>
    </row>
    <row r="133" spans="1:10" x14ac:dyDescent="0.25">
      <c r="A133" s="8">
        <v>42248</v>
      </c>
      <c r="B133" s="9">
        <v>-4.5999999999999999E-3</v>
      </c>
      <c r="C133" s="9">
        <v>-2.6442831573227132E-2</v>
      </c>
      <c r="D133" s="3">
        <f t="shared" si="4"/>
        <v>167.96893423369906</v>
      </c>
      <c r="E133" s="3">
        <f>D133/MAXA($D$6:D132)-1</f>
        <v>-2.2050851140298922E-2</v>
      </c>
      <c r="F133" s="10">
        <f>'L8'!Q131</f>
        <v>-0.23328714989843621</v>
      </c>
      <c r="G133" s="10">
        <f t="shared" si="5"/>
        <v>-0.25537882619512325</v>
      </c>
      <c r="H133" s="11">
        <f t="shared" si="6"/>
        <v>1999.4533470118963</v>
      </c>
      <c r="I133" s="3">
        <f t="shared" si="7"/>
        <v>122.32999997809934</v>
      </c>
      <c r="J133" s="3">
        <f>I133/MAXA($I$6:I132)-1</f>
        <v>-0.25537882619512331</v>
      </c>
    </row>
    <row r="134" spans="1:10" x14ac:dyDescent="0.25">
      <c r="A134" s="8">
        <v>42278</v>
      </c>
      <c r="B134" s="9">
        <v>8.0000000000000002E-3</v>
      </c>
      <c r="C134" s="9">
        <v>8.2983117760394132E-2</v>
      </c>
      <c r="D134" s="3">
        <f t="shared" si="4"/>
        <v>169.31268570756865</v>
      </c>
      <c r="E134" s="3">
        <f>D134/MAXA($D$6:D133)-1</f>
        <v>-1.4227257949421257E-2</v>
      </c>
      <c r="F134" s="10">
        <f>'L8'!Q132</f>
        <v>8.4870028882470569E-2</v>
      </c>
      <c r="G134" s="10">
        <f t="shared" si="5"/>
        <v>6.2778352585783515E-2</v>
      </c>
      <c r="H134" s="11">
        <f t="shared" si="6"/>
        <v>2169.1470103219485</v>
      </c>
      <c r="I134" s="3">
        <f t="shared" si="7"/>
        <v>130.00967584854334</v>
      </c>
      <c r="J134" s="3">
        <f>I134/MAXA($I$6:I133)-1</f>
        <v>-0.20863273560316087</v>
      </c>
    </row>
    <row r="135" spans="1:10" x14ac:dyDescent="0.25">
      <c r="A135" s="8">
        <v>42309</v>
      </c>
      <c r="B135" s="9">
        <v>1.6399999999999998E-2</v>
      </c>
      <c r="C135" s="9">
        <v>5.0486926072412786E-4</v>
      </c>
      <c r="D135" s="3">
        <f t="shared" ref="D135:D149" si="8">D134*(1+B135)</f>
        <v>172.08941375317278</v>
      </c>
      <c r="E135" s="3">
        <f>D135/MAXA($D$6:D134)-1</f>
        <v>1.9394150202083349E-3</v>
      </c>
      <c r="F135" s="10">
        <f>'L8'!Q133</f>
        <v>8.3323924579428707E-2</v>
      </c>
      <c r="G135" s="10">
        <f t="shared" si="5"/>
        <v>6.1232248282741646E-2</v>
      </c>
      <c r="H135" s="11">
        <f t="shared" si="6"/>
        <v>2349.8888522117077</v>
      </c>
      <c r="I135" s="3">
        <f t="shared" si="7"/>
        <v>137.97046059926009</v>
      </c>
      <c r="J135" s="3">
        <f>I135/MAXA($I$6:I134)-1</f>
        <v>-0.16017553878677959</v>
      </c>
    </row>
    <row r="136" spans="1:10" x14ac:dyDescent="0.25">
      <c r="A136" s="8">
        <v>42339</v>
      </c>
      <c r="B136" s="9">
        <v>-5.0000000000000001E-3</v>
      </c>
      <c r="C136" s="9">
        <v>-1.7530185176314439E-2</v>
      </c>
      <c r="D136" s="3">
        <f t="shared" si="8"/>
        <v>171.22896668440691</v>
      </c>
      <c r="E136" s="3">
        <f>D136/MAXA($D$6:D135)-1</f>
        <v>-5.0000000000000044E-3</v>
      </c>
      <c r="F136" s="10">
        <f>'L8'!Q134</f>
        <v>4.6128204630309089E-2</v>
      </c>
      <c r="G136" s="10">
        <f t="shared" ref="G136:G149" si="9">F136-$L$5</f>
        <v>2.4036528333622027E-2</v>
      </c>
      <c r="H136" s="11">
        <f t="shared" si="6"/>
        <v>2458.2850060450114</v>
      </c>
      <c r="I136" s="3">
        <f t="shared" si="7"/>
        <v>141.2867914846571</v>
      </c>
      <c r="J136" s="3">
        <f>I136/MAXA($I$6:I135)-1</f>
        <v>-0.13998907432955909</v>
      </c>
    </row>
    <row r="137" spans="1:10" x14ac:dyDescent="0.25">
      <c r="A137" s="8">
        <v>42370</v>
      </c>
      <c r="B137" s="9">
        <v>-1.0500000000000001E-2</v>
      </c>
      <c r="C137" s="9">
        <v>-5.073532197294639E-2</v>
      </c>
      <c r="D137" s="3">
        <f t="shared" si="8"/>
        <v>169.43106253422064</v>
      </c>
      <c r="E137" s="3">
        <f>D137/MAXA($D$6:D136)-1</f>
        <v>-1.5447499999999947E-2</v>
      </c>
      <c r="F137" s="10">
        <f>'L8'!Q135</f>
        <v>3.82663512217448E-2</v>
      </c>
      <c r="G137" s="10">
        <f t="shared" si="9"/>
        <v>1.6174674925057739E-2</v>
      </c>
      <c r="H137" s="11">
        <f t="shared" ref="H137:H149" si="10">H136*(1+F137)</f>
        <v>2552.3546034894784</v>
      </c>
      <c r="I137" s="3">
        <f t="shared" ref="I137:I149" si="11">(1+G137)*I136</f>
        <v>143.57205940812585</v>
      </c>
      <c r="J137" s="3">
        <f>I137/MAXA($I$6:I136)-1</f>
        <v>-0.12607867717484167</v>
      </c>
    </row>
    <row r="138" spans="1:10" x14ac:dyDescent="0.25">
      <c r="A138" s="8">
        <v>42401</v>
      </c>
      <c r="B138" s="9">
        <v>3.2000000000000002E-3</v>
      </c>
      <c r="C138" s="9">
        <v>-4.1283604302990717E-3</v>
      </c>
      <c r="D138" s="3">
        <f t="shared" si="8"/>
        <v>169.97324193433016</v>
      </c>
      <c r="E138" s="3">
        <f>D138/MAXA($D$6:D137)-1</f>
        <v>-1.2296931999999927E-2</v>
      </c>
      <c r="F138" s="10">
        <f>'L8'!Q136</f>
        <v>-3.6445372215740152E-2</v>
      </c>
      <c r="G138" s="10">
        <f t="shared" si="9"/>
        <v>-5.8537048512427213E-2</v>
      </c>
      <c r="H138" s="11">
        <f t="shared" si="10"/>
        <v>2459.3330899387465</v>
      </c>
      <c r="I138" s="3">
        <f t="shared" si="11"/>
        <v>135.16777480152331</v>
      </c>
      <c r="J138" s="3">
        <f>I138/MAXA($I$6:I137)-1</f>
        <v>-0.1772354520451026</v>
      </c>
    </row>
    <row r="139" spans="1:10" x14ac:dyDescent="0.25">
      <c r="A139" s="8">
        <v>42430</v>
      </c>
      <c r="B139" s="9">
        <v>2E-3</v>
      </c>
      <c r="C139" s="9">
        <v>6.5991114577365062E-2</v>
      </c>
      <c r="D139" s="3">
        <f t="shared" si="8"/>
        <v>170.31318841819882</v>
      </c>
      <c r="E139" s="3">
        <f>D139/MAXA($D$6:D138)-1</f>
        <v>-1.0321525863999925E-2</v>
      </c>
      <c r="F139" s="10">
        <f>'L8'!Q137</f>
        <v>6.8130718056881881E-2</v>
      </c>
      <c r="G139" s="10">
        <f t="shared" si="9"/>
        <v>4.603904176019482E-2</v>
      </c>
      <c r="H139" s="11">
        <f t="shared" si="10"/>
        <v>2626.8892192973235</v>
      </c>
      <c r="I139" s="3">
        <f t="shared" si="11"/>
        <v>141.39076963024326</v>
      </c>
      <c r="J139" s="3">
        <f>I139/MAXA($I$6:I138)-1</f>
        <v>-0.13935616066299916</v>
      </c>
    </row>
    <row r="140" spans="1:10" x14ac:dyDescent="0.25">
      <c r="A140" s="8">
        <v>42461</v>
      </c>
      <c r="B140" s="9">
        <v>3.7000000000000002E-3</v>
      </c>
      <c r="C140" s="9">
        <v>2.6993984808731941E-3</v>
      </c>
      <c r="D140" s="3">
        <f t="shared" si="8"/>
        <v>170.94334721534617</v>
      </c>
      <c r="E140" s="3">
        <f>D140/MAXA($D$6:D139)-1</f>
        <v>-6.6597155096966842E-3</v>
      </c>
      <c r="F140" s="10">
        <f>'L8'!Q138</f>
        <v>6.201405764786988E-2</v>
      </c>
      <c r="G140" s="10">
        <f t="shared" si="9"/>
        <v>3.9922381351182819E-2</v>
      </c>
      <c r="H140" s="11">
        <f t="shared" si="10"/>
        <v>2789.7932787773957</v>
      </c>
      <c r="I140" s="3">
        <f t="shared" si="11"/>
        <v>147.03542585495907</v>
      </c>
      <c r="J140" s="3">
        <f>I140/MAXA($I$6:I139)-1</f>
        <v>-0.10499720910144128</v>
      </c>
    </row>
    <row r="141" spans="1:10" x14ac:dyDescent="0.25">
      <c r="A141" s="8">
        <v>42491</v>
      </c>
      <c r="B141" s="9">
        <v>5.6000000000000008E-3</v>
      </c>
      <c r="C141" s="9">
        <v>1.5324602357572603E-2</v>
      </c>
      <c r="D141" s="3">
        <f t="shared" si="8"/>
        <v>171.90062995975211</v>
      </c>
      <c r="E141" s="3">
        <f>D141/MAXA($D$6:D140)-1</f>
        <v>-1.0970099165509284E-3</v>
      </c>
      <c r="F141" s="10">
        <f>'L8'!Q139</f>
        <v>4.1609995368930279E-2</v>
      </c>
      <c r="G141" s="10">
        <f t="shared" si="9"/>
        <v>1.9518319072243218E-2</v>
      </c>
      <c r="H141" s="11">
        <f t="shared" si="10"/>
        <v>2905.8765641875957</v>
      </c>
      <c r="I141" s="3">
        <f t="shared" si="11"/>
        <v>149.90531021171932</v>
      </c>
      <c r="J141" s="3">
        <f>I141/MAXA($I$6:I140)-1</f>
        <v>-8.7528259058134994E-2</v>
      </c>
    </row>
    <row r="142" spans="1:10" x14ac:dyDescent="0.25">
      <c r="A142" s="8">
        <v>42522</v>
      </c>
      <c r="B142" s="9">
        <v>1.5E-3</v>
      </c>
      <c r="C142" s="9">
        <v>9.1092112097812539E-4</v>
      </c>
      <c r="D142" s="3">
        <f t="shared" si="8"/>
        <v>172.15848090469174</v>
      </c>
      <c r="E142" s="3">
        <f>D142/MAXA($D$6:D141)-1</f>
        <v>4.0134456857421341E-4</v>
      </c>
      <c r="F142" s="10">
        <f>'L8'!Q140</f>
        <v>4.9189479599713627E-2</v>
      </c>
      <c r="G142" s="10">
        <f t="shared" si="9"/>
        <v>2.7097803303026566E-2</v>
      </c>
      <c r="H142" s="11">
        <f t="shared" si="10"/>
        <v>3048.8151201609876</v>
      </c>
      <c r="I142" s="3">
        <f t="shared" si="11"/>
        <v>153.96741482191567</v>
      </c>
      <c r="J142" s="3">
        <f>I142/MAXA($I$6:I141)-1</f>
        <v>-6.2802279302522246E-2</v>
      </c>
    </row>
    <row r="143" spans="1:10" x14ac:dyDescent="0.25">
      <c r="A143" s="8">
        <v>42552</v>
      </c>
      <c r="B143" s="9">
        <v>1.3899999999999999E-2</v>
      </c>
      <c r="C143" s="9">
        <v>3.5609801125254359E-2</v>
      </c>
      <c r="D143" s="3">
        <f t="shared" si="8"/>
        <v>174.55148378926697</v>
      </c>
      <c r="E143" s="3">
        <f>D143/MAXA($D$6:D142)-1</f>
        <v>1.3900000000000023E-2</v>
      </c>
      <c r="F143" s="10">
        <f>'L8'!Q141</f>
        <v>3.82336112772391E-2</v>
      </c>
      <c r="G143" s="10">
        <f t="shared" si="9"/>
        <v>1.6141934980552039E-2</v>
      </c>
      <c r="H143" s="11">
        <f t="shared" si="10"/>
        <v>3165.3823323213915</v>
      </c>
      <c r="I143" s="3">
        <f t="shared" si="11"/>
        <v>156.45274682109471</v>
      </c>
      <c r="J143" s="3">
        <f>I143/MAXA($I$6:I142)-1</f>
        <v>-4.7674094631101949E-2</v>
      </c>
    </row>
    <row r="144" spans="1:10" x14ac:dyDescent="0.25">
      <c r="A144" s="8">
        <v>42583</v>
      </c>
      <c r="B144" s="9">
        <v>-4.0000000000000002E-4</v>
      </c>
      <c r="C144" s="9">
        <v>-1.2192431360480427E-3</v>
      </c>
      <c r="D144" s="3">
        <f t="shared" si="8"/>
        <v>174.48166319575128</v>
      </c>
      <c r="E144" s="3">
        <f>D144/MAXA($D$6:D143)-1</f>
        <v>-3.9999999999984492E-4</v>
      </c>
      <c r="F144" s="10">
        <f>'L8'!Q142</f>
        <v>5.3067867873376584E-2</v>
      </c>
      <c r="G144" s="10">
        <f t="shared" si="9"/>
        <v>3.0976191576689523E-2</v>
      </c>
      <c r="H144" s="11">
        <f t="shared" si="10"/>
        <v>3333.3624237017439</v>
      </c>
      <c r="I144" s="3">
        <f t="shared" si="11"/>
        <v>161.29905707932423</v>
      </c>
      <c r="J144" s="3">
        <f>I144/MAXA($I$6:I143)-1</f>
        <v>-1.8174664942950725E-2</v>
      </c>
    </row>
    <row r="145" spans="1:10" x14ac:dyDescent="0.25">
      <c r="A145" s="8">
        <v>42614</v>
      </c>
      <c r="B145" s="9">
        <v>2.6000000000000003E-3</v>
      </c>
      <c r="C145" s="9">
        <v>-1.2344508443253854E-3</v>
      </c>
      <c r="D145" s="3">
        <f t="shared" si="8"/>
        <v>174.93531552006021</v>
      </c>
      <c r="E145" s="3">
        <f>D145/MAXA($D$6:D144)-1</f>
        <v>2.1989600000000831E-3</v>
      </c>
      <c r="F145" s="10">
        <f>'L8'!Q143</f>
        <v>3.3550790756909123E-2</v>
      </c>
      <c r="G145" s="10">
        <f t="shared" si="9"/>
        <v>1.1459114460222061E-2</v>
      </c>
      <c r="H145" s="11">
        <f t="shared" si="10"/>
        <v>3445.1993688963043</v>
      </c>
      <c r="I145" s="3">
        <f t="shared" si="11"/>
        <v>163.14740143672211</v>
      </c>
      <c r="J145" s="3">
        <f>I145/MAXA($I$6:I144)-1</f>
        <v>-6.9238160485861622E-3</v>
      </c>
    </row>
    <row r="146" spans="1:10" x14ac:dyDescent="0.25">
      <c r="A146" s="8">
        <v>42644</v>
      </c>
      <c r="B146" s="9">
        <v>-6.9999999999999999E-4</v>
      </c>
      <c r="C146" s="9">
        <v>-1.9425679279557517E-2</v>
      </c>
      <c r="D146" s="3">
        <f t="shared" si="8"/>
        <v>174.81286079919616</v>
      </c>
      <c r="E146" s="3">
        <f>D146/MAXA($D$6:D145)-1</f>
        <v>-7.0000000000003393E-4</v>
      </c>
      <c r="F146" s="10">
        <f>'L8'!Q144</f>
        <v>4.3558968620278186E-2</v>
      </c>
      <c r="G146" s="10">
        <f t="shared" si="9"/>
        <v>2.1467292323591125E-2</v>
      </c>
      <c r="H146" s="11">
        <f t="shared" si="10"/>
        <v>3595.2687000966607</v>
      </c>
      <c r="I146" s="3">
        <f t="shared" si="11"/>
        <v>166.64973439519846</v>
      </c>
      <c r="J146" s="3">
        <f>I146/MAXA($I$6:I145)-1</f>
        <v>1.4394840691895006E-2</v>
      </c>
    </row>
    <row r="147" spans="1:10" x14ac:dyDescent="0.25">
      <c r="A147" s="8">
        <v>42675</v>
      </c>
      <c r="B147" s="9">
        <v>1.6999999999999999E-3</v>
      </c>
      <c r="C147" s="9">
        <v>3.4174522187570444E-2</v>
      </c>
      <c r="D147" s="3">
        <f t="shared" si="8"/>
        <v>175.1100426625548</v>
      </c>
      <c r="E147" s="3">
        <f>D147/MAXA($D$6:D146)-1</f>
        <v>9.9881000000001663E-4</v>
      </c>
      <c r="F147" s="10">
        <f>'L8'!Q145</f>
        <v>3.576921017198182E-2</v>
      </c>
      <c r="G147" s="10">
        <f t="shared" si="9"/>
        <v>1.3677533875294759E-2</v>
      </c>
      <c r="H147" s="11">
        <f t="shared" si="10"/>
        <v>3723.8686218551657</v>
      </c>
      <c r="I147" s="3">
        <f t="shared" si="11"/>
        <v>168.92909178269767</v>
      </c>
      <c r="J147" s="3">
        <f>I147/MAXA($I$6:I146)-1</f>
        <v>1.3677533875294801E-2</v>
      </c>
    </row>
    <row r="148" spans="1:10" x14ac:dyDescent="0.25">
      <c r="A148" s="8">
        <v>42705</v>
      </c>
      <c r="B148" s="9">
        <v>1.03E-2</v>
      </c>
      <c r="C148" s="9">
        <v>1.8200762196895148E-2</v>
      </c>
      <c r="D148" s="3">
        <f t="shared" si="8"/>
        <v>176.91367610197912</v>
      </c>
      <c r="E148" s="3">
        <f>D148/MAXA($D$6:D147)-1</f>
        <v>1.0299999999999976E-2</v>
      </c>
      <c r="F148" s="10">
        <f>'L8'!Q146</f>
        <v>5.147419537915382E-2</v>
      </c>
      <c r="G148" s="10">
        <f t="shared" si="9"/>
        <v>2.9382519082466758E-2</v>
      </c>
      <c r="H148" s="11">
        <f t="shared" si="10"/>
        <v>3915.5517628628386</v>
      </c>
      <c r="I148" s="3">
        <f t="shared" si="11"/>
        <v>173.89265404558657</v>
      </c>
      <c r="J148" s="3">
        <f>I148/MAXA($I$6:I147)-1</f>
        <v>2.9382519082466807E-2</v>
      </c>
    </row>
    <row r="149" spans="1:10" x14ac:dyDescent="0.25">
      <c r="A149" s="8">
        <v>42736</v>
      </c>
      <c r="B149" s="9">
        <v>5.9999999999999995E-4</v>
      </c>
      <c r="C149" s="9">
        <v>2.3E-2</v>
      </c>
      <c r="D149" s="3">
        <f t="shared" si="8"/>
        <v>177.01982430764031</v>
      </c>
      <c r="E149" s="3">
        <f>D149/MAXA($D$6:D148)-1</f>
        <v>5.9999999999993392E-4</v>
      </c>
      <c r="F149" s="10">
        <f>'L8'!Q147</f>
        <v>4.0074676839666215E-2</v>
      </c>
      <c r="G149" s="10">
        <f t="shared" si="9"/>
        <v>1.7983000542979154E-2</v>
      </c>
      <c r="H149" s="11">
        <f t="shared" si="10"/>
        <v>4072.4662344085523</v>
      </c>
      <c r="I149" s="3">
        <f t="shared" si="11"/>
        <v>177.01976573770841</v>
      </c>
      <c r="J149" s="3">
        <f>I149/MAXA($I$6:I148)-1</f>
        <v>1.7983000542979077E-2</v>
      </c>
    </row>
    <row r="150" spans="1:10" x14ac:dyDescent="0.25">
      <c r="F150" s="10">
        <f>'L6'!Q148</f>
        <v>3.190445488890252E-2</v>
      </c>
      <c r="G150" s="10"/>
    </row>
  </sheetData>
  <pageMargins left="0.75" right="0.75" top="1" bottom="1" header="0.5" footer="0.5"/>
  <pageSetup paperSize="9" orientation="portrait" horizontalDpi="4294967292" verticalDpi="4294967292"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49"/>
  <sheetViews>
    <sheetView zoomScale="90" zoomScaleNormal="90" workbookViewId="0">
      <selection activeCell="D3" sqref="D3"/>
    </sheetView>
  </sheetViews>
  <sheetFormatPr baseColWidth="10" defaultRowHeight="15" x14ac:dyDescent="0.25"/>
  <cols>
    <col min="1" max="1" width="24.42578125" bestFit="1" customWidth="1"/>
    <col min="9" max="9" width="21.28515625" bestFit="1" customWidth="1"/>
    <col min="18" max="18" width="14.85546875" bestFit="1" customWidth="1"/>
  </cols>
  <sheetData>
    <row r="1" spans="1:18" x14ac:dyDescent="0.25">
      <c r="A1" t="s">
        <v>0</v>
      </c>
      <c r="B1">
        <v>10</v>
      </c>
    </row>
    <row r="2" spans="1:18" x14ac:dyDescent="0.25">
      <c r="A2" t="s">
        <v>1</v>
      </c>
      <c r="B2">
        <v>-1</v>
      </c>
    </row>
    <row r="3" spans="1:18" x14ac:dyDescent="0.25">
      <c r="A3" s="2"/>
    </row>
    <row r="4" spans="1:18" x14ac:dyDescent="0.25">
      <c r="A4" s="1" t="s">
        <v>18</v>
      </c>
      <c r="B4" s="1" t="s">
        <v>2</v>
      </c>
      <c r="C4" s="1" t="s">
        <v>6</v>
      </c>
      <c r="D4" s="1" t="s">
        <v>5</v>
      </c>
      <c r="E4" s="1" t="s">
        <v>7</v>
      </c>
      <c r="F4" s="1" t="s">
        <v>8</v>
      </c>
      <c r="G4" s="1" t="s">
        <v>9</v>
      </c>
      <c r="H4" s="1" t="s">
        <v>10</v>
      </c>
      <c r="I4" s="1" t="s">
        <v>17</v>
      </c>
      <c r="J4" s="1" t="s">
        <v>4</v>
      </c>
      <c r="K4" s="1" t="s">
        <v>3</v>
      </c>
      <c r="L4" s="1" t="s">
        <v>11</v>
      </c>
      <c r="M4" s="1" t="s">
        <v>12</v>
      </c>
      <c r="N4" s="1" t="s">
        <v>13</v>
      </c>
      <c r="O4" s="1" t="s">
        <v>14</v>
      </c>
      <c r="P4" s="1" t="s">
        <v>15</v>
      </c>
      <c r="Q4" s="1" t="s">
        <v>16</v>
      </c>
    </row>
    <row r="5" spans="1:18" ht="15.75" x14ac:dyDescent="0.25">
      <c r="A5" s="36">
        <v>38353</v>
      </c>
      <c r="B5" s="37">
        <v>0.12820000000000001</v>
      </c>
      <c r="C5" s="38">
        <v>1181.27</v>
      </c>
      <c r="D5" s="37">
        <v>2.06E-2</v>
      </c>
      <c r="E5" s="37">
        <v>1.7500000000000002E-2</v>
      </c>
      <c r="F5" s="39">
        <v>28</v>
      </c>
      <c r="G5" s="38">
        <f>C5*EXP((D5-E5+((B5^2)/2))*(1/12)+(B5*SQRT(F5/365)*$B$2))</f>
        <v>1141.1376734748942</v>
      </c>
      <c r="H5" s="38">
        <v>1150</v>
      </c>
      <c r="I5" s="40">
        <v>42813</v>
      </c>
      <c r="J5" s="38">
        <v>47</v>
      </c>
      <c r="K5" s="38">
        <v>8.6</v>
      </c>
      <c r="L5" s="38">
        <v>1.75</v>
      </c>
      <c r="M5" s="38">
        <f>H5*EXP(-D5*(J5/365))-K5</f>
        <v>1138.3535491475659</v>
      </c>
      <c r="N5" s="38">
        <f>M5/$B$1</f>
        <v>113.83535491475659</v>
      </c>
      <c r="O5" s="38">
        <f>(N5+K5)*(EXP(D5*F5/365)-1)</f>
        <v>0.19363436207310025</v>
      </c>
      <c r="P5" s="38">
        <f>K5-L5+O5</f>
        <v>7.0436343620730995</v>
      </c>
      <c r="Q5" s="37">
        <f>P5/N5</f>
        <v>6.1875630531020777E-2</v>
      </c>
      <c r="R5" s="3"/>
    </row>
    <row r="6" spans="1:18" ht="15.75" x14ac:dyDescent="0.25">
      <c r="A6" s="36">
        <v>38384</v>
      </c>
      <c r="B6" s="37">
        <v>0.1208</v>
      </c>
      <c r="C6" s="38">
        <v>1203.599976</v>
      </c>
      <c r="D6" s="37">
        <v>2.5100000000000001E-2</v>
      </c>
      <c r="E6" s="37">
        <v>1.66E-2</v>
      </c>
      <c r="F6" s="38">
        <v>31</v>
      </c>
      <c r="G6" s="38">
        <f>C6*EXP((D6-E6+((B6^2)/2))*(1/12)+(B6*SQRT(F6/365)*$B$2))</f>
        <v>1163.495282289475</v>
      </c>
      <c r="H6" s="38">
        <v>1160</v>
      </c>
      <c r="I6" s="36">
        <v>42841</v>
      </c>
      <c r="J6" s="38">
        <v>47</v>
      </c>
      <c r="K6" s="38">
        <v>5.2</v>
      </c>
      <c r="L6" s="38">
        <v>5.0999999999999996</v>
      </c>
      <c r="M6" s="38">
        <f t="shared" ref="M6:M69" si="0">H6*EXP(-D6*(J6/365))-K6</f>
        <v>1151.05686869954</v>
      </c>
      <c r="N6" s="38">
        <f>M6/$B$1</f>
        <v>115.105686869954</v>
      </c>
      <c r="O6" s="38">
        <f t="shared" ref="O6:O69" si="1">(N6+K6)*(EXP(D6*F6/365)-1)</f>
        <v>0.25673891435500529</v>
      </c>
      <c r="P6" s="38">
        <f t="shared" ref="P6:P69" si="2">K6-L6+O6</f>
        <v>0.35673891435500582</v>
      </c>
      <c r="Q6" s="37">
        <f t="shared" ref="Q6:Q69" si="3">P6/N6</f>
        <v>3.099229274032726E-3</v>
      </c>
      <c r="R6" s="3"/>
    </row>
    <row r="7" spans="1:18" ht="15.75" x14ac:dyDescent="0.25">
      <c r="A7" s="36">
        <v>38412</v>
      </c>
      <c r="B7" s="37">
        <v>0.14019999999999999</v>
      </c>
      <c r="C7" s="38">
        <v>1180.589966</v>
      </c>
      <c r="D7" s="37">
        <v>2.63E-2</v>
      </c>
      <c r="E7" s="37">
        <v>1.6899999999999998E-2</v>
      </c>
      <c r="F7" s="38">
        <v>29</v>
      </c>
      <c r="G7" s="38">
        <f t="shared" ref="G7:G70" si="4">C7*EXP((D7-E7+((B7^2)/2))*(1/12)+(B7*SQRT(F7/365)*$B$2))</f>
        <v>1136.6645131297805</v>
      </c>
      <c r="H7" s="38">
        <v>1125</v>
      </c>
      <c r="I7" s="40">
        <v>42876</v>
      </c>
      <c r="J7" s="38">
        <v>51</v>
      </c>
      <c r="K7" s="38">
        <v>5.8</v>
      </c>
      <c r="L7" s="38">
        <v>5.9</v>
      </c>
      <c r="M7" s="38">
        <f>H7*EXP(-D7*(J7/365))-K7</f>
        <v>1115.0734429328238</v>
      </c>
      <c r="N7" s="38">
        <f>M7/$B$1</f>
        <v>111.50734429328239</v>
      </c>
      <c r="O7" s="38">
        <f>(N7+K7)*(EXP(D7*F7/365)-1)</f>
        <v>0.24538042391227935</v>
      </c>
      <c r="P7" s="38">
        <f t="shared" si="2"/>
        <v>0.14538042391227882</v>
      </c>
      <c r="Q7" s="37">
        <f t="shared" si="3"/>
        <v>1.3037744270001153E-3</v>
      </c>
      <c r="R7" s="3"/>
    </row>
    <row r="8" spans="1:18" ht="15.75" x14ac:dyDescent="0.25">
      <c r="A8" s="36">
        <v>38443</v>
      </c>
      <c r="B8" s="37">
        <v>0.15310000000000001</v>
      </c>
      <c r="C8" s="38">
        <v>1156.849976</v>
      </c>
      <c r="D8" s="37">
        <v>2.7E-2</v>
      </c>
      <c r="E8" s="37">
        <v>1.7600000000000001E-2</v>
      </c>
      <c r="F8" s="38">
        <v>32</v>
      </c>
      <c r="G8" s="38">
        <f t="shared" si="4"/>
        <v>1107.526195393634</v>
      </c>
      <c r="H8" s="38">
        <v>1110</v>
      </c>
      <c r="I8" s="40">
        <v>42904</v>
      </c>
      <c r="J8" s="38">
        <v>50</v>
      </c>
      <c r="K8" s="38">
        <v>8.9</v>
      </c>
      <c r="L8" s="38">
        <v>0.95</v>
      </c>
      <c r="M8" s="38">
        <f t="shared" si="0"/>
        <v>1097.0021035212073</v>
      </c>
      <c r="N8" s="38">
        <f t="shared" ref="N8:N71" si="5">M8/$B$1</f>
        <v>109.70021035212073</v>
      </c>
      <c r="O8" s="38">
        <f t="shared" si="1"/>
        <v>0.28107385683879649</v>
      </c>
      <c r="P8" s="38">
        <f t="shared" si="2"/>
        <v>8.2310738568387976</v>
      </c>
      <c r="Q8" s="37">
        <f t="shared" si="3"/>
        <v>7.5032434581650501E-2</v>
      </c>
      <c r="R8" s="3"/>
    </row>
    <row r="9" spans="1:18" ht="15.75" x14ac:dyDescent="0.25">
      <c r="A9" s="36">
        <v>38473</v>
      </c>
      <c r="B9" s="37">
        <v>0.13289999999999999</v>
      </c>
      <c r="C9" s="38">
        <v>1191.5</v>
      </c>
      <c r="D9" s="37">
        <v>2.8000000000000001E-2</v>
      </c>
      <c r="E9" s="37">
        <v>1.7600000000000001E-2</v>
      </c>
      <c r="F9" s="38">
        <v>30</v>
      </c>
      <c r="G9" s="38">
        <f t="shared" si="4"/>
        <v>1148.7959250546005</v>
      </c>
      <c r="H9" s="38">
        <v>1150</v>
      </c>
      <c r="I9" s="40">
        <v>42932</v>
      </c>
      <c r="J9" s="38">
        <v>46</v>
      </c>
      <c r="K9" s="38">
        <v>6.6</v>
      </c>
      <c r="L9" s="38">
        <v>1.5</v>
      </c>
      <c r="M9" s="38">
        <f t="shared" si="0"/>
        <v>1139.3490694071481</v>
      </c>
      <c r="N9" s="38">
        <f t="shared" si="5"/>
        <v>113.93490694071481</v>
      </c>
      <c r="O9" s="38">
        <f t="shared" si="1"/>
        <v>0.27771484198663327</v>
      </c>
      <c r="P9" s="38">
        <f t="shared" si="2"/>
        <v>5.3777148419866325</v>
      </c>
      <c r="Q9" s="37">
        <f t="shared" si="3"/>
        <v>4.7199887956944457E-2</v>
      </c>
      <c r="R9" s="3"/>
    </row>
    <row r="10" spans="1:18" ht="15.75" x14ac:dyDescent="0.25">
      <c r="A10" s="36">
        <v>38504</v>
      </c>
      <c r="B10" s="37">
        <v>0.12039999999999999</v>
      </c>
      <c r="C10" s="38">
        <v>1191.329956</v>
      </c>
      <c r="D10" s="37">
        <v>2.9899999999999999E-2</v>
      </c>
      <c r="E10" s="37">
        <v>1.7399999999999999E-2</v>
      </c>
      <c r="F10" s="38">
        <v>29</v>
      </c>
      <c r="G10" s="38">
        <f t="shared" si="4"/>
        <v>1153.4743116549657</v>
      </c>
      <c r="H10" s="38">
        <v>1155</v>
      </c>
      <c r="I10" s="40">
        <v>42967</v>
      </c>
      <c r="J10" s="38">
        <v>49</v>
      </c>
      <c r="K10" s="38">
        <v>7.4</v>
      </c>
      <c r="L10" s="38">
        <v>0.8</v>
      </c>
      <c r="M10" s="38">
        <f t="shared" si="0"/>
        <v>1142.9731538729322</v>
      </c>
      <c r="N10" s="38">
        <f t="shared" si="5"/>
        <v>114.29731538729322</v>
      </c>
      <c r="O10" s="38">
        <f t="shared" si="1"/>
        <v>0.28944981768323119</v>
      </c>
      <c r="P10" s="38">
        <f t="shared" si="2"/>
        <v>6.8894498176832322</v>
      </c>
      <c r="Q10" s="37">
        <f t="shared" si="3"/>
        <v>6.0276567252157465E-2</v>
      </c>
      <c r="R10" s="3"/>
    </row>
    <row r="11" spans="1:18" ht="15.75" x14ac:dyDescent="0.25">
      <c r="A11" s="36">
        <v>38534</v>
      </c>
      <c r="B11" s="37">
        <v>0.1157</v>
      </c>
      <c r="C11" s="38">
        <v>1234.1800539999999</v>
      </c>
      <c r="D11" s="37">
        <v>3.2500000000000001E-2</v>
      </c>
      <c r="E11" s="37">
        <v>1.7299999999999999E-2</v>
      </c>
      <c r="F11" s="38">
        <v>32</v>
      </c>
      <c r="G11" s="38">
        <f t="shared" si="4"/>
        <v>1194.7933837581281</v>
      </c>
      <c r="H11" s="38">
        <v>1195</v>
      </c>
      <c r="I11" s="40">
        <v>42995</v>
      </c>
      <c r="J11" s="38">
        <v>49</v>
      </c>
      <c r="K11" s="38">
        <v>6.1</v>
      </c>
      <c r="L11" s="38">
        <v>3.7</v>
      </c>
      <c r="M11" s="38">
        <f t="shared" si="0"/>
        <v>1183.6975560500064</v>
      </c>
      <c r="N11" s="38">
        <f t="shared" si="5"/>
        <v>118.36975560500063</v>
      </c>
      <c r="O11" s="38">
        <f t="shared" si="1"/>
        <v>0.35515929029287585</v>
      </c>
      <c r="P11" s="38">
        <f t="shared" si="2"/>
        <v>2.7551592902928754</v>
      </c>
      <c r="Q11" s="37">
        <f t="shared" si="3"/>
        <v>2.327587208582934E-2</v>
      </c>
      <c r="R11" s="3"/>
    </row>
    <row r="12" spans="1:18" ht="15.75" x14ac:dyDescent="0.25">
      <c r="A12" s="36">
        <v>38565</v>
      </c>
      <c r="B12" s="37">
        <v>0.126</v>
      </c>
      <c r="C12" s="38">
        <v>1220.329956</v>
      </c>
      <c r="D12" s="37">
        <v>3.4099999999999998E-2</v>
      </c>
      <c r="E12" s="37">
        <v>1.7399999999999999E-2</v>
      </c>
      <c r="F12" s="38">
        <v>30</v>
      </c>
      <c r="G12" s="38">
        <f t="shared" si="4"/>
        <v>1179.4537025085679</v>
      </c>
      <c r="H12" s="38">
        <v>1180</v>
      </c>
      <c r="I12" s="40">
        <v>43030</v>
      </c>
      <c r="J12" s="38">
        <v>52</v>
      </c>
      <c r="K12" s="38">
        <v>8.6</v>
      </c>
      <c r="L12" s="38">
        <v>1.95</v>
      </c>
      <c r="M12" s="38">
        <f t="shared" si="0"/>
        <v>1165.6813650600832</v>
      </c>
      <c r="N12" s="38">
        <f t="shared" si="5"/>
        <v>116.56813650600832</v>
      </c>
      <c r="O12" s="38">
        <f t="shared" si="1"/>
        <v>0.35130578799308038</v>
      </c>
      <c r="P12" s="38">
        <f t="shared" si="2"/>
        <v>7.00130578799308</v>
      </c>
      <c r="Q12" s="37">
        <f t="shared" si="3"/>
        <v>6.0061917414560448E-2</v>
      </c>
      <c r="R12" s="3"/>
    </row>
    <row r="13" spans="1:18" ht="15.75" x14ac:dyDescent="0.25">
      <c r="A13" s="36">
        <v>38596</v>
      </c>
      <c r="B13" s="37">
        <v>0.1192</v>
      </c>
      <c r="C13" s="38">
        <v>1228.8100589999999</v>
      </c>
      <c r="D13" s="37">
        <v>3.15E-2</v>
      </c>
      <c r="E13" s="37">
        <v>1.7500000000000002E-2</v>
      </c>
      <c r="F13" s="38">
        <v>31</v>
      </c>
      <c r="G13" s="38">
        <f t="shared" si="4"/>
        <v>1188.9451602667793</v>
      </c>
      <c r="H13" s="38">
        <v>1190</v>
      </c>
      <c r="I13" s="40">
        <v>43058</v>
      </c>
      <c r="J13" s="38">
        <v>50</v>
      </c>
      <c r="K13" s="38">
        <v>7.4</v>
      </c>
      <c r="L13" s="38">
        <v>10.8</v>
      </c>
      <c r="M13" s="38">
        <f t="shared" si="0"/>
        <v>1177.4761313656593</v>
      </c>
      <c r="N13" s="38">
        <f t="shared" si="5"/>
        <v>117.74761313656593</v>
      </c>
      <c r="O13" s="38">
        <f t="shared" si="1"/>
        <v>0.33526099292968681</v>
      </c>
      <c r="P13" s="38">
        <f t="shared" si="2"/>
        <v>-3.0647390070703135</v>
      </c>
      <c r="Q13" s="37">
        <f t="shared" si="3"/>
        <v>-2.602803509499399E-2</v>
      </c>
      <c r="R13" s="3"/>
    </row>
    <row r="14" spans="1:18" ht="15.75" x14ac:dyDescent="0.25">
      <c r="A14" s="36">
        <v>38626</v>
      </c>
      <c r="B14" s="37">
        <v>0.1532</v>
      </c>
      <c r="C14" s="38">
        <v>1207.01001</v>
      </c>
      <c r="D14" s="37">
        <v>3.7699999999999997E-2</v>
      </c>
      <c r="E14" s="37">
        <v>1.8200000000000001E-2</v>
      </c>
      <c r="F14" s="38">
        <v>30</v>
      </c>
      <c r="G14" s="38">
        <f t="shared" si="4"/>
        <v>1158.1548441791394</v>
      </c>
      <c r="H14" s="38">
        <v>1160</v>
      </c>
      <c r="I14" s="40">
        <v>43086</v>
      </c>
      <c r="J14" s="38">
        <v>47</v>
      </c>
      <c r="K14" s="38">
        <v>9.5</v>
      </c>
      <c r="L14" s="38">
        <v>0.6</v>
      </c>
      <c r="M14" s="38">
        <f t="shared" si="0"/>
        <v>1144.8824025676602</v>
      </c>
      <c r="N14" s="38">
        <f t="shared" si="5"/>
        <v>114.48824025676602</v>
      </c>
      <c r="O14" s="38">
        <f t="shared" si="1"/>
        <v>0.38478955025996819</v>
      </c>
      <c r="P14" s="38">
        <f t="shared" si="2"/>
        <v>9.2847895502599691</v>
      </c>
      <c r="Q14" s="37">
        <f t="shared" si="3"/>
        <v>8.1098194272500895E-2</v>
      </c>
      <c r="R14" s="3"/>
    </row>
    <row r="15" spans="1:18" x14ac:dyDescent="0.25">
      <c r="A15" s="36">
        <v>38657</v>
      </c>
      <c r="B15" s="37">
        <v>0.1206</v>
      </c>
      <c r="C15" s="38">
        <v>1249.4799800000001</v>
      </c>
      <c r="D15" s="41">
        <v>0.04</v>
      </c>
      <c r="E15" s="37">
        <v>1.78E-2</v>
      </c>
      <c r="F15" s="38">
        <v>30</v>
      </c>
      <c r="G15" s="38">
        <f t="shared" si="4"/>
        <v>1209.9856721702881</v>
      </c>
      <c r="H15" s="38">
        <v>1210</v>
      </c>
      <c r="I15" s="40">
        <v>42756</v>
      </c>
      <c r="J15" s="38">
        <v>51</v>
      </c>
      <c r="K15" s="38">
        <v>6.9</v>
      </c>
      <c r="L15" s="38">
        <v>3</v>
      </c>
      <c r="M15" s="38">
        <f t="shared" si="0"/>
        <v>1196.3561237298588</v>
      </c>
      <c r="N15" s="38">
        <f t="shared" si="5"/>
        <v>119.63561237298589</v>
      </c>
      <c r="O15" s="38">
        <f t="shared" si="1"/>
        <v>0.41669209070511354</v>
      </c>
      <c r="P15" s="38">
        <f t="shared" si="2"/>
        <v>4.3166920907051143</v>
      </c>
      <c r="Q15" s="37">
        <f t="shared" si="3"/>
        <v>3.6081999373623282E-2</v>
      </c>
    </row>
    <row r="16" spans="1:18" x14ac:dyDescent="0.25">
      <c r="A16" s="36">
        <v>38687</v>
      </c>
      <c r="B16" s="37">
        <v>0.1207</v>
      </c>
      <c r="C16" s="38">
        <v>1248.290039</v>
      </c>
      <c r="D16" s="37">
        <v>4.0099999999999997E-2</v>
      </c>
      <c r="E16" s="37">
        <v>1.7600000000000001E-2</v>
      </c>
      <c r="F16" s="38">
        <v>32</v>
      </c>
      <c r="G16" s="38">
        <f t="shared" si="4"/>
        <v>1207.4590670166936</v>
      </c>
      <c r="H16" s="38">
        <v>1205</v>
      </c>
      <c r="I16" s="40">
        <v>42784</v>
      </c>
      <c r="J16" s="38">
        <v>49</v>
      </c>
      <c r="K16" s="38">
        <v>7.3</v>
      </c>
      <c r="L16" s="38">
        <v>1.2</v>
      </c>
      <c r="M16" s="38">
        <f t="shared" si="0"/>
        <v>1191.230567388131</v>
      </c>
      <c r="N16" s="38">
        <f t="shared" si="5"/>
        <v>119.1230567388131</v>
      </c>
      <c r="O16" s="38">
        <f t="shared" si="1"/>
        <v>0.44523715941868919</v>
      </c>
      <c r="P16" s="38">
        <f t="shared" si="2"/>
        <v>6.5452371594186891</v>
      </c>
      <c r="Q16" s="37">
        <f t="shared" si="3"/>
        <v>5.4945174667316077E-2</v>
      </c>
    </row>
    <row r="17" spans="1:17" x14ac:dyDescent="0.25">
      <c r="A17" s="36">
        <v>38718</v>
      </c>
      <c r="B17" s="37">
        <v>0.1295</v>
      </c>
      <c r="C17" s="38">
        <v>1280.079956</v>
      </c>
      <c r="D17" s="37">
        <v>4.3700000000000003E-2</v>
      </c>
      <c r="E17" s="37">
        <v>1.7500000000000002E-2</v>
      </c>
      <c r="F17" s="38">
        <v>28</v>
      </c>
      <c r="G17" s="38">
        <f t="shared" si="4"/>
        <v>1238.5446643304597</v>
      </c>
      <c r="H17" s="38">
        <v>1235</v>
      </c>
      <c r="I17" s="40">
        <v>42812</v>
      </c>
      <c r="J17" s="38">
        <v>46</v>
      </c>
      <c r="K17" s="38">
        <v>7.3</v>
      </c>
      <c r="L17" s="38">
        <v>2.25</v>
      </c>
      <c r="M17" s="38">
        <f t="shared" si="0"/>
        <v>1220.9170597016478</v>
      </c>
      <c r="N17" s="38">
        <f t="shared" si="5"/>
        <v>122.09170597016478</v>
      </c>
      <c r="O17" s="38">
        <f t="shared" si="1"/>
        <v>0.4344914102727504</v>
      </c>
      <c r="P17" s="38">
        <f t="shared" si="2"/>
        <v>5.4844914102727502</v>
      </c>
      <c r="Q17" s="37">
        <f t="shared" si="3"/>
        <v>4.4921080975090809E-2</v>
      </c>
    </row>
    <row r="18" spans="1:17" x14ac:dyDescent="0.25">
      <c r="A18" s="36">
        <v>38749</v>
      </c>
      <c r="B18" s="37">
        <v>0.1234</v>
      </c>
      <c r="C18" s="38">
        <v>1280.660034</v>
      </c>
      <c r="D18" s="37">
        <v>4.4699999999999997E-2</v>
      </c>
      <c r="E18" s="37">
        <v>1.77E-2</v>
      </c>
      <c r="F18" s="38">
        <v>31</v>
      </c>
      <c r="G18" s="38">
        <f t="shared" si="4"/>
        <v>1238.9913276443137</v>
      </c>
      <c r="H18" s="38">
        <v>1230</v>
      </c>
      <c r="I18" s="40">
        <v>42847</v>
      </c>
      <c r="J18" s="38">
        <v>53</v>
      </c>
      <c r="K18" s="38">
        <v>5.9</v>
      </c>
      <c r="L18" s="38">
        <v>1.25</v>
      </c>
      <c r="M18" s="38">
        <f t="shared" si="0"/>
        <v>1216.1423108980496</v>
      </c>
      <c r="N18" s="38">
        <f t="shared" si="5"/>
        <v>121.61423108980496</v>
      </c>
      <c r="O18" s="38">
        <f t="shared" si="1"/>
        <v>0.48502000960306774</v>
      </c>
      <c r="P18" s="38">
        <f t="shared" si="2"/>
        <v>5.1350200096030685</v>
      </c>
      <c r="Q18" s="37">
        <f t="shared" si="3"/>
        <v>4.2223841433583195E-2</v>
      </c>
    </row>
    <row r="19" spans="1:17" x14ac:dyDescent="0.25">
      <c r="A19" s="36">
        <v>38777</v>
      </c>
      <c r="B19" s="37">
        <v>0.1139</v>
      </c>
      <c r="C19" s="38">
        <v>1294.869995</v>
      </c>
      <c r="D19" s="37">
        <v>4.65E-2</v>
      </c>
      <c r="E19" s="37">
        <v>1.7600000000000001E-2</v>
      </c>
      <c r="F19" s="38">
        <v>28</v>
      </c>
      <c r="G19" s="38">
        <f t="shared" si="4"/>
        <v>1258.3638074996641</v>
      </c>
      <c r="H19" s="38">
        <v>1260</v>
      </c>
      <c r="I19" s="40">
        <v>42875</v>
      </c>
      <c r="J19" s="38">
        <v>50</v>
      </c>
      <c r="K19" s="38">
        <v>6.6</v>
      </c>
      <c r="L19" s="38">
        <v>2.0499999999999998</v>
      </c>
      <c r="M19" s="38">
        <f t="shared" si="0"/>
        <v>1245.3994807603779</v>
      </c>
      <c r="N19" s="38">
        <f t="shared" si="5"/>
        <v>124.53994807603779</v>
      </c>
      <c r="O19" s="38">
        <f t="shared" si="1"/>
        <v>0.46862769218720335</v>
      </c>
      <c r="P19" s="38">
        <f t="shared" si="2"/>
        <v>5.0186276921872031</v>
      </c>
      <c r="Q19" s="37">
        <f t="shared" si="3"/>
        <v>4.0297332460128239E-2</v>
      </c>
    </row>
    <row r="20" spans="1:17" x14ac:dyDescent="0.25">
      <c r="A20" s="36">
        <v>38808</v>
      </c>
      <c r="B20" s="37">
        <v>0.1159</v>
      </c>
      <c r="C20" s="38">
        <v>1310.6099850000001</v>
      </c>
      <c r="D20" s="37">
        <v>4.5999999999999999E-2</v>
      </c>
      <c r="E20" s="37">
        <v>1.77E-2</v>
      </c>
      <c r="F20" s="38">
        <v>33</v>
      </c>
      <c r="G20" s="38">
        <f t="shared" si="4"/>
        <v>1269.4216548215529</v>
      </c>
      <c r="H20" s="38">
        <v>1270</v>
      </c>
      <c r="I20" s="40">
        <v>42903</v>
      </c>
      <c r="J20" s="38">
        <v>50</v>
      </c>
      <c r="K20" s="38">
        <v>6.6</v>
      </c>
      <c r="L20" s="38">
        <v>14.6</v>
      </c>
      <c r="M20" s="38">
        <f t="shared" si="0"/>
        <v>1255.4224215076179</v>
      </c>
      <c r="N20" s="38">
        <f t="shared" si="5"/>
        <v>125.54224215076178</v>
      </c>
      <c r="O20" s="38">
        <f t="shared" si="1"/>
        <v>0.55071129789061068</v>
      </c>
      <c r="P20" s="38">
        <f t="shared" si="2"/>
        <v>-7.4492887021093894</v>
      </c>
      <c r="Q20" s="37">
        <f t="shared" si="3"/>
        <v>-5.933690982803741E-2</v>
      </c>
    </row>
    <row r="21" spans="1:17" x14ac:dyDescent="0.25">
      <c r="A21" s="36">
        <v>38838</v>
      </c>
      <c r="B21" s="37">
        <v>0.16439999999999999</v>
      </c>
      <c r="C21" s="38">
        <v>1270.089966</v>
      </c>
      <c r="D21" s="37">
        <v>4.7500000000000001E-2</v>
      </c>
      <c r="E21" s="37">
        <v>1.7999999999999999E-2</v>
      </c>
      <c r="F21" s="38">
        <v>30</v>
      </c>
      <c r="G21" s="38">
        <f t="shared" si="4"/>
        <v>1215.9676694223995</v>
      </c>
      <c r="H21" s="38">
        <v>1215</v>
      </c>
      <c r="I21" s="40">
        <v>42938</v>
      </c>
      <c r="J21" s="38">
        <v>52</v>
      </c>
      <c r="K21" s="38">
        <v>9.6</v>
      </c>
      <c r="L21" s="38">
        <v>2.5</v>
      </c>
      <c r="M21" s="38">
        <f t="shared" si="0"/>
        <v>1197.2057023873326</v>
      </c>
      <c r="N21" s="38">
        <f t="shared" si="5"/>
        <v>119.72057023873326</v>
      </c>
      <c r="O21" s="38">
        <f t="shared" si="1"/>
        <v>0.50586851885675477</v>
      </c>
      <c r="P21" s="38">
        <f t="shared" si="2"/>
        <v>7.6058685188567541</v>
      </c>
      <c r="Q21" s="37">
        <f t="shared" si="3"/>
        <v>6.3530172832371154E-2</v>
      </c>
    </row>
    <row r="22" spans="1:17" x14ac:dyDescent="0.25">
      <c r="A22" s="36">
        <v>38869</v>
      </c>
      <c r="B22" s="37">
        <v>0.13009999999999999</v>
      </c>
      <c r="C22" s="38">
        <v>1270.1999510000001</v>
      </c>
      <c r="D22" s="37">
        <v>4.5400000000000003E-2</v>
      </c>
      <c r="E22" s="37">
        <v>1.8700000000000001E-2</v>
      </c>
      <c r="F22" s="38">
        <v>31</v>
      </c>
      <c r="G22" s="38">
        <f t="shared" si="4"/>
        <v>1226.5305876757498</v>
      </c>
      <c r="H22" s="38">
        <v>1225</v>
      </c>
      <c r="I22" s="40">
        <v>42966</v>
      </c>
      <c r="J22" s="38">
        <v>50</v>
      </c>
      <c r="K22" s="38">
        <v>7.8</v>
      </c>
      <c r="L22" s="38">
        <v>3.2</v>
      </c>
      <c r="M22" s="38">
        <f t="shared" si="0"/>
        <v>1209.6051481968198</v>
      </c>
      <c r="N22" s="38">
        <f t="shared" si="5"/>
        <v>120.96051481968198</v>
      </c>
      <c r="O22" s="38">
        <f t="shared" si="1"/>
        <v>0.49744486451535469</v>
      </c>
      <c r="P22" s="38">
        <f t="shared" si="2"/>
        <v>5.0974448645153547</v>
      </c>
      <c r="Q22" s="37">
        <f t="shared" si="3"/>
        <v>4.2141395248806668E-2</v>
      </c>
    </row>
    <row r="23" spans="1:17" x14ac:dyDescent="0.25">
      <c r="A23" s="36">
        <v>38899</v>
      </c>
      <c r="B23" s="37">
        <v>0.14949999999999999</v>
      </c>
      <c r="C23" s="38">
        <v>1276.660034</v>
      </c>
      <c r="D23" s="37">
        <v>5.0200000000000002E-2</v>
      </c>
      <c r="E23" s="37">
        <v>1.8800000000000001E-2</v>
      </c>
      <c r="F23" s="38">
        <v>31</v>
      </c>
      <c r="G23" s="38">
        <f t="shared" si="4"/>
        <v>1226.5758744806312</v>
      </c>
      <c r="H23" s="38">
        <v>1225</v>
      </c>
      <c r="I23" s="40">
        <v>42994</v>
      </c>
      <c r="J23" s="38">
        <v>47</v>
      </c>
      <c r="K23" s="38">
        <v>8.5</v>
      </c>
      <c r="L23" s="38">
        <v>0.7</v>
      </c>
      <c r="M23" s="38">
        <f t="shared" si="0"/>
        <v>1208.6070038333905</v>
      </c>
      <c r="N23" s="38">
        <f t="shared" si="5"/>
        <v>120.86070038333905</v>
      </c>
      <c r="O23" s="38">
        <f t="shared" si="1"/>
        <v>0.55271474980920465</v>
      </c>
      <c r="P23" s="38">
        <f t="shared" si="2"/>
        <v>8.3527147498092038</v>
      </c>
      <c r="Q23" s="37">
        <f t="shared" si="3"/>
        <v>6.9110262668646977E-2</v>
      </c>
    </row>
    <row r="24" spans="1:17" x14ac:dyDescent="0.25">
      <c r="A24" s="36">
        <v>38930</v>
      </c>
      <c r="B24" s="37">
        <v>0.1231</v>
      </c>
      <c r="C24" s="38">
        <v>1303.8199460000001</v>
      </c>
      <c r="D24" s="37">
        <v>5.1200000000000002E-2</v>
      </c>
      <c r="E24" s="37">
        <v>1.8499999999999999E-2</v>
      </c>
      <c r="F24" s="38">
        <v>29</v>
      </c>
      <c r="G24" s="38">
        <f t="shared" si="4"/>
        <v>1263.5892502316108</v>
      </c>
      <c r="H24" s="38">
        <v>1265</v>
      </c>
      <c r="I24" s="40">
        <v>43029</v>
      </c>
      <c r="J24" s="38">
        <v>51</v>
      </c>
      <c r="K24" s="38">
        <v>8.4</v>
      </c>
      <c r="L24" s="38">
        <v>1.35</v>
      </c>
      <c r="M24" s="38">
        <f t="shared" si="0"/>
        <v>1247.5825185242634</v>
      </c>
      <c r="N24" s="38">
        <f t="shared" si="5"/>
        <v>124.75825185242634</v>
      </c>
      <c r="O24" s="38">
        <f t="shared" si="1"/>
        <v>0.54278373092440646</v>
      </c>
      <c r="P24" s="38">
        <f t="shared" si="2"/>
        <v>7.5927837309244071</v>
      </c>
      <c r="Q24" s="37">
        <f t="shared" si="3"/>
        <v>6.0859972131588828E-2</v>
      </c>
    </row>
    <row r="25" spans="1:17" x14ac:dyDescent="0.25">
      <c r="A25" s="36">
        <v>38961</v>
      </c>
      <c r="B25" s="37">
        <v>0.1198</v>
      </c>
      <c r="C25" s="38">
        <v>1335.849976</v>
      </c>
      <c r="D25" s="37">
        <v>4.5999999999999999E-2</v>
      </c>
      <c r="E25" s="37">
        <v>1.83E-2</v>
      </c>
      <c r="F25" s="38">
        <v>32</v>
      </c>
      <c r="G25" s="38">
        <f t="shared" si="4"/>
        <v>1293.0478873661057</v>
      </c>
      <c r="H25" s="38">
        <v>1295</v>
      </c>
      <c r="I25" s="40">
        <v>43057</v>
      </c>
      <c r="J25" s="38">
        <v>50</v>
      </c>
      <c r="K25" s="38">
        <v>8.4</v>
      </c>
      <c r="L25" s="38">
        <v>0.65</v>
      </c>
      <c r="M25" s="38">
        <f t="shared" si="0"/>
        <v>1278.4653825609173</v>
      </c>
      <c r="N25" s="38">
        <f t="shared" si="5"/>
        <v>127.84653825609173</v>
      </c>
      <c r="O25" s="38">
        <f t="shared" si="1"/>
        <v>0.55057494548971686</v>
      </c>
      <c r="P25" s="38">
        <f t="shared" si="2"/>
        <v>8.3005749454897177</v>
      </c>
      <c r="Q25" s="37">
        <f t="shared" si="3"/>
        <v>6.4926082932825951E-2</v>
      </c>
    </row>
    <row r="26" spans="1:17" x14ac:dyDescent="0.25">
      <c r="A26" s="36">
        <v>38991</v>
      </c>
      <c r="B26" s="37">
        <v>0.111</v>
      </c>
      <c r="C26" s="38">
        <v>1377.9399410000001</v>
      </c>
      <c r="D26" s="37">
        <v>5.1799999999999999E-2</v>
      </c>
      <c r="E26" s="37">
        <v>1.7899999999999999E-2</v>
      </c>
      <c r="F26" s="38">
        <v>30</v>
      </c>
      <c r="G26" s="38">
        <f t="shared" si="4"/>
        <v>1339.2439676884028</v>
      </c>
      <c r="H26" s="38">
        <v>1340</v>
      </c>
      <c r="I26" s="40">
        <v>43085</v>
      </c>
      <c r="J26" s="38">
        <v>46</v>
      </c>
      <c r="K26" s="38">
        <v>6.9</v>
      </c>
      <c r="L26" s="38">
        <v>1.1499999999999999</v>
      </c>
      <c r="M26" s="38">
        <f t="shared" si="0"/>
        <v>1324.3806780900184</v>
      </c>
      <c r="N26" s="38">
        <f t="shared" si="5"/>
        <v>132.43806780900184</v>
      </c>
      <c r="O26" s="38">
        <f t="shared" si="1"/>
        <v>0.5945012522455021</v>
      </c>
      <c r="P26" s="38">
        <f t="shared" si="2"/>
        <v>6.344501252245502</v>
      </c>
      <c r="Q26" s="37">
        <f t="shared" si="3"/>
        <v>4.7905419923487173E-2</v>
      </c>
    </row>
    <row r="27" spans="1:17" x14ac:dyDescent="0.25">
      <c r="A27" s="36">
        <v>39022</v>
      </c>
      <c r="B27" s="37">
        <v>0.1091</v>
      </c>
      <c r="C27" s="38">
        <v>1400.630005</v>
      </c>
      <c r="D27" s="37">
        <v>5.2200000000000003E-2</v>
      </c>
      <c r="E27" s="37">
        <v>1.77E-2</v>
      </c>
      <c r="F27" s="38">
        <v>29</v>
      </c>
      <c r="G27" s="38">
        <f t="shared" si="4"/>
        <v>1362.7991861260514</v>
      </c>
      <c r="H27" s="38">
        <v>1360</v>
      </c>
      <c r="I27" s="40">
        <v>42755</v>
      </c>
      <c r="J27" s="38">
        <v>51</v>
      </c>
      <c r="K27" s="38">
        <v>7.9</v>
      </c>
      <c r="L27" s="38">
        <v>1.95</v>
      </c>
      <c r="M27" s="38">
        <f t="shared" si="0"/>
        <v>1342.2166567411095</v>
      </c>
      <c r="N27" s="38">
        <f t="shared" si="5"/>
        <v>134.22166567411097</v>
      </c>
      <c r="O27" s="38">
        <f t="shared" si="1"/>
        <v>0.59065900896463541</v>
      </c>
      <c r="P27" s="38">
        <f t="shared" si="2"/>
        <v>6.5406590089646359</v>
      </c>
      <c r="Q27" s="37">
        <f t="shared" si="3"/>
        <v>4.8730277456437612E-2</v>
      </c>
    </row>
    <row r="28" spans="1:17" x14ac:dyDescent="0.25">
      <c r="A28" s="36">
        <v>39052</v>
      </c>
      <c r="B28" s="37">
        <v>0.11559999999999999</v>
      </c>
      <c r="C28" s="38">
        <v>1418.3000489999999</v>
      </c>
      <c r="D28" s="37">
        <v>4.7500000000000001E-2</v>
      </c>
      <c r="E28" s="37">
        <v>1.7600000000000001E-2</v>
      </c>
      <c r="F28" s="38">
        <v>33</v>
      </c>
      <c r="G28" s="38">
        <f t="shared" si="4"/>
        <v>1374.0304997007265</v>
      </c>
      <c r="H28" s="38">
        <v>1375</v>
      </c>
      <c r="I28" s="40">
        <v>42783</v>
      </c>
      <c r="J28" s="38">
        <v>50</v>
      </c>
      <c r="K28" s="38">
        <v>8.4</v>
      </c>
      <c r="L28" s="38">
        <v>1.1499999999999999</v>
      </c>
      <c r="M28" s="38">
        <f t="shared" si="0"/>
        <v>1357.6821272832976</v>
      </c>
      <c r="N28" s="38">
        <f t="shared" si="5"/>
        <v>135.76821272832976</v>
      </c>
      <c r="O28" s="38">
        <f t="shared" si="1"/>
        <v>0.62046469752130495</v>
      </c>
      <c r="P28" s="38">
        <f t="shared" si="2"/>
        <v>7.8704646975213048</v>
      </c>
      <c r="Q28" s="37">
        <f t="shared" si="3"/>
        <v>5.7969863043494517E-2</v>
      </c>
    </row>
    <row r="29" spans="1:17" x14ac:dyDescent="0.25">
      <c r="A29" s="36">
        <v>39083</v>
      </c>
      <c r="B29" s="37">
        <v>0.1042</v>
      </c>
      <c r="C29" s="38">
        <v>1438.23999</v>
      </c>
      <c r="D29" s="37">
        <v>0.05</v>
      </c>
      <c r="E29" s="37">
        <v>1.7600000000000001E-2</v>
      </c>
      <c r="F29" s="38">
        <v>28</v>
      </c>
      <c r="G29" s="38">
        <f t="shared" si="4"/>
        <v>1401.7371296694134</v>
      </c>
      <c r="H29" s="38">
        <v>1400</v>
      </c>
      <c r="I29" s="40">
        <v>42811</v>
      </c>
      <c r="J29" s="38">
        <v>45</v>
      </c>
      <c r="K29" s="38">
        <v>6.9</v>
      </c>
      <c r="L29" s="38">
        <v>14</v>
      </c>
      <c r="M29" s="38">
        <f t="shared" si="0"/>
        <v>1384.4964081781186</v>
      </c>
      <c r="N29" s="38">
        <f t="shared" si="5"/>
        <v>138.44964081781185</v>
      </c>
      <c r="O29" s="38">
        <f t="shared" si="1"/>
        <v>0.55857602851662591</v>
      </c>
      <c r="P29" s="38">
        <f t="shared" si="2"/>
        <v>-6.5414239714833737</v>
      </c>
      <c r="Q29" s="37">
        <f t="shared" si="3"/>
        <v>-4.7247677443174742E-2</v>
      </c>
    </row>
    <row r="30" spans="1:17" x14ac:dyDescent="0.25">
      <c r="A30" s="36">
        <v>39114</v>
      </c>
      <c r="B30" s="37">
        <v>0.1542</v>
      </c>
      <c r="C30" s="38">
        <v>1406.8199460000001</v>
      </c>
      <c r="D30" s="37">
        <v>5.2400000000000002E-2</v>
      </c>
      <c r="E30" s="37">
        <v>1.7500000000000002E-2</v>
      </c>
      <c r="F30" s="38">
        <v>30</v>
      </c>
      <c r="G30" s="38">
        <f t="shared" si="4"/>
        <v>1351.2405576993644</v>
      </c>
      <c r="H30" s="38">
        <v>1350</v>
      </c>
      <c r="I30" s="40">
        <v>42846</v>
      </c>
      <c r="J30" s="38">
        <v>52</v>
      </c>
      <c r="K30" s="38">
        <v>9.5</v>
      </c>
      <c r="L30" s="38">
        <v>3</v>
      </c>
      <c r="M30" s="38">
        <f t="shared" si="0"/>
        <v>1330.4594964429621</v>
      </c>
      <c r="N30" s="38">
        <f t="shared" si="5"/>
        <v>133.0459496442962</v>
      </c>
      <c r="O30" s="38">
        <f t="shared" si="1"/>
        <v>0.61524786449665148</v>
      </c>
      <c r="P30" s="38">
        <f t="shared" si="2"/>
        <v>7.1152478644966513</v>
      </c>
      <c r="Q30" s="37">
        <f t="shared" si="3"/>
        <v>5.347962777912111E-2</v>
      </c>
    </row>
    <row r="31" spans="1:17" x14ac:dyDescent="0.25">
      <c r="A31" s="36">
        <v>39142</v>
      </c>
      <c r="B31" s="37">
        <v>0.1464</v>
      </c>
      <c r="C31" s="38">
        <v>1420.8599850000001</v>
      </c>
      <c r="D31" s="37">
        <v>5.0700000000000002E-2</v>
      </c>
      <c r="E31" s="37">
        <v>1.8100000000000002E-2</v>
      </c>
      <c r="F31" s="38">
        <v>31</v>
      </c>
      <c r="G31" s="38">
        <f t="shared" si="4"/>
        <v>1366.4370389482526</v>
      </c>
      <c r="H31" s="38">
        <v>1365</v>
      </c>
      <c r="I31" s="40">
        <v>42874</v>
      </c>
      <c r="J31" s="38">
        <v>50</v>
      </c>
      <c r="K31" s="38">
        <v>9.9</v>
      </c>
      <c r="L31" s="38">
        <v>1.5</v>
      </c>
      <c r="M31" s="38">
        <f t="shared" si="0"/>
        <v>1345.6526394258756</v>
      </c>
      <c r="N31" s="38">
        <f t="shared" si="5"/>
        <v>134.56526394258756</v>
      </c>
      <c r="O31" s="38">
        <f t="shared" si="1"/>
        <v>0.62341263716745599</v>
      </c>
      <c r="P31" s="38">
        <f t="shared" si="2"/>
        <v>9.023412637167457</v>
      </c>
      <c r="Q31" s="37">
        <f t="shared" si="3"/>
        <v>6.7056031941625793E-2</v>
      </c>
    </row>
    <row r="32" spans="1:17" x14ac:dyDescent="0.25">
      <c r="A32" s="36">
        <v>39173</v>
      </c>
      <c r="B32" s="37">
        <v>0.14219999999999999</v>
      </c>
      <c r="C32" s="38">
        <v>1482.369995</v>
      </c>
      <c r="D32" s="37">
        <v>4.8000000000000001E-2</v>
      </c>
      <c r="E32" s="37">
        <v>1.7600000000000001E-2</v>
      </c>
      <c r="F32" s="38">
        <v>31</v>
      </c>
      <c r="G32" s="38">
        <f t="shared" si="4"/>
        <v>1427.0033159000311</v>
      </c>
      <c r="H32" s="38">
        <v>1425</v>
      </c>
      <c r="I32" s="40">
        <v>42902</v>
      </c>
      <c r="J32" s="38">
        <v>47</v>
      </c>
      <c r="K32" s="38">
        <v>9.5</v>
      </c>
      <c r="L32" s="38">
        <v>1.25</v>
      </c>
      <c r="M32" s="38">
        <f t="shared" si="0"/>
        <v>1406.7194920981065</v>
      </c>
      <c r="N32" s="38">
        <f t="shared" si="5"/>
        <v>140.67194920981063</v>
      </c>
      <c r="O32" s="38">
        <f t="shared" si="1"/>
        <v>0.61345743189950319</v>
      </c>
      <c r="P32" s="38">
        <f t="shared" si="2"/>
        <v>8.8634574318995032</v>
      </c>
      <c r="Q32" s="37">
        <f t="shared" si="3"/>
        <v>6.3007994711722914E-2</v>
      </c>
    </row>
    <row r="33" spans="1:17" x14ac:dyDescent="0.25">
      <c r="A33" s="36">
        <v>39203</v>
      </c>
      <c r="B33" s="37">
        <v>0.1305</v>
      </c>
      <c r="C33" s="38">
        <v>1530.619995</v>
      </c>
      <c r="D33" s="37">
        <v>4.7800000000000002E-2</v>
      </c>
      <c r="E33" s="37">
        <v>1.72E-2</v>
      </c>
      <c r="F33" s="38">
        <v>29</v>
      </c>
      <c r="G33" s="38">
        <f t="shared" si="4"/>
        <v>1480.1569407859006</v>
      </c>
      <c r="H33" s="38">
        <v>1475</v>
      </c>
      <c r="I33" s="40">
        <v>42937</v>
      </c>
      <c r="J33" s="38">
        <v>51</v>
      </c>
      <c r="K33" s="38">
        <v>9.1999999999999993</v>
      </c>
      <c r="L33" s="38">
        <v>11.7</v>
      </c>
      <c r="M33" s="38">
        <f t="shared" si="0"/>
        <v>1455.9814415422045</v>
      </c>
      <c r="N33" s="38">
        <f t="shared" si="5"/>
        <v>145.59814415422045</v>
      </c>
      <c r="O33" s="38">
        <f t="shared" si="1"/>
        <v>0.58901143245257315</v>
      </c>
      <c r="P33" s="38">
        <f t="shared" si="2"/>
        <v>-1.910988567547427</v>
      </c>
      <c r="Q33" s="37">
        <f t="shared" si="3"/>
        <v>-1.3125088775329924E-2</v>
      </c>
    </row>
    <row r="34" spans="1:17" x14ac:dyDescent="0.25">
      <c r="A34" s="36">
        <v>39234</v>
      </c>
      <c r="B34" s="37">
        <v>0.1623</v>
      </c>
      <c r="C34" s="38">
        <v>1503.349976</v>
      </c>
      <c r="D34" s="37">
        <v>4.2799999999999998E-2</v>
      </c>
      <c r="E34" s="37">
        <v>1.7299999999999999E-2</v>
      </c>
      <c r="F34" s="38">
        <v>32</v>
      </c>
      <c r="G34" s="38">
        <f t="shared" si="4"/>
        <v>1437.4382683908402</v>
      </c>
      <c r="H34" s="38">
        <v>1425</v>
      </c>
      <c r="I34" s="40">
        <v>42965</v>
      </c>
      <c r="J34" s="38">
        <v>50</v>
      </c>
      <c r="K34" s="38">
        <v>10.8</v>
      </c>
      <c r="L34" s="38">
        <v>18</v>
      </c>
      <c r="M34" s="38">
        <f t="shared" si="0"/>
        <v>1405.8696498209788</v>
      </c>
      <c r="N34" s="38">
        <f t="shared" si="5"/>
        <v>140.58696498209787</v>
      </c>
      <c r="O34" s="38">
        <f t="shared" si="1"/>
        <v>0.56912076000284462</v>
      </c>
      <c r="P34" s="38">
        <f t="shared" si="2"/>
        <v>-6.6308792399971548</v>
      </c>
      <c r="Q34" s="37">
        <f t="shared" si="3"/>
        <v>-4.7165675998777842E-2</v>
      </c>
    </row>
    <row r="35" spans="1:17" x14ac:dyDescent="0.25">
      <c r="A35" s="36">
        <v>39264</v>
      </c>
      <c r="B35" s="37">
        <v>0.23519999999999999</v>
      </c>
      <c r="C35" s="38">
        <v>1455.2700199999999</v>
      </c>
      <c r="D35" s="37">
        <v>5.1299999999999998E-2</v>
      </c>
      <c r="E35" s="37">
        <v>1.7399999999999999E-2</v>
      </c>
      <c r="F35" s="38">
        <v>31</v>
      </c>
      <c r="G35" s="38">
        <f t="shared" si="4"/>
        <v>1365.8501607706921</v>
      </c>
      <c r="H35" s="38">
        <v>1365</v>
      </c>
      <c r="I35" s="40">
        <v>43000</v>
      </c>
      <c r="J35" s="38">
        <v>53</v>
      </c>
      <c r="K35" s="38">
        <v>17.2</v>
      </c>
      <c r="L35" s="38">
        <v>7.1</v>
      </c>
      <c r="M35" s="38">
        <f t="shared" si="0"/>
        <v>1337.6698357510252</v>
      </c>
      <c r="N35" s="38">
        <f t="shared" si="5"/>
        <v>133.76698357510253</v>
      </c>
      <c r="O35" s="38">
        <f t="shared" si="1"/>
        <v>0.65919609075344021</v>
      </c>
      <c r="P35" s="38">
        <f t="shared" si="2"/>
        <v>10.75919609075344</v>
      </c>
      <c r="Q35" s="37">
        <f t="shared" si="3"/>
        <v>8.0432374291469058E-2</v>
      </c>
    </row>
    <row r="36" spans="1:17" x14ac:dyDescent="0.25">
      <c r="A36" s="36">
        <v>39295</v>
      </c>
      <c r="B36" s="37">
        <v>0.23380000000000001</v>
      </c>
      <c r="C36" s="38">
        <v>1473.98999</v>
      </c>
      <c r="D36" s="37">
        <v>4.02E-2</v>
      </c>
      <c r="E36" s="37">
        <v>1.84E-2</v>
      </c>
      <c r="F36" s="38">
        <v>28</v>
      </c>
      <c r="G36" s="38">
        <f t="shared" si="4"/>
        <v>1387.2338203372988</v>
      </c>
      <c r="H36" s="38">
        <v>1375</v>
      </c>
      <c r="I36" s="40">
        <v>43028</v>
      </c>
      <c r="J36" s="38">
        <v>50</v>
      </c>
      <c r="K36" s="38">
        <v>17.600000000000001</v>
      </c>
      <c r="L36" s="38">
        <v>1.6</v>
      </c>
      <c r="M36" s="38">
        <f t="shared" si="0"/>
        <v>1349.8488926793821</v>
      </c>
      <c r="N36" s="38">
        <f t="shared" si="5"/>
        <v>134.9848892679382</v>
      </c>
      <c r="O36" s="38">
        <f t="shared" si="1"/>
        <v>0.47127300681106765</v>
      </c>
      <c r="P36" s="38">
        <f t="shared" si="2"/>
        <v>16.471273006811067</v>
      </c>
      <c r="Q36" s="37">
        <f t="shared" si="3"/>
        <v>0.12202308788887044</v>
      </c>
    </row>
    <row r="37" spans="1:17" x14ac:dyDescent="0.25">
      <c r="A37" s="36">
        <v>39326</v>
      </c>
      <c r="B37" s="41">
        <v>0.18</v>
      </c>
      <c r="C37" s="38">
        <v>1526.75</v>
      </c>
      <c r="D37" s="37">
        <v>3.4299999999999997E-2</v>
      </c>
      <c r="E37" s="37">
        <v>1.7999999999999999E-2</v>
      </c>
      <c r="F37" s="38">
        <v>33</v>
      </c>
      <c r="G37" s="38">
        <f t="shared" si="4"/>
        <v>1450.2362572613376</v>
      </c>
      <c r="H37" s="38">
        <v>1450</v>
      </c>
      <c r="I37" s="40">
        <v>43056</v>
      </c>
      <c r="J37" s="38">
        <v>50</v>
      </c>
      <c r="K37" s="38">
        <v>13.2</v>
      </c>
      <c r="L37" s="38">
        <v>3</v>
      </c>
      <c r="M37" s="38">
        <f t="shared" si="0"/>
        <v>1430.0029671779073</v>
      </c>
      <c r="N37" s="38">
        <f t="shared" si="5"/>
        <v>143.00029671779072</v>
      </c>
      <c r="O37" s="38">
        <f t="shared" si="1"/>
        <v>0.48514394839069136</v>
      </c>
      <c r="P37" s="38">
        <f t="shared" si="2"/>
        <v>10.68514394839069</v>
      </c>
      <c r="Q37" s="37">
        <f t="shared" si="3"/>
        <v>7.4721131309802014E-2</v>
      </c>
    </row>
    <row r="38" spans="1:17" x14ac:dyDescent="0.25">
      <c r="A38" s="36">
        <v>39356</v>
      </c>
      <c r="B38" s="37">
        <v>0.18529999999999999</v>
      </c>
      <c r="C38" s="38">
        <v>1549.380005</v>
      </c>
      <c r="D38" s="37">
        <v>4.0099999999999997E-2</v>
      </c>
      <c r="E38" s="37">
        <v>1.77E-2</v>
      </c>
      <c r="F38" s="38">
        <v>30</v>
      </c>
      <c r="G38" s="38">
        <f t="shared" si="4"/>
        <v>1474.0715475756722</v>
      </c>
      <c r="H38" s="38">
        <v>1475</v>
      </c>
      <c r="I38" s="40">
        <v>43091</v>
      </c>
      <c r="J38" s="38">
        <v>52</v>
      </c>
      <c r="K38" s="38">
        <v>17</v>
      </c>
      <c r="L38" s="38">
        <v>27.1</v>
      </c>
      <c r="M38" s="38">
        <f t="shared" si="0"/>
        <v>1449.5975308370939</v>
      </c>
      <c r="N38" s="38">
        <f t="shared" si="5"/>
        <v>144.95975308370939</v>
      </c>
      <c r="O38" s="38">
        <f t="shared" si="1"/>
        <v>0.53468224016774435</v>
      </c>
      <c r="P38" s="38">
        <f t="shared" si="2"/>
        <v>-9.5653177598322578</v>
      </c>
      <c r="Q38" s="37">
        <f t="shared" si="3"/>
        <v>-6.5986024095312915E-2</v>
      </c>
    </row>
    <row r="39" spans="1:17" x14ac:dyDescent="0.25">
      <c r="A39" s="36">
        <v>39387</v>
      </c>
      <c r="B39" s="37">
        <v>0.22869999999999999</v>
      </c>
      <c r="C39" s="38">
        <v>1481.1400149999999</v>
      </c>
      <c r="D39" s="37">
        <v>3.6299999999999999E-2</v>
      </c>
      <c r="E39" s="37">
        <v>1.8800000000000001E-2</v>
      </c>
      <c r="F39" s="38">
        <v>31</v>
      </c>
      <c r="G39" s="38">
        <f t="shared" si="4"/>
        <v>1390.6894899745412</v>
      </c>
      <c r="H39" s="38">
        <v>1390</v>
      </c>
      <c r="I39" s="40">
        <v>42754</v>
      </c>
      <c r="J39" s="38">
        <v>50</v>
      </c>
      <c r="K39" s="38">
        <v>18.100000000000001</v>
      </c>
      <c r="L39" s="38">
        <v>6.9</v>
      </c>
      <c r="M39" s="38">
        <f t="shared" si="0"/>
        <v>1365.0052388529623</v>
      </c>
      <c r="N39" s="38">
        <f t="shared" si="5"/>
        <v>136.50052388529622</v>
      </c>
      <c r="O39" s="38">
        <f t="shared" si="1"/>
        <v>0.47737102554277727</v>
      </c>
      <c r="P39" s="38">
        <f t="shared" si="2"/>
        <v>11.677371025542778</v>
      </c>
      <c r="Q39" s="37">
        <f t="shared" si="3"/>
        <v>8.5548177348795218E-2</v>
      </c>
    </row>
    <row r="40" spans="1:17" x14ac:dyDescent="0.25">
      <c r="A40" s="36">
        <v>39417</v>
      </c>
      <c r="B40" s="37">
        <v>0.22500000000000001</v>
      </c>
      <c r="C40" s="38">
        <v>1468.3599850000001</v>
      </c>
      <c r="D40" s="37">
        <v>2.76E-2</v>
      </c>
      <c r="E40" s="37">
        <v>1.8700000000000001E-2</v>
      </c>
      <c r="F40" s="38">
        <v>31</v>
      </c>
      <c r="G40" s="38">
        <f t="shared" si="4"/>
        <v>1379.0921071222922</v>
      </c>
      <c r="H40" s="38">
        <v>1380</v>
      </c>
      <c r="I40" s="40">
        <v>42782</v>
      </c>
      <c r="J40" s="38">
        <v>47</v>
      </c>
      <c r="K40" s="38">
        <v>17.5</v>
      </c>
      <c r="L40" s="38">
        <v>32</v>
      </c>
      <c r="M40" s="38">
        <f t="shared" si="0"/>
        <v>1357.6042226905315</v>
      </c>
      <c r="N40" s="38">
        <f t="shared" si="5"/>
        <v>135.76042226905315</v>
      </c>
      <c r="O40" s="38">
        <f t="shared" si="1"/>
        <v>0.3596806261645456</v>
      </c>
      <c r="P40" s="38">
        <f t="shared" si="2"/>
        <v>-14.140319373835455</v>
      </c>
      <c r="Q40" s="37">
        <f t="shared" si="3"/>
        <v>-0.10415641861964632</v>
      </c>
    </row>
    <row r="41" spans="1:17" x14ac:dyDescent="0.25">
      <c r="A41" s="36">
        <v>39448</v>
      </c>
      <c r="B41" s="37">
        <v>0.26200000000000001</v>
      </c>
      <c r="C41" s="38">
        <v>1378.5500489999999</v>
      </c>
      <c r="D41" s="37">
        <v>1.6400000000000001E-2</v>
      </c>
      <c r="E41" s="37">
        <v>2.0299999999999999E-2</v>
      </c>
      <c r="F41" s="38">
        <v>29</v>
      </c>
      <c r="G41" s="38">
        <f t="shared" si="4"/>
        <v>1283.6619005453331</v>
      </c>
      <c r="H41" s="38">
        <v>1285</v>
      </c>
      <c r="I41" s="40">
        <v>42816</v>
      </c>
      <c r="J41" s="38">
        <v>51</v>
      </c>
      <c r="K41" s="38">
        <v>20.399999999999999</v>
      </c>
      <c r="L41" s="38">
        <v>15.7</v>
      </c>
      <c r="M41" s="38">
        <f t="shared" si="0"/>
        <v>1261.6587848929391</v>
      </c>
      <c r="N41" s="38">
        <f t="shared" si="5"/>
        <v>126.16587848929392</v>
      </c>
      <c r="O41" s="38">
        <f t="shared" si="1"/>
        <v>0.19110182453246552</v>
      </c>
      <c r="P41" s="38">
        <f t="shared" si="2"/>
        <v>4.8911018245324644</v>
      </c>
      <c r="Q41" s="37">
        <f t="shared" si="3"/>
        <v>3.8767231545472965E-2</v>
      </c>
    </row>
    <row r="42" spans="1:17" x14ac:dyDescent="0.25">
      <c r="A42" s="36">
        <v>39479</v>
      </c>
      <c r="B42" s="37">
        <v>0.26540000000000002</v>
      </c>
      <c r="C42" s="38">
        <v>1330.630005</v>
      </c>
      <c r="D42" s="37">
        <v>2.07E-2</v>
      </c>
      <c r="E42" s="37">
        <v>2.07E-2</v>
      </c>
      <c r="F42" s="38">
        <v>31</v>
      </c>
      <c r="G42" s="38">
        <f t="shared" si="4"/>
        <v>1235.2110541248912</v>
      </c>
      <c r="H42" s="38">
        <v>1235</v>
      </c>
      <c r="I42" s="40">
        <v>42844</v>
      </c>
      <c r="J42" s="38">
        <v>50</v>
      </c>
      <c r="K42" s="38">
        <v>18.100000000000001</v>
      </c>
      <c r="L42" s="38">
        <v>6.8</v>
      </c>
      <c r="M42" s="38">
        <f t="shared" si="0"/>
        <v>1213.4029741538345</v>
      </c>
      <c r="N42" s="38">
        <f t="shared" si="5"/>
        <v>121.34029741538345</v>
      </c>
      <c r="O42" s="38">
        <f t="shared" si="1"/>
        <v>0.24536312477424854</v>
      </c>
      <c r="P42" s="38">
        <f t="shared" si="2"/>
        <v>11.54536312477425</v>
      </c>
      <c r="Q42" s="37">
        <f t="shared" si="3"/>
        <v>9.5148630510201268E-2</v>
      </c>
    </row>
    <row r="43" spans="1:17" x14ac:dyDescent="0.25">
      <c r="A43" s="36">
        <v>39508</v>
      </c>
      <c r="B43" s="37">
        <v>0.25609999999999999</v>
      </c>
      <c r="C43" s="38">
        <v>1322.6999510000001</v>
      </c>
      <c r="D43" s="37">
        <v>1.2200000000000001E-2</v>
      </c>
      <c r="E43" s="37">
        <v>2.1499999999999998E-2</v>
      </c>
      <c r="F43" s="38">
        <v>30</v>
      </c>
      <c r="G43" s="38">
        <f t="shared" si="4"/>
        <v>1231.4733245350481</v>
      </c>
      <c r="H43" s="38">
        <v>1235</v>
      </c>
      <c r="I43" s="40">
        <v>42872</v>
      </c>
      <c r="J43" s="38">
        <v>47</v>
      </c>
      <c r="K43" s="38">
        <v>18.3</v>
      </c>
      <c r="L43" s="38">
        <v>1</v>
      </c>
      <c r="M43" s="38">
        <f t="shared" si="0"/>
        <v>1214.7613888913095</v>
      </c>
      <c r="N43" s="38">
        <f t="shared" si="5"/>
        <v>121.47613888913095</v>
      </c>
      <c r="O43" s="38">
        <f t="shared" si="1"/>
        <v>0.14022938225113771</v>
      </c>
      <c r="P43" s="38">
        <f t="shared" si="2"/>
        <v>17.44022938225114</v>
      </c>
      <c r="Q43" s="37">
        <f t="shared" si="3"/>
        <v>0.14356917779687184</v>
      </c>
    </row>
    <row r="44" spans="1:17" x14ac:dyDescent="0.25">
      <c r="A44" s="36">
        <v>39539</v>
      </c>
      <c r="B44" s="37">
        <v>0.2079</v>
      </c>
      <c r="C44" s="38">
        <v>1385.589966</v>
      </c>
      <c r="D44" s="37">
        <v>1.17E-2</v>
      </c>
      <c r="E44" s="37">
        <v>2.0799999999999999E-2</v>
      </c>
      <c r="F44" s="38">
        <v>30</v>
      </c>
      <c r="G44" s="38">
        <f t="shared" si="4"/>
        <v>1306.7792734382733</v>
      </c>
      <c r="H44" s="38">
        <v>1305</v>
      </c>
      <c r="I44" s="40">
        <v>42907</v>
      </c>
      <c r="J44" s="38">
        <v>52</v>
      </c>
      <c r="K44" s="38">
        <v>15.3</v>
      </c>
      <c r="L44" s="38">
        <v>2.85</v>
      </c>
      <c r="M44" s="38">
        <f t="shared" si="0"/>
        <v>1287.5265735342618</v>
      </c>
      <c r="N44" s="38">
        <f t="shared" si="5"/>
        <v>128.75265735342617</v>
      </c>
      <c r="O44" s="38">
        <f t="shared" si="1"/>
        <v>0.13859397829001666</v>
      </c>
      <c r="P44" s="38">
        <f t="shared" si="2"/>
        <v>12.588593978290017</v>
      </c>
      <c r="Q44" s="37">
        <f t="shared" si="3"/>
        <v>9.7773469200983662E-2</v>
      </c>
    </row>
    <row r="45" spans="1:17" x14ac:dyDescent="0.25">
      <c r="A45" s="36">
        <v>39569</v>
      </c>
      <c r="B45" s="37">
        <v>0.17829999999999999</v>
      </c>
      <c r="C45" s="38">
        <v>1400.380005</v>
      </c>
      <c r="D45" s="37">
        <v>1.9800000000000002E-2</v>
      </c>
      <c r="E45" s="37">
        <v>2.0400000000000001E-2</v>
      </c>
      <c r="F45" s="38">
        <v>31</v>
      </c>
      <c r="G45" s="38">
        <f t="shared" si="4"/>
        <v>1331.1673504763448</v>
      </c>
      <c r="H45" s="38">
        <v>1330</v>
      </c>
      <c r="I45" s="40">
        <v>42935</v>
      </c>
      <c r="J45" s="38">
        <v>50</v>
      </c>
      <c r="K45" s="38">
        <v>13.2</v>
      </c>
      <c r="L45" s="38">
        <v>54.8</v>
      </c>
      <c r="M45" s="38">
        <f t="shared" si="0"/>
        <v>1313.197490543299</v>
      </c>
      <c r="N45" s="38">
        <f t="shared" si="5"/>
        <v>131.31974905432989</v>
      </c>
      <c r="O45" s="38">
        <f t="shared" si="1"/>
        <v>0.24323520529292603</v>
      </c>
      <c r="P45" s="38">
        <f t="shared" si="2"/>
        <v>-41.356764794707068</v>
      </c>
      <c r="Q45" s="37">
        <f t="shared" si="3"/>
        <v>-0.31493179885377987</v>
      </c>
    </row>
    <row r="46" spans="1:17" x14ac:dyDescent="0.25">
      <c r="A46" s="36">
        <v>39600</v>
      </c>
      <c r="B46" s="37">
        <v>0.23949999999999999</v>
      </c>
      <c r="C46" s="38">
        <v>1280</v>
      </c>
      <c r="D46" s="37">
        <v>1.6E-2</v>
      </c>
      <c r="E46" s="37">
        <v>2.1399999999999999E-2</v>
      </c>
      <c r="F46" s="38">
        <v>31</v>
      </c>
      <c r="G46" s="38">
        <f t="shared" si="4"/>
        <v>1196.0238273852699</v>
      </c>
      <c r="H46" s="38">
        <v>1200</v>
      </c>
      <c r="I46" s="40">
        <v>42963</v>
      </c>
      <c r="J46" s="38">
        <v>47</v>
      </c>
      <c r="K46" s="38">
        <v>15.7</v>
      </c>
      <c r="L46" s="38">
        <v>5.4</v>
      </c>
      <c r="M46" s="38">
        <f t="shared" si="0"/>
        <v>1181.8302163220217</v>
      </c>
      <c r="N46" s="38">
        <f t="shared" si="5"/>
        <v>118.18302163220217</v>
      </c>
      <c r="O46" s="38">
        <f t="shared" si="1"/>
        <v>0.18205785987121517</v>
      </c>
      <c r="P46" s="38">
        <f t="shared" si="2"/>
        <v>10.482057859871214</v>
      </c>
      <c r="Q46" s="37">
        <f t="shared" si="3"/>
        <v>8.8693432568448499E-2</v>
      </c>
    </row>
    <row r="47" spans="1:17" x14ac:dyDescent="0.25">
      <c r="A47" s="36">
        <v>39630</v>
      </c>
      <c r="B47" s="37">
        <v>0.22939999999999999</v>
      </c>
      <c r="C47" s="38">
        <v>1267.380005</v>
      </c>
      <c r="D47" s="37">
        <v>1.55E-2</v>
      </c>
      <c r="E47" s="37">
        <v>2.29E-2</v>
      </c>
      <c r="F47" s="38">
        <v>29</v>
      </c>
      <c r="G47" s="38">
        <f t="shared" si="4"/>
        <v>1189.8964253698266</v>
      </c>
      <c r="H47" s="38">
        <v>1190</v>
      </c>
      <c r="I47" s="40">
        <v>42998</v>
      </c>
      <c r="J47" s="38">
        <v>51</v>
      </c>
      <c r="K47" s="38">
        <v>15.3</v>
      </c>
      <c r="L47" s="38">
        <v>2.8</v>
      </c>
      <c r="M47" s="38">
        <f t="shared" si="0"/>
        <v>1172.1255422512891</v>
      </c>
      <c r="N47" s="38">
        <f t="shared" si="5"/>
        <v>117.21255422512891</v>
      </c>
      <c r="O47" s="38">
        <f t="shared" si="1"/>
        <v>0.16329064428456438</v>
      </c>
      <c r="P47" s="38">
        <f t="shared" si="2"/>
        <v>12.663290644284565</v>
      </c>
      <c r="Q47" s="37">
        <f t="shared" si="3"/>
        <v>0.10803698228401641</v>
      </c>
    </row>
    <row r="48" spans="1:17" x14ac:dyDescent="0.25">
      <c r="A48" s="36">
        <v>39661</v>
      </c>
      <c r="B48" s="37">
        <v>0.20649999999999999</v>
      </c>
      <c r="C48" s="38">
        <v>1282.829956</v>
      </c>
      <c r="D48" s="37">
        <v>1.6299999999999999E-2</v>
      </c>
      <c r="E48" s="37">
        <v>2.2499999999999999E-2</v>
      </c>
      <c r="F48" s="38">
        <v>32</v>
      </c>
      <c r="G48" s="38">
        <f t="shared" si="4"/>
        <v>1208.2649092339425</v>
      </c>
      <c r="H48" s="38">
        <v>1210</v>
      </c>
      <c r="I48" s="40">
        <v>43026</v>
      </c>
      <c r="J48" s="38">
        <v>50</v>
      </c>
      <c r="K48" s="38">
        <v>14.1</v>
      </c>
      <c r="L48" s="38">
        <v>68.900000000000006</v>
      </c>
      <c r="M48" s="38">
        <f t="shared" si="0"/>
        <v>1193.2012333060125</v>
      </c>
      <c r="N48" s="38">
        <f t="shared" si="5"/>
        <v>119.32012333060125</v>
      </c>
      <c r="O48" s="38">
        <f t="shared" si="1"/>
        <v>0.19079913669172957</v>
      </c>
      <c r="P48" s="38">
        <f t="shared" si="2"/>
        <v>-54.609200863308274</v>
      </c>
      <c r="Q48" s="37">
        <f t="shared" si="3"/>
        <v>-0.45766966492317573</v>
      </c>
    </row>
    <row r="49" spans="1:17" x14ac:dyDescent="0.25">
      <c r="A49" s="36">
        <v>39692</v>
      </c>
      <c r="B49" s="37">
        <v>0.39389999999999997</v>
      </c>
      <c r="C49" s="38">
        <v>1166.3599850000001</v>
      </c>
      <c r="D49" s="37">
        <v>1.0200000000000001E-2</v>
      </c>
      <c r="E49" s="37">
        <v>2.3699999999999999E-2</v>
      </c>
      <c r="F49" s="38">
        <v>31</v>
      </c>
      <c r="G49" s="38">
        <f t="shared" si="4"/>
        <v>1045.4352858337909</v>
      </c>
      <c r="H49" s="38">
        <v>1045</v>
      </c>
      <c r="I49" s="40">
        <v>43061</v>
      </c>
      <c r="J49" s="38">
        <v>53</v>
      </c>
      <c r="K49" s="38">
        <v>19.899999999999999</v>
      </c>
      <c r="L49" s="38">
        <v>94</v>
      </c>
      <c r="M49" s="38">
        <f t="shared" si="0"/>
        <v>1023.5534004083944</v>
      </c>
      <c r="N49" s="38">
        <f t="shared" si="5"/>
        <v>102.35534004083944</v>
      </c>
      <c r="O49" s="38">
        <f t="shared" si="1"/>
        <v>0.10595585677592341</v>
      </c>
      <c r="P49" s="38">
        <f t="shared" si="2"/>
        <v>-73.994044143224073</v>
      </c>
      <c r="Q49" s="37">
        <f t="shared" si="3"/>
        <v>-0.7229133732905455</v>
      </c>
    </row>
    <row r="50" spans="1:17" x14ac:dyDescent="0.25">
      <c r="A50" s="36">
        <v>39722</v>
      </c>
      <c r="B50" s="37">
        <v>0.59889999999999999</v>
      </c>
      <c r="C50" s="38">
        <v>968.75</v>
      </c>
      <c r="D50" s="37">
        <v>1.1999999999999999E-3</v>
      </c>
      <c r="E50" s="37">
        <v>2.9600000000000001E-2</v>
      </c>
      <c r="F50" s="38">
        <v>28</v>
      </c>
      <c r="G50" s="38">
        <f t="shared" si="4"/>
        <v>831.06473154279468</v>
      </c>
      <c r="H50" s="38">
        <v>830</v>
      </c>
      <c r="I50" s="40">
        <v>43089</v>
      </c>
      <c r="J50" s="38">
        <v>50</v>
      </c>
      <c r="K50" s="38">
        <v>28.3</v>
      </c>
      <c r="L50" s="38">
        <v>22.1</v>
      </c>
      <c r="M50" s="38">
        <f t="shared" si="0"/>
        <v>801.5635728573327</v>
      </c>
      <c r="N50" s="38">
        <f t="shared" si="5"/>
        <v>80.156357285733264</v>
      </c>
      <c r="O50" s="38">
        <f t="shared" si="1"/>
        <v>9.9843872326822718E-3</v>
      </c>
      <c r="P50" s="38">
        <f t="shared" si="2"/>
        <v>6.2099843872326819</v>
      </c>
      <c r="Q50" s="37">
        <f t="shared" si="3"/>
        <v>7.7473385736529399E-2</v>
      </c>
    </row>
    <row r="51" spans="1:17" x14ac:dyDescent="0.25">
      <c r="A51" s="36">
        <v>39753</v>
      </c>
      <c r="B51" s="37">
        <v>0.55279999999999996</v>
      </c>
      <c r="C51" s="38">
        <v>896.23999000000003</v>
      </c>
      <c r="D51" s="37">
        <v>2.0000000000000001E-4</v>
      </c>
      <c r="E51" s="37">
        <v>3.2300000000000002E-2</v>
      </c>
      <c r="F51" s="38">
        <v>33</v>
      </c>
      <c r="G51" s="38">
        <f t="shared" si="4"/>
        <v>766.66339884548722</v>
      </c>
      <c r="H51" s="38">
        <v>765</v>
      </c>
      <c r="I51" s="40">
        <v>42752</v>
      </c>
      <c r="J51" s="38">
        <v>50</v>
      </c>
      <c r="K51" s="38">
        <v>24.6</v>
      </c>
      <c r="L51" s="38">
        <v>3</v>
      </c>
      <c r="M51" s="38">
        <f t="shared" si="0"/>
        <v>740.37904138299609</v>
      </c>
      <c r="N51" s="38">
        <f t="shared" si="5"/>
        <v>74.037904138299609</v>
      </c>
      <c r="O51" s="38">
        <f t="shared" si="1"/>
        <v>1.7836056251923193E-3</v>
      </c>
      <c r="P51" s="38">
        <f t="shared" si="2"/>
        <v>21.601783605625194</v>
      </c>
      <c r="Q51" s="37">
        <f t="shared" si="3"/>
        <v>0.29176654656882228</v>
      </c>
    </row>
    <row r="52" spans="1:17" x14ac:dyDescent="0.25">
      <c r="A52" s="36">
        <v>39783</v>
      </c>
      <c r="B52" s="41">
        <v>0.4</v>
      </c>
      <c r="C52" s="38">
        <v>903.25</v>
      </c>
      <c r="D52" s="37">
        <v>1.1000000000000001E-3</v>
      </c>
      <c r="E52" s="37">
        <v>3.2300000000000002E-2</v>
      </c>
      <c r="F52" s="38">
        <v>30</v>
      </c>
      <c r="G52" s="38">
        <f t="shared" si="4"/>
        <v>808.66893097073535</v>
      </c>
      <c r="H52" s="38">
        <v>810</v>
      </c>
      <c r="I52" s="40">
        <v>42787</v>
      </c>
      <c r="J52" s="38">
        <v>52</v>
      </c>
      <c r="K52" s="38">
        <v>21.2</v>
      </c>
      <c r="L52" s="38">
        <v>26.5</v>
      </c>
      <c r="M52" s="38">
        <f t="shared" si="0"/>
        <v>788.67307295947444</v>
      </c>
      <c r="N52" s="38">
        <f t="shared" si="5"/>
        <v>78.867307295947441</v>
      </c>
      <c r="O52" s="38">
        <f t="shared" si="1"/>
        <v>9.0475902020738415E-3</v>
      </c>
      <c r="P52" s="38">
        <f t="shared" si="2"/>
        <v>-5.290952409797927</v>
      </c>
      <c r="Q52" s="37">
        <f t="shared" si="3"/>
        <v>-6.7086763720026227E-2</v>
      </c>
    </row>
    <row r="53" spans="1:17" x14ac:dyDescent="0.25">
      <c r="A53" s="36">
        <v>39814</v>
      </c>
      <c r="B53" s="37">
        <v>0.44840000000000002</v>
      </c>
      <c r="C53" s="38">
        <v>825.88000499999998</v>
      </c>
      <c r="D53" s="37">
        <v>1.5E-3</v>
      </c>
      <c r="E53" s="37">
        <v>3.2399999999999998E-2</v>
      </c>
      <c r="F53" s="38">
        <v>28</v>
      </c>
      <c r="G53" s="38">
        <f t="shared" si="4"/>
        <v>733.66960029691813</v>
      </c>
      <c r="H53" s="38">
        <v>735</v>
      </c>
      <c r="I53" s="40">
        <v>42815</v>
      </c>
      <c r="J53" s="38">
        <v>50</v>
      </c>
      <c r="K53" s="38">
        <v>19.2</v>
      </c>
      <c r="L53" s="38">
        <v>32.799999999999997</v>
      </c>
      <c r="M53" s="38">
        <f t="shared" si="0"/>
        <v>715.64898811819035</v>
      </c>
      <c r="N53" s="38">
        <f t="shared" si="5"/>
        <v>71.564898811819035</v>
      </c>
      <c r="O53" s="38">
        <f t="shared" si="1"/>
        <v>1.0444781058338334E-2</v>
      </c>
      <c r="P53" s="38">
        <f t="shared" si="2"/>
        <v>-13.58955521894166</v>
      </c>
      <c r="Q53" s="37">
        <f t="shared" si="3"/>
        <v>-0.18989134959410195</v>
      </c>
    </row>
    <row r="54" spans="1:17" x14ac:dyDescent="0.25">
      <c r="A54" s="36">
        <v>39845</v>
      </c>
      <c r="B54" s="37">
        <v>0.46350000000000002</v>
      </c>
      <c r="C54" s="38">
        <v>735.09002699999996</v>
      </c>
      <c r="D54" s="37">
        <v>1.6000000000000001E-3</v>
      </c>
      <c r="E54" s="37">
        <v>3.4299999999999997E-2</v>
      </c>
      <c r="F54" s="38">
        <v>32</v>
      </c>
      <c r="G54" s="38">
        <f t="shared" si="4"/>
        <v>644.82572339910507</v>
      </c>
      <c r="H54" s="38">
        <v>645</v>
      </c>
      <c r="I54" s="40">
        <v>42843</v>
      </c>
      <c r="J54" s="38">
        <v>50</v>
      </c>
      <c r="K54" s="38">
        <v>16.3</v>
      </c>
      <c r="L54" s="38">
        <v>2.2999999999999998</v>
      </c>
      <c r="M54" s="38">
        <f t="shared" si="0"/>
        <v>628.55864562844226</v>
      </c>
      <c r="N54" s="38">
        <f t="shared" si="5"/>
        <v>62.855864562844225</v>
      </c>
      <c r="O54" s="38">
        <f t="shared" si="1"/>
        <v>1.1104286379999632E-2</v>
      </c>
      <c r="P54" s="38">
        <f t="shared" si="2"/>
        <v>14.01110428638</v>
      </c>
      <c r="Q54" s="37">
        <f t="shared" si="3"/>
        <v>0.22290846500681716</v>
      </c>
    </row>
    <row r="55" spans="1:17" x14ac:dyDescent="0.25">
      <c r="A55" s="36">
        <v>39873</v>
      </c>
      <c r="B55" s="37">
        <v>0.44140000000000001</v>
      </c>
      <c r="C55" s="38">
        <v>797.86999500000002</v>
      </c>
      <c r="D55" s="37">
        <v>1.6999999999999999E-3</v>
      </c>
      <c r="E55" s="37">
        <v>3.5999999999999997E-2</v>
      </c>
      <c r="F55" s="38">
        <v>30</v>
      </c>
      <c r="G55" s="38">
        <f t="shared" si="4"/>
        <v>706.73796802332015</v>
      </c>
      <c r="H55" s="38">
        <v>705</v>
      </c>
      <c r="I55" s="40">
        <v>42871</v>
      </c>
      <c r="J55" s="38">
        <v>46</v>
      </c>
      <c r="K55" s="38">
        <v>15.7</v>
      </c>
      <c r="L55" s="38">
        <v>1.1000000000000001</v>
      </c>
      <c r="M55" s="38">
        <f t="shared" si="0"/>
        <v>689.14897234354032</v>
      </c>
      <c r="N55" s="38">
        <f t="shared" si="5"/>
        <v>68.914897234354029</v>
      </c>
      <c r="O55" s="38">
        <f t="shared" si="1"/>
        <v>1.182372947131226E-2</v>
      </c>
      <c r="P55" s="38">
        <f t="shared" si="2"/>
        <v>14.611823729471311</v>
      </c>
      <c r="Q55" s="37">
        <f t="shared" si="3"/>
        <v>0.21202706984793016</v>
      </c>
    </row>
    <row r="56" spans="1:17" x14ac:dyDescent="0.25">
      <c r="A56" s="36">
        <v>39904</v>
      </c>
      <c r="B56" s="37">
        <v>0.36499999999999999</v>
      </c>
      <c r="C56" s="38">
        <v>872.80999799999995</v>
      </c>
      <c r="D56" s="37">
        <v>4.0000000000000002E-4</v>
      </c>
      <c r="E56" s="37">
        <v>1.83E-2</v>
      </c>
      <c r="F56" s="38">
        <v>29</v>
      </c>
      <c r="G56" s="38">
        <f t="shared" si="4"/>
        <v>790.68039585072233</v>
      </c>
      <c r="H56" s="38">
        <v>790</v>
      </c>
      <c r="I56" s="40">
        <v>42906</v>
      </c>
      <c r="J56" s="38">
        <v>51</v>
      </c>
      <c r="K56" s="38">
        <v>17.8</v>
      </c>
      <c r="L56" s="38">
        <v>2.2000000000000002</v>
      </c>
      <c r="M56" s="38">
        <f t="shared" si="0"/>
        <v>772.15584780919608</v>
      </c>
      <c r="N56" s="38">
        <f t="shared" si="5"/>
        <v>77.215584780919613</v>
      </c>
      <c r="O56" s="38">
        <f t="shared" si="1"/>
        <v>3.0197213636990274E-3</v>
      </c>
      <c r="P56" s="38">
        <f t="shared" si="2"/>
        <v>15.603019721363701</v>
      </c>
      <c r="Q56" s="37">
        <f t="shared" si="3"/>
        <v>0.20207086128575549</v>
      </c>
    </row>
    <row r="57" spans="1:17" x14ac:dyDescent="0.25">
      <c r="A57" s="36">
        <v>39934</v>
      </c>
      <c r="B57" s="37">
        <v>0.28920000000000001</v>
      </c>
      <c r="C57" s="38">
        <v>919.14001499999995</v>
      </c>
      <c r="D57" s="37">
        <v>1.4E-3</v>
      </c>
      <c r="E57" s="37">
        <v>1.95E-2</v>
      </c>
      <c r="F57" s="38">
        <v>32</v>
      </c>
      <c r="G57" s="38">
        <f t="shared" si="4"/>
        <v>845.37880384790401</v>
      </c>
      <c r="H57" s="38">
        <v>845</v>
      </c>
      <c r="I57" s="40">
        <v>42934</v>
      </c>
      <c r="J57" s="38">
        <v>50</v>
      </c>
      <c r="K57" s="38">
        <v>11.7</v>
      </c>
      <c r="L57" s="38">
        <v>3</v>
      </c>
      <c r="M57" s="38">
        <f t="shared" si="0"/>
        <v>833.13796074398692</v>
      </c>
      <c r="N57" s="38">
        <f t="shared" si="5"/>
        <v>83.313796074398695</v>
      </c>
      <c r="O57" s="38">
        <f t="shared" si="1"/>
        <v>1.1662683021622093E-2</v>
      </c>
      <c r="P57" s="38">
        <f t="shared" si="2"/>
        <v>8.7116626830216219</v>
      </c>
      <c r="Q57" s="37">
        <f t="shared" si="3"/>
        <v>0.10456446703307291</v>
      </c>
    </row>
    <row r="58" spans="1:17" x14ac:dyDescent="0.25">
      <c r="A58" s="36">
        <v>39965</v>
      </c>
      <c r="B58" s="37">
        <v>0.26350000000000001</v>
      </c>
      <c r="C58" s="38">
        <v>919.32000700000003</v>
      </c>
      <c r="D58" s="37">
        <v>1.6999999999999999E-3</v>
      </c>
      <c r="E58" s="37">
        <v>2.0299999999999999E-2</v>
      </c>
      <c r="F58" s="38">
        <v>31</v>
      </c>
      <c r="G58" s="38">
        <f t="shared" si="4"/>
        <v>852.51043652568978</v>
      </c>
      <c r="H58" s="38">
        <v>850</v>
      </c>
      <c r="I58" s="40">
        <v>42969</v>
      </c>
      <c r="J58" s="38">
        <v>53</v>
      </c>
      <c r="K58" s="38">
        <v>12.4</v>
      </c>
      <c r="L58" s="38">
        <v>1.25</v>
      </c>
      <c r="M58" s="38">
        <f t="shared" si="0"/>
        <v>837.39020397725938</v>
      </c>
      <c r="N58" s="38">
        <f t="shared" si="5"/>
        <v>83.739020397725938</v>
      </c>
      <c r="O58" s="38">
        <f t="shared" si="1"/>
        <v>1.3881896312675184E-2</v>
      </c>
      <c r="P58" s="38">
        <f t="shared" si="2"/>
        <v>11.163881896312676</v>
      </c>
      <c r="Q58" s="37">
        <f t="shared" si="3"/>
        <v>0.1333175602400031</v>
      </c>
    </row>
    <row r="59" spans="1:17" x14ac:dyDescent="0.25">
      <c r="A59" s="36">
        <v>39995</v>
      </c>
      <c r="B59" s="37">
        <v>0.25919999999999999</v>
      </c>
      <c r="C59" s="38">
        <v>987.47997999999995</v>
      </c>
      <c r="D59" s="37">
        <v>1.4E-3</v>
      </c>
      <c r="E59" s="37">
        <v>2.0500000000000001E-2</v>
      </c>
      <c r="F59" s="38">
        <v>31</v>
      </c>
      <c r="G59" s="38">
        <f t="shared" si="4"/>
        <v>916.74122306363574</v>
      </c>
      <c r="H59" s="38">
        <v>915</v>
      </c>
      <c r="I59" s="40">
        <v>42997</v>
      </c>
      <c r="J59" s="38">
        <v>50</v>
      </c>
      <c r="K59" s="38">
        <v>12.7</v>
      </c>
      <c r="L59" s="38">
        <v>1.85</v>
      </c>
      <c r="M59" s="38">
        <f t="shared" si="0"/>
        <v>902.12453737366627</v>
      </c>
      <c r="N59" s="38">
        <f t="shared" si="5"/>
        <v>90.21245373736663</v>
      </c>
      <c r="O59" s="38">
        <f t="shared" si="1"/>
        <v>1.2237441203863681E-2</v>
      </c>
      <c r="P59" s="38">
        <f t="shared" si="2"/>
        <v>10.862237441203863</v>
      </c>
      <c r="Q59" s="37">
        <f t="shared" si="3"/>
        <v>0.1204072940175958</v>
      </c>
    </row>
    <row r="60" spans="1:17" x14ac:dyDescent="0.25">
      <c r="A60" s="36">
        <v>40026</v>
      </c>
      <c r="B60" s="37">
        <v>0.2601</v>
      </c>
      <c r="C60" s="38">
        <v>1020.619995</v>
      </c>
      <c r="D60" s="37">
        <v>1.1000000000000001E-3</v>
      </c>
      <c r="E60" s="37">
        <v>2.0500000000000001E-2</v>
      </c>
      <c r="F60" s="38">
        <v>30</v>
      </c>
      <c r="G60" s="38">
        <f t="shared" si="4"/>
        <v>948.42183275823231</v>
      </c>
      <c r="H60" s="38">
        <v>950</v>
      </c>
      <c r="I60" s="40">
        <v>43025</v>
      </c>
      <c r="J60" s="38">
        <v>47</v>
      </c>
      <c r="K60" s="38">
        <v>13.5</v>
      </c>
      <c r="L60" s="38">
        <v>2.1</v>
      </c>
      <c r="M60" s="38">
        <f t="shared" si="0"/>
        <v>936.3654478856281</v>
      </c>
      <c r="N60" s="38">
        <f t="shared" si="5"/>
        <v>93.636544788562816</v>
      </c>
      <c r="O60" s="38">
        <f t="shared" si="1"/>
        <v>9.6867556358469359E-3</v>
      </c>
      <c r="P60" s="38">
        <f t="shared" si="2"/>
        <v>11.409686755635848</v>
      </c>
      <c r="Q60" s="37">
        <f t="shared" si="3"/>
        <v>0.12185078786706233</v>
      </c>
    </row>
    <row r="61" spans="1:17" x14ac:dyDescent="0.25">
      <c r="A61" s="36">
        <v>40057</v>
      </c>
      <c r="B61" s="37">
        <v>0.25609999999999999</v>
      </c>
      <c r="C61" s="38">
        <v>1057.079956</v>
      </c>
      <c r="D61" s="37">
        <v>5.9999999999999995E-4</v>
      </c>
      <c r="E61" s="37">
        <v>1.9900000000000001E-2</v>
      </c>
      <c r="F61" s="38">
        <v>30</v>
      </c>
      <c r="G61" s="38">
        <f t="shared" si="4"/>
        <v>983.35334011419047</v>
      </c>
      <c r="H61" s="38">
        <v>985</v>
      </c>
      <c r="I61" s="40">
        <v>43060</v>
      </c>
      <c r="J61" s="38">
        <v>52</v>
      </c>
      <c r="K61" s="38">
        <v>14.4</v>
      </c>
      <c r="L61" s="38">
        <v>13.8</v>
      </c>
      <c r="M61" s="38">
        <f t="shared" si="0"/>
        <v>970.5158063381914</v>
      </c>
      <c r="N61" s="38">
        <f t="shared" si="5"/>
        <v>97.051580633819142</v>
      </c>
      <c r="O61" s="38">
        <f t="shared" si="1"/>
        <v>5.4963778586482907E-3</v>
      </c>
      <c r="P61" s="38">
        <f t="shared" si="2"/>
        <v>0.60549637785864796</v>
      </c>
      <c r="Q61" s="37">
        <f t="shared" si="3"/>
        <v>6.2389131006863096E-3</v>
      </c>
    </row>
    <row r="62" spans="1:17" x14ac:dyDescent="0.25">
      <c r="A62" s="36">
        <v>40087</v>
      </c>
      <c r="B62" s="37">
        <v>0.30690000000000001</v>
      </c>
      <c r="C62" s="38">
        <v>1036.1899410000001</v>
      </c>
      <c r="D62" s="37">
        <v>1E-4</v>
      </c>
      <c r="E62" s="37">
        <v>1.9199999999999998E-2</v>
      </c>
      <c r="F62" s="38">
        <v>31</v>
      </c>
      <c r="G62" s="38">
        <f t="shared" si="4"/>
        <v>949.74987856960524</v>
      </c>
      <c r="H62" s="38">
        <v>950</v>
      </c>
      <c r="I62" s="40">
        <v>43088</v>
      </c>
      <c r="J62" s="38">
        <v>50</v>
      </c>
      <c r="K62" s="38">
        <v>14.8</v>
      </c>
      <c r="L62" s="38">
        <v>1.7</v>
      </c>
      <c r="M62" s="38">
        <f t="shared" si="0"/>
        <v>935.18698639050444</v>
      </c>
      <c r="N62" s="38">
        <f t="shared" si="5"/>
        <v>93.518698639050442</v>
      </c>
      <c r="O62" s="38">
        <f t="shared" si="1"/>
        <v>9.199709362631525E-4</v>
      </c>
      <c r="P62" s="38">
        <f t="shared" si="2"/>
        <v>13.100919970936264</v>
      </c>
      <c r="Q62" s="37">
        <f t="shared" si="3"/>
        <v>0.14008877541700238</v>
      </c>
    </row>
    <row r="63" spans="1:17" x14ac:dyDescent="0.25">
      <c r="A63" s="36">
        <v>40118</v>
      </c>
      <c r="B63" s="37">
        <v>0.24510000000000001</v>
      </c>
      <c r="C63" s="38">
        <v>1095.630005</v>
      </c>
      <c r="D63" s="37">
        <v>8.0000000000000004E-4</v>
      </c>
      <c r="E63" s="37">
        <v>1.89E-2</v>
      </c>
      <c r="F63" s="38">
        <v>31</v>
      </c>
      <c r="G63" s="38">
        <f t="shared" si="4"/>
        <v>1021.1146004442851</v>
      </c>
      <c r="H63" s="38">
        <v>1020</v>
      </c>
      <c r="I63" s="40">
        <v>42751</v>
      </c>
      <c r="J63" s="38">
        <v>47</v>
      </c>
      <c r="K63" s="38">
        <v>12.1</v>
      </c>
      <c r="L63" s="38">
        <v>2.2000000000000002</v>
      </c>
      <c r="M63" s="38">
        <f t="shared" si="0"/>
        <v>1007.7949314392407</v>
      </c>
      <c r="N63" s="38">
        <f t="shared" si="5"/>
        <v>100.77949314392407</v>
      </c>
      <c r="O63" s="38">
        <f t="shared" si="1"/>
        <v>7.6698809189500883E-3</v>
      </c>
      <c r="P63" s="38">
        <f t="shared" si="2"/>
        <v>9.9076698809189487</v>
      </c>
      <c r="Q63" s="37">
        <f t="shared" si="3"/>
        <v>9.8310376167200203E-2</v>
      </c>
    </row>
    <row r="64" spans="1:17" x14ac:dyDescent="0.25">
      <c r="A64" s="36">
        <v>40148</v>
      </c>
      <c r="B64" s="37">
        <v>0.21679999999999999</v>
      </c>
      <c r="C64" s="38">
        <v>1115.099976</v>
      </c>
      <c r="D64" s="37">
        <v>4.0000000000000002E-4</v>
      </c>
      <c r="E64" s="37">
        <v>1.83E-2</v>
      </c>
      <c r="F64" s="38">
        <v>29</v>
      </c>
      <c r="G64" s="38">
        <f t="shared" si="4"/>
        <v>1049.4863849023436</v>
      </c>
      <c r="H64" s="38">
        <v>1050</v>
      </c>
      <c r="I64" s="40">
        <v>42786</v>
      </c>
      <c r="J64" s="38">
        <v>51</v>
      </c>
      <c r="K64" s="38">
        <v>13</v>
      </c>
      <c r="L64" s="38">
        <v>14.9</v>
      </c>
      <c r="M64" s="38">
        <f t="shared" si="0"/>
        <v>1036.9413167084251</v>
      </c>
      <c r="N64" s="38">
        <f t="shared" si="5"/>
        <v>103.69413167084251</v>
      </c>
      <c r="O64" s="38">
        <f t="shared" si="1"/>
        <v>3.7086943498506335E-3</v>
      </c>
      <c r="P64" s="38">
        <f t="shared" si="2"/>
        <v>-1.8962913056501498</v>
      </c>
      <c r="Q64" s="37">
        <f t="shared" si="3"/>
        <v>-1.8287354116330992E-2</v>
      </c>
    </row>
    <row r="65" spans="1:18" x14ac:dyDescent="0.25">
      <c r="A65" s="36">
        <v>40179</v>
      </c>
      <c r="B65" s="37">
        <v>0.2462</v>
      </c>
      <c r="C65" s="38">
        <v>1073.869995</v>
      </c>
      <c r="D65" s="37">
        <v>2.0000000000000001E-4</v>
      </c>
      <c r="E65" s="37">
        <v>1.7899999999999999E-2</v>
      </c>
      <c r="F65" s="38">
        <v>28</v>
      </c>
      <c r="G65" s="38">
        <f t="shared" si="4"/>
        <v>1004.1380904605171</v>
      </c>
      <c r="H65" s="38">
        <v>1005</v>
      </c>
      <c r="I65" s="40">
        <v>42814</v>
      </c>
      <c r="J65" s="38">
        <v>50</v>
      </c>
      <c r="K65" s="38">
        <v>14.6</v>
      </c>
      <c r="L65" s="38">
        <v>2.35</v>
      </c>
      <c r="M65" s="38">
        <f t="shared" si="0"/>
        <v>990.37246613060267</v>
      </c>
      <c r="N65" s="38">
        <f t="shared" si="5"/>
        <v>99.037246613060262</v>
      </c>
      <c r="O65" s="38">
        <f t="shared" si="1"/>
        <v>1.7434889391557812E-3</v>
      </c>
      <c r="P65" s="38">
        <f t="shared" si="2"/>
        <v>12.251743488939155</v>
      </c>
      <c r="Q65" s="37">
        <f t="shared" si="3"/>
        <v>0.12370844210569451</v>
      </c>
    </row>
    <row r="66" spans="1:18" x14ac:dyDescent="0.25">
      <c r="A66" s="36">
        <v>40210</v>
      </c>
      <c r="B66" s="37">
        <v>0.19500000000000001</v>
      </c>
      <c r="C66" s="38">
        <v>1104.48999</v>
      </c>
      <c r="D66" s="37">
        <v>8.9999999999999998E-4</v>
      </c>
      <c r="E66" s="37">
        <v>2.0299999999999999E-2</v>
      </c>
      <c r="F66" s="38">
        <v>33</v>
      </c>
      <c r="G66" s="38">
        <f t="shared" si="4"/>
        <v>1041.5583235538343</v>
      </c>
      <c r="H66" s="38">
        <v>1040</v>
      </c>
      <c r="I66" s="40">
        <v>42842</v>
      </c>
      <c r="J66" s="38">
        <v>50</v>
      </c>
      <c r="K66" s="38">
        <v>10</v>
      </c>
      <c r="L66" s="38">
        <v>1</v>
      </c>
      <c r="M66" s="38">
        <f t="shared" si="0"/>
        <v>1029.871788725515</v>
      </c>
      <c r="N66" s="38">
        <f t="shared" si="5"/>
        <v>102.9871788725515</v>
      </c>
      <c r="O66" s="38">
        <f t="shared" si="1"/>
        <v>9.1941253244597846E-3</v>
      </c>
      <c r="P66" s="38">
        <f t="shared" si="2"/>
        <v>9.0091941253244592</v>
      </c>
      <c r="Q66" s="37">
        <f t="shared" si="3"/>
        <v>8.7478793224091522E-2</v>
      </c>
    </row>
    <row r="67" spans="1:18" x14ac:dyDescent="0.25">
      <c r="A67" s="36">
        <v>40238</v>
      </c>
      <c r="B67" s="37">
        <v>0.1759</v>
      </c>
      <c r="C67" s="38">
        <v>1169.4300539999999</v>
      </c>
      <c r="D67" s="37">
        <v>1.5E-3</v>
      </c>
      <c r="E67" s="37">
        <v>1.9E-2</v>
      </c>
      <c r="F67" s="38">
        <v>30</v>
      </c>
      <c r="G67" s="38">
        <f t="shared" si="4"/>
        <v>1111.7311569008561</v>
      </c>
      <c r="H67" s="38">
        <v>1110</v>
      </c>
      <c r="I67" s="40">
        <v>42877</v>
      </c>
      <c r="J67" s="38">
        <v>52</v>
      </c>
      <c r="K67" s="38">
        <v>10</v>
      </c>
      <c r="L67" s="38">
        <v>5.6</v>
      </c>
      <c r="M67" s="38">
        <f t="shared" si="0"/>
        <v>1099.7628198639857</v>
      </c>
      <c r="N67" s="38">
        <f t="shared" si="5"/>
        <v>109.97628198639856</v>
      </c>
      <c r="O67" s="38">
        <f t="shared" si="1"/>
        <v>1.4792508257505287E-2</v>
      </c>
      <c r="P67" s="38">
        <f t="shared" si="2"/>
        <v>4.4147925082575057</v>
      </c>
      <c r="Q67" s="37">
        <f t="shared" si="3"/>
        <v>4.0143132942096642E-2</v>
      </c>
    </row>
    <row r="68" spans="1:18" x14ac:dyDescent="0.25">
      <c r="A68" s="36">
        <v>40269</v>
      </c>
      <c r="B68" s="37">
        <v>0.2205</v>
      </c>
      <c r="C68" s="38">
        <v>1186.6899410000001</v>
      </c>
      <c r="D68" s="37">
        <v>1.4E-3</v>
      </c>
      <c r="E68" s="37">
        <v>1.83E-2</v>
      </c>
      <c r="F68" s="38">
        <v>28</v>
      </c>
      <c r="G68" s="38">
        <f t="shared" si="4"/>
        <v>1117.074836242648</v>
      </c>
      <c r="H68" s="38">
        <v>1115</v>
      </c>
      <c r="I68" s="40">
        <v>42905</v>
      </c>
      <c r="J68" s="38">
        <v>50</v>
      </c>
      <c r="K68" s="38">
        <v>12.5</v>
      </c>
      <c r="L68" s="38">
        <v>43.8</v>
      </c>
      <c r="M68" s="38">
        <f t="shared" si="0"/>
        <v>1102.2861848870359</v>
      </c>
      <c r="N68" s="38">
        <f t="shared" si="5"/>
        <v>110.22861848870359</v>
      </c>
      <c r="O68" s="38">
        <f t="shared" si="1"/>
        <v>1.3181425194714736E-2</v>
      </c>
      <c r="P68" s="38">
        <f t="shared" si="2"/>
        <v>-31.286818574805281</v>
      </c>
      <c r="Q68" s="37">
        <f t="shared" si="3"/>
        <v>-0.28383571348135517</v>
      </c>
    </row>
    <row r="69" spans="1:18" x14ac:dyDescent="0.25">
      <c r="A69" s="36">
        <v>40299</v>
      </c>
      <c r="B69" s="37">
        <v>0.35539999999999999</v>
      </c>
      <c r="C69" s="38">
        <v>1089.410034</v>
      </c>
      <c r="D69" s="37">
        <v>1.5E-3</v>
      </c>
      <c r="E69" s="37">
        <v>1.95E-2</v>
      </c>
      <c r="F69" s="38">
        <v>33</v>
      </c>
      <c r="G69" s="38">
        <f t="shared" si="4"/>
        <v>982.68764200800706</v>
      </c>
      <c r="H69" s="38">
        <v>985</v>
      </c>
      <c r="I69" s="40">
        <v>42933</v>
      </c>
      <c r="J69" s="38">
        <v>50</v>
      </c>
      <c r="K69" s="38">
        <v>16.3</v>
      </c>
      <c r="L69" s="38">
        <v>14.6</v>
      </c>
      <c r="M69" s="38">
        <f t="shared" si="0"/>
        <v>968.49762353254096</v>
      </c>
      <c r="N69" s="38">
        <f t="shared" si="5"/>
        <v>96.849762353254093</v>
      </c>
      <c r="O69" s="38">
        <f t="shared" si="1"/>
        <v>1.5346008333183536E-2</v>
      </c>
      <c r="P69" s="38">
        <f t="shared" si="2"/>
        <v>1.7153460083331846</v>
      </c>
      <c r="Q69" s="37">
        <f t="shared" si="3"/>
        <v>1.7711411640604299E-2</v>
      </c>
    </row>
    <row r="70" spans="1:18" x14ac:dyDescent="0.25">
      <c r="A70" s="36">
        <v>40330</v>
      </c>
      <c r="B70" s="37">
        <v>0.34539999999999998</v>
      </c>
      <c r="C70" s="38">
        <v>1030.709961</v>
      </c>
      <c r="D70" s="37">
        <v>1.6999999999999999E-3</v>
      </c>
      <c r="E70" s="37">
        <v>2.0299999999999999E-2</v>
      </c>
      <c r="F70" s="38">
        <v>30</v>
      </c>
      <c r="G70" s="38">
        <f t="shared" si="4"/>
        <v>936.73545048149288</v>
      </c>
      <c r="H70" s="38">
        <v>935</v>
      </c>
      <c r="I70" s="40">
        <v>42968</v>
      </c>
      <c r="J70" s="38">
        <v>52</v>
      </c>
      <c r="K70" s="38">
        <v>19.600000000000001</v>
      </c>
      <c r="L70" s="38">
        <v>1.25</v>
      </c>
      <c r="M70" s="38">
        <f t="shared" ref="M70:M133" si="6">H70*EXP(-D70*(J70/365))-K70</f>
        <v>915.17357810479928</v>
      </c>
      <c r="N70" s="38">
        <f t="shared" si="5"/>
        <v>91.517357810479922</v>
      </c>
      <c r="O70" s="38">
        <f t="shared" ref="O70:O133" si="7">(N70+K70)*(EXP(D70*F70/365)-1)</f>
        <v>1.5527071724489474E-2</v>
      </c>
      <c r="P70" s="38">
        <f t="shared" ref="P70:P133" si="8">K70-L70+O70</f>
        <v>18.36552707172449</v>
      </c>
      <c r="Q70" s="37">
        <f t="shared" ref="Q70:Q133" si="9">P70/N70</f>
        <v>0.20067807365851856</v>
      </c>
      <c r="R70" s="4"/>
    </row>
    <row r="71" spans="1:18" x14ac:dyDescent="0.25">
      <c r="A71" s="36">
        <v>40360</v>
      </c>
      <c r="B71" s="37">
        <v>0.23499999999999999</v>
      </c>
      <c r="C71" s="38">
        <v>1101.599976</v>
      </c>
      <c r="D71" s="37">
        <v>1.4E-3</v>
      </c>
      <c r="E71" s="37">
        <v>2.0500000000000001E-2</v>
      </c>
      <c r="F71" s="38">
        <v>32</v>
      </c>
      <c r="G71" s="38">
        <f t="shared" ref="G71:G134" si="10">C71*EXP((D71-E71+((B71^2)/2))*(1/12)+(B71*SQRT(F71/365)*$B$2))</f>
        <v>1028.2836981132016</v>
      </c>
      <c r="H71" s="38">
        <v>1030</v>
      </c>
      <c r="I71" s="40">
        <v>42996</v>
      </c>
      <c r="J71" s="38">
        <v>50</v>
      </c>
      <c r="K71" s="38">
        <v>12.8</v>
      </c>
      <c r="L71" s="38">
        <v>13.6</v>
      </c>
      <c r="M71" s="38">
        <f t="shared" si="6"/>
        <v>1017.0024846938541</v>
      </c>
      <c r="N71" s="38">
        <f t="shared" si="5"/>
        <v>101.7002484693854</v>
      </c>
      <c r="O71" s="38">
        <f t="shared" si="7"/>
        <v>1.4054591637931914E-2</v>
      </c>
      <c r="P71" s="38">
        <f t="shared" si="8"/>
        <v>-0.78594540836206706</v>
      </c>
      <c r="Q71" s="37">
        <f t="shared" si="9"/>
        <v>-7.7280578975051223E-3</v>
      </c>
    </row>
    <row r="72" spans="1:18" x14ac:dyDescent="0.25">
      <c r="A72" s="36">
        <v>40391</v>
      </c>
      <c r="B72" s="37">
        <v>0.26050000000000001</v>
      </c>
      <c r="C72" s="38">
        <v>1049.329956</v>
      </c>
      <c r="D72" s="37">
        <v>1.6000000000000001E-3</v>
      </c>
      <c r="E72" s="37">
        <v>2.0500000000000001E-2</v>
      </c>
      <c r="F72" s="38">
        <v>30</v>
      </c>
      <c r="G72" s="38">
        <f t="shared" si="10"/>
        <v>975.03813582920839</v>
      </c>
      <c r="H72" s="38">
        <v>975</v>
      </c>
      <c r="I72" s="40">
        <v>43024</v>
      </c>
      <c r="J72" s="38">
        <v>46</v>
      </c>
      <c r="K72" s="38">
        <v>13.1</v>
      </c>
      <c r="L72" s="38">
        <v>0.65</v>
      </c>
      <c r="M72" s="38">
        <f t="shared" si="6"/>
        <v>961.70341708080696</v>
      </c>
      <c r="N72" s="38">
        <f t="shared" ref="N72:N135" si="11">M72/$B$1</f>
        <v>96.170341708080699</v>
      </c>
      <c r="O72" s="38">
        <f t="shared" si="7"/>
        <v>1.4370743266486893E-2</v>
      </c>
      <c r="P72" s="38">
        <f t="shared" si="8"/>
        <v>12.464370743266485</v>
      </c>
      <c r="Q72" s="37">
        <f t="shared" si="9"/>
        <v>0.12960722112334108</v>
      </c>
    </row>
    <row r="73" spans="1:18" x14ac:dyDescent="0.25">
      <c r="A73" s="36">
        <v>40422</v>
      </c>
      <c r="B73" s="37">
        <v>0.23699999999999999</v>
      </c>
      <c r="C73" s="38">
        <v>1141.1999510000001</v>
      </c>
      <c r="D73" s="37">
        <v>1.4E-3</v>
      </c>
      <c r="E73" s="37">
        <v>1.9900000000000001E-2</v>
      </c>
      <c r="F73" s="38">
        <v>29</v>
      </c>
      <c r="G73" s="38">
        <f t="shared" si="10"/>
        <v>1068.3070987897383</v>
      </c>
      <c r="H73" s="38">
        <v>1070</v>
      </c>
      <c r="I73" s="40">
        <v>43059</v>
      </c>
      <c r="J73" s="38">
        <v>51</v>
      </c>
      <c r="K73" s="38">
        <v>14.4</v>
      </c>
      <c r="L73" s="38">
        <v>2.4500000000000002</v>
      </c>
      <c r="M73" s="38">
        <f t="shared" si="6"/>
        <v>1055.3907108818221</v>
      </c>
      <c r="N73" s="38">
        <f t="shared" si="11"/>
        <v>105.53907108818221</v>
      </c>
      <c r="O73" s="38">
        <f t="shared" si="7"/>
        <v>1.3341909923107362E-2</v>
      </c>
      <c r="P73" s="38">
        <f t="shared" si="8"/>
        <v>11.963341909923107</v>
      </c>
      <c r="Q73" s="37">
        <f t="shared" si="9"/>
        <v>0.11335462579471868</v>
      </c>
    </row>
    <row r="74" spans="1:18" x14ac:dyDescent="0.25">
      <c r="A74" s="36">
        <v>40452</v>
      </c>
      <c r="B74" s="37">
        <v>0.21199999999999999</v>
      </c>
      <c r="C74" s="38">
        <v>1183.26001</v>
      </c>
      <c r="D74" s="37">
        <v>1.4E-3</v>
      </c>
      <c r="E74" s="37">
        <v>1.9199999999999998E-2</v>
      </c>
      <c r="F74" s="38">
        <v>32</v>
      </c>
      <c r="G74" s="38">
        <f t="shared" si="10"/>
        <v>1111.7005907244836</v>
      </c>
      <c r="H74" s="38">
        <v>1110</v>
      </c>
      <c r="I74" s="40">
        <v>43087</v>
      </c>
      <c r="J74" s="38">
        <v>50</v>
      </c>
      <c r="K74" s="38">
        <v>12.5</v>
      </c>
      <c r="L74" s="38">
        <v>6.4</v>
      </c>
      <c r="M74" s="38">
        <f t="shared" si="6"/>
        <v>1097.2871436992018</v>
      </c>
      <c r="N74" s="38">
        <f t="shared" si="11"/>
        <v>109.72871436992018</v>
      </c>
      <c r="O74" s="38">
        <f t="shared" si="7"/>
        <v>1.5003239642383544E-2</v>
      </c>
      <c r="P74" s="38">
        <f t="shared" si="8"/>
        <v>6.115003239642383</v>
      </c>
      <c r="Q74" s="37">
        <f t="shared" si="9"/>
        <v>5.572837770637986E-2</v>
      </c>
    </row>
    <row r="75" spans="1:18" x14ac:dyDescent="0.25">
      <c r="A75" s="36">
        <v>40483</v>
      </c>
      <c r="B75" s="37">
        <v>0.2354</v>
      </c>
      <c r="C75" s="38">
        <v>1180.5500489999999</v>
      </c>
      <c r="D75" s="37">
        <v>1.8E-3</v>
      </c>
      <c r="E75" s="37">
        <v>1.89E-2</v>
      </c>
      <c r="F75" s="38">
        <v>31</v>
      </c>
      <c r="G75" s="38">
        <f t="shared" si="10"/>
        <v>1103.2514767745445</v>
      </c>
      <c r="H75" s="38">
        <v>1105</v>
      </c>
      <c r="I75" s="40">
        <v>42757</v>
      </c>
      <c r="J75" s="38">
        <v>53</v>
      </c>
      <c r="K75" s="38">
        <v>15</v>
      </c>
      <c r="L75" s="38">
        <v>0.95</v>
      </c>
      <c r="M75" s="38">
        <f t="shared" si="6"/>
        <v>1089.7112240416802</v>
      </c>
      <c r="N75" s="38">
        <f t="shared" si="11"/>
        <v>108.97112240416803</v>
      </c>
      <c r="O75" s="38">
        <f t="shared" si="7"/>
        <v>1.8953746373157651E-2</v>
      </c>
      <c r="P75" s="38">
        <f t="shared" si="8"/>
        <v>14.068953746373158</v>
      </c>
      <c r="Q75" s="37">
        <f t="shared" si="9"/>
        <v>0.1291071747815184</v>
      </c>
    </row>
    <row r="76" spans="1:18" x14ac:dyDescent="0.25">
      <c r="A76" s="36">
        <v>40513</v>
      </c>
      <c r="B76" s="37">
        <v>0.17749999999999999</v>
      </c>
      <c r="C76" s="38">
        <v>1257.6400149999999</v>
      </c>
      <c r="D76" s="37">
        <v>6.9999999999999999E-4</v>
      </c>
      <c r="E76" s="37">
        <v>1.83E-2</v>
      </c>
      <c r="F76" s="38">
        <v>31</v>
      </c>
      <c r="G76" s="38">
        <f t="shared" si="10"/>
        <v>1194.0539648182425</v>
      </c>
      <c r="H76" s="38">
        <v>1195</v>
      </c>
      <c r="I76" s="40">
        <v>42785</v>
      </c>
      <c r="J76" s="38">
        <v>50</v>
      </c>
      <c r="K76" s="38">
        <v>12</v>
      </c>
      <c r="L76" s="38">
        <v>4.0999999999999996</v>
      </c>
      <c r="M76" s="38">
        <f t="shared" si="6"/>
        <v>1182.8854164527236</v>
      </c>
      <c r="N76" s="38">
        <f t="shared" si="11"/>
        <v>118.28854164527236</v>
      </c>
      <c r="O76" s="38">
        <f t="shared" si="7"/>
        <v>7.7461517770424622E-3</v>
      </c>
      <c r="P76" s="38">
        <f t="shared" si="8"/>
        <v>7.9077461517770429</v>
      </c>
      <c r="Q76" s="37">
        <f t="shared" si="9"/>
        <v>6.6851328470098628E-2</v>
      </c>
    </row>
    <row r="77" spans="1:18" x14ac:dyDescent="0.25">
      <c r="A77" s="36">
        <v>40544</v>
      </c>
      <c r="B77" s="37">
        <v>0.1953</v>
      </c>
      <c r="C77" s="38">
        <v>1286.119995</v>
      </c>
      <c r="D77" s="37">
        <v>1.5E-3</v>
      </c>
      <c r="E77" s="37">
        <v>1.7899999999999999E-2</v>
      </c>
      <c r="F77" s="38">
        <v>28</v>
      </c>
      <c r="G77" s="38">
        <f t="shared" si="10"/>
        <v>1218.6702370135233</v>
      </c>
      <c r="H77" s="38">
        <v>1220</v>
      </c>
      <c r="I77" s="40">
        <v>42813</v>
      </c>
      <c r="J77" s="38">
        <v>47</v>
      </c>
      <c r="K77" s="38">
        <v>11.2</v>
      </c>
      <c r="L77" s="38">
        <v>2.5</v>
      </c>
      <c r="M77" s="38">
        <f t="shared" si="6"/>
        <v>1208.5643789203025</v>
      </c>
      <c r="N77" s="38">
        <f t="shared" si="11"/>
        <v>120.85643789203024</v>
      </c>
      <c r="O77" s="38">
        <f t="shared" si="7"/>
        <v>1.5196409616298753E-2</v>
      </c>
      <c r="P77" s="38">
        <f t="shared" si="8"/>
        <v>8.7151964096162988</v>
      </c>
      <c r="Q77" s="37">
        <f t="shared" si="9"/>
        <v>7.2111974849053642E-2</v>
      </c>
    </row>
    <row r="78" spans="1:18" x14ac:dyDescent="0.25">
      <c r="A78" s="36">
        <v>40575</v>
      </c>
      <c r="B78" s="37">
        <v>0.1835</v>
      </c>
      <c r="C78" s="38">
        <v>1327.219971</v>
      </c>
      <c r="D78" s="37">
        <v>1.2999999999999999E-3</v>
      </c>
      <c r="E78" s="37">
        <v>1.7600000000000001E-2</v>
      </c>
      <c r="F78" s="38">
        <v>31</v>
      </c>
      <c r="G78" s="38">
        <f t="shared" si="10"/>
        <v>1258.164307480353</v>
      </c>
      <c r="H78" s="38">
        <v>1260</v>
      </c>
      <c r="I78" s="40">
        <v>42841</v>
      </c>
      <c r="J78" s="38">
        <v>47</v>
      </c>
      <c r="K78" s="38">
        <v>11.2</v>
      </c>
      <c r="L78" s="38">
        <v>3.5</v>
      </c>
      <c r="M78" s="38">
        <f t="shared" si="6"/>
        <v>1248.5890971048307</v>
      </c>
      <c r="N78" s="38">
        <f t="shared" si="11"/>
        <v>124.85890971048306</v>
      </c>
      <c r="O78" s="38">
        <f t="shared" si="7"/>
        <v>1.5023224037608947E-2</v>
      </c>
      <c r="P78" s="38">
        <f t="shared" si="8"/>
        <v>7.7150232240376084</v>
      </c>
      <c r="Q78" s="37">
        <f t="shared" si="9"/>
        <v>6.1789929464599998E-2</v>
      </c>
    </row>
    <row r="79" spans="1:18" x14ac:dyDescent="0.25">
      <c r="A79" s="36">
        <v>40603</v>
      </c>
      <c r="B79" s="37">
        <v>0.1774</v>
      </c>
      <c r="C79" s="38">
        <v>1325.829956</v>
      </c>
      <c r="D79" s="37">
        <v>5.0000000000000001E-4</v>
      </c>
      <c r="E79" s="37">
        <v>1.7999999999999999E-2</v>
      </c>
      <c r="F79" s="38">
        <v>29</v>
      </c>
      <c r="G79" s="38">
        <f t="shared" si="10"/>
        <v>1260.9777703728621</v>
      </c>
      <c r="H79" s="38">
        <v>1260</v>
      </c>
      <c r="I79" s="40">
        <v>42876</v>
      </c>
      <c r="J79" s="38">
        <v>51</v>
      </c>
      <c r="K79" s="38">
        <v>12.1</v>
      </c>
      <c r="L79" s="38">
        <v>1.65</v>
      </c>
      <c r="M79" s="38">
        <f t="shared" si="6"/>
        <v>1247.8119756775977</v>
      </c>
      <c r="N79" s="38">
        <f t="shared" si="11"/>
        <v>124.78119756775978</v>
      </c>
      <c r="O79" s="38">
        <f t="shared" si="7"/>
        <v>5.4378542161897395E-3</v>
      </c>
      <c r="P79" s="38">
        <f t="shared" si="8"/>
        <v>10.455437854216189</v>
      </c>
      <c r="Q79" s="37">
        <f t="shared" si="9"/>
        <v>8.3790170779043743E-2</v>
      </c>
    </row>
    <row r="80" spans="1:18" x14ac:dyDescent="0.25">
      <c r="A80" s="36">
        <v>40634</v>
      </c>
      <c r="B80" s="37">
        <v>0.1474</v>
      </c>
      <c r="C80" s="38">
        <v>1363.6099850000001</v>
      </c>
      <c r="D80" s="37">
        <v>2.0000000000000001E-4</v>
      </c>
      <c r="E80" s="37">
        <v>1.78E-2</v>
      </c>
      <c r="F80" s="38">
        <v>32</v>
      </c>
      <c r="G80" s="38">
        <f t="shared" si="10"/>
        <v>1304.6437939787413</v>
      </c>
      <c r="H80" s="38">
        <v>1305</v>
      </c>
      <c r="I80" s="40">
        <v>42904</v>
      </c>
      <c r="J80" s="38">
        <v>50</v>
      </c>
      <c r="K80" s="38">
        <v>9.4</v>
      </c>
      <c r="L80" s="38">
        <v>5.2</v>
      </c>
      <c r="M80" s="38">
        <f t="shared" si="6"/>
        <v>1295.564247065111</v>
      </c>
      <c r="N80" s="38">
        <f t="shared" si="11"/>
        <v>129.55642470651111</v>
      </c>
      <c r="O80" s="38">
        <f t="shared" si="7"/>
        <v>2.4365175752074858E-3</v>
      </c>
      <c r="P80" s="38">
        <f t="shared" si="8"/>
        <v>4.2024365175752081</v>
      </c>
      <c r="Q80" s="37">
        <f t="shared" si="9"/>
        <v>3.2437113999519054E-2</v>
      </c>
    </row>
    <row r="81" spans="1:17" x14ac:dyDescent="0.25">
      <c r="A81" s="36">
        <v>40664</v>
      </c>
      <c r="B81" s="37">
        <v>0.1545</v>
      </c>
      <c r="C81" s="38">
        <v>1345.1999510000001</v>
      </c>
      <c r="D81" s="37">
        <v>4.0000000000000002E-4</v>
      </c>
      <c r="E81" s="37">
        <v>1.7999999999999999E-2</v>
      </c>
      <c r="F81" s="38">
        <v>30</v>
      </c>
      <c r="G81" s="38">
        <f t="shared" si="10"/>
        <v>1286.3089245153699</v>
      </c>
      <c r="H81" s="38">
        <v>1285</v>
      </c>
      <c r="I81" s="40">
        <v>42932</v>
      </c>
      <c r="J81" s="38">
        <v>46</v>
      </c>
      <c r="K81" s="38">
        <v>9.5</v>
      </c>
      <c r="L81" s="38">
        <v>5.2</v>
      </c>
      <c r="M81" s="38">
        <f t="shared" si="6"/>
        <v>1275.4352235505435</v>
      </c>
      <c r="N81" s="38">
        <f t="shared" si="11"/>
        <v>127.54352235505435</v>
      </c>
      <c r="O81" s="38">
        <f t="shared" si="7"/>
        <v>4.5056145254774721E-3</v>
      </c>
      <c r="P81" s="38">
        <f t="shared" si="8"/>
        <v>4.3045056145254774</v>
      </c>
      <c r="Q81" s="37">
        <f t="shared" si="9"/>
        <v>3.3749307962051091E-2</v>
      </c>
    </row>
    <row r="82" spans="1:17" x14ac:dyDescent="0.25">
      <c r="A82" s="36">
        <v>40695</v>
      </c>
      <c r="B82" s="37">
        <v>0.16520000000000001</v>
      </c>
      <c r="C82" s="38">
        <v>1320.6400149999999</v>
      </c>
      <c r="D82" s="37">
        <v>1E-4</v>
      </c>
      <c r="E82" s="37">
        <v>1.89E-2</v>
      </c>
      <c r="F82" s="38">
        <v>29</v>
      </c>
      <c r="G82" s="38">
        <f t="shared" si="10"/>
        <v>1260.0124690937507</v>
      </c>
      <c r="H82" s="38">
        <v>1260</v>
      </c>
      <c r="I82" s="40">
        <v>42967</v>
      </c>
      <c r="J82" s="38">
        <v>51</v>
      </c>
      <c r="K82" s="38">
        <v>10.7</v>
      </c>
      <c r="L82" s="38">
        <v>19.5</v>
      </c>
      <c r="M82" s="38">
        <f t="shared" si="6"/>
        <v>1249.2823946435444</v>
      </c>
      <c r="N82" s="38">
        <f t="shared" si="11"/>
        <v>124.92823946435445</v>
      </c>
      <c r="O82" s="38">
        <f t="shared" si="7"/>
        <v>1.07759851223217E-3</v>
      </c>
      <c r="P82" s="38">
        <f t="shared" si="8"/>
        <v>-8.7989224014877685</v>
      </c>
      <c r="Q82" s="37">
        <f t="shared" si="9"/>
        <v>-7.0431813008926217E-2</v>
      </c>
    </row>
    <row r="83" spans="1:17" x14ac:dyDescent="0.25">
      <c r="A83" s="36">
        <v>40725</v>
      </c>
      <c r="B83" s="37">
        <v>0.2525</v>
      </c>
      <c r="C83" s="38">
        <v>1292.280029</v>
      </c>
      <c r="D83" s="37">
        <v>1.6000000000000001E-3</v>
      </c>
      <c r="E83" s="37">
        <v>1.8599999999999998E-2</v>
      </c>
      <c r="F83" s="38">
        <v>33</v>
      </c>
      <c r="G83" s="38">
        <f t="shared" si="10"/>
        <v>1199.2846069071854</v>
      </c>
      <c r="H83" s="38">
        <v>1200</v>
      </c>
      <c r="I83" s="40">
        <v>42995</v>
      </c>
      <c r="J83" s="38">
        <v>50</v>
      </c>
      <c r="K83" s="38">
        <v>13.3</v>
      </c>
      <c r="L83" s="38">
        <v>24</v>
      </c>
      <c r="M83" s="38">
        <f t="shared" si="6"/>
        <v>1186.4370151226833</v>
      </c>
      <c r="N83" s="38">
        <f t="shared" si="11"/>
        <v>118.64370151226834</v>
      </c>
      <c r="O83" s="38">
        <f t="shared" si="7"/>
        <v>1.9088031100602823E-2</v>
      </c>
      <c r="P83" s="38">
        <f t="shared" si="8"/>
        <v>-10.680911968899396</v>
      </c>
      <c r="Q83" s="37">
        <f t="shared" si="9"/>
        <v>-9.0025107382501357E-2</v>
      </c>
    </row>
    <row r="84" spans="1:17" x14ac:dyDescent="0.25">
      <c r="A84" s="36">
        <v>40756</v>
      </c>
      <c r="B84" s="37">
        <v>0.31619999999999998</v>
      </c>
      <c r="C84" s="38">
        <v>1218.8900149999999</v>
      </c>
      <c r="D84" s="37">
        <v>1E-4</v>
      </c>
      <c r="E84" s="37">
        <v>2.1000000000000001E-2</v>
      </c>
      <c r="F84" s="38">
        <v>30</v>
      </c>
      <c r="G84" s="38">
        <f t="shared" si="10"/>
        <v>1115.9579306009332</v>
      </c>
      <c r="H84" s="38">
        <v>1115</v>
      </c>
      <c r="I84" s="40">
        <v>43030</v>
      </c>
      <c r="J84" s="38">
        <v>52</v>
      </c>
      <c r="K84" s="38">
        <v>20.2</v>
      </c>
      <c r="L84" s="38">
        <v>39.6</v>
      </c>
      <c r="M84" s="38">
        <f t="shared" si="6"/>
        <v>1094.7841151816456</v>
      </c>
      <c r="N84" s="38">
        <f t="shared" si="11"/>
        <v>109.47841151816456</v>
      </c>
      <c r="O84" s="38">
        <f t="shared" si="7"/>
        <v>1.0658543379079796E-3</v>
      </c>
      <c r="P84" s="38">
        <f t="shared" si="8"/>
        <v>-19.398934145662093</v>
      </c>
      <c r="Q84" s="37">
        <f t="shared" si="9"/>
        <v>-0.17719415067000163</v>
      </c>
    </row>
    <row r="85" spans="1:17" x14ac:dyDescent="0.25">
      <c r="A85" s="36">
        <v>40787</v>
      </c>
      <c r="B85" s="37">
        <v>0.42959999999999998</v>
      </c>
      <c r="C85" s="38">
        <v>1131.420044</v>
      </c>
      <c r="D85" s="37">
        <v>2.0000000000000001E-4</v>
      </c>
      <c r="E85" s="37">
        <v>2.1499999999999998E-2</v>
      </c>
      <c r="F85" s="38">
        <v>31</v>
      </c>
      <c r="G85" s="38">
        <f t="shared" si="10"/>
        <v>1004.1987764788528</v>
      </c>
      <c r="H85" s="38">
        <v>1005</v>
      </c>
      <c r="I85" s="40">
        <v>43058</v>
      </c>
      <c r="J85" s="38">
        <v>50</v>
      </c>
      <c r="K85" s="38">
        <v>26.5</v>
      </c>
      <c r="L85" s="38">
        <v>1.65</v>
      </c>
      <c r="M85" s="38">
        <f t="shared" si="6"/>
        <v>978.4724661306027</v>
      </c>
      <c r="N85" s="38">
        <f t="shared" si="11"/>
        <v>97.847246613060264</v>
      </c>
      <c r="O85" s="38">
        <f t="shared" si="7"/>
        <v>2.1122177448098917E-3</v>
      </c>
      <c r="P85" s="38">
        <f t="shared" si="8"/>
        <v>24.852112217744811</v>
      </c>
      <c r="Q85" s="37">
        <f t="shared" si="9"/>
        <v>0.25398887631476436</v>
      </c>
    </row>
    <row r="86" spans="1:17" x14ac:dyDescent="0.25">
      <c r="A86" s="36">
        <v>40817</v>
      </c>
      <c r="B86" s="37">
        <v>0.29959999999999998</v>
      </c>
      <c r="C86" s="38">
        <v>1253.3000489999999</v>
      </c>
      <c r="D86" s="37">
        <v>2.0000000000000001E-4</v>
      </c>
      <c r="E86" s="37">
        <v>2.12E-2</v>
      </c>
      <c r="F86" s="38">
        <v>30</v>
      </c>
      <c r="G86" s="38">
        <f t="shared" si="10"/>
        <v>1152.4354296354566</v>
      </c>
      <c r="H86" s="38">
        <v>1150</v>
      </c>
      <c r="I86" s="40">
        <v>43086</v>
      </c>
      <c r="J86" s="38">
        <v>47</v>
      </c>
      <c r="K86" s="38">
        <v>17.600000000000001</v>
      </c>
      <c r="L86" s="38">
        <v>5.5</v>
      </c>
      <c r="M86" s="38">
        <f t="shared" si="6"/>
        <v>1132.3703839430029</v>
      </c>
      <c r="N86" s="38">
        <f t="shared" si="11"/>
        <v>113.2370383943003</v>
      </c>
      <c r="O86" s="38">
        <f t="shared" si="7"/>
        <v>2.1507635140734418E-3</v>
      </c>
      <c r="P86" s="38">
        <f t="shared" si="8"/>
        <v>12.102150763514075</v>
      </c>
      <c r="Q86" s="37">
        <f t="shared" si="9"/>
        <v>0.10687449031803033</v>
      </c>
    </row>
    <row r="87" spans="1:17" x14ac:dyDescent="0.25">
      <c r="A87" s="36">
        <v>40848</v>
      </c>
      <c r="B87" s="37">
        <v>0.27800000000000002</v>
      </c>
      <c r="C87" s="38">
        <v>1246.959961</v>
      </c>
      <c r="D87" s="37">
        <v>2.0000000000000001E-4</v>
      </c>
      <c r="E87" s="37">
        <v>2.12E-2</v>
      </c>
      <c r="F87" s="38">
        <v>30</v>
      </c>
      <c r="G87" s="38">
        <f t="shared" si="10"/>
        <v>1153.1284057023463</v>
      </c>
      <c r="H87" s="38">
        <v>1155</v>
      </c>
      <c r="I87" s="40">
        <v>42756</v>
      </c>
      <c r="J87" s="38">
        <v>52</v>
      </c>
      <c r="K87" s="38">
        <v>19.8</v>
      </c>
      <c r="L87" s="38">
        <v>4.3</v>
      </c>
      <c r="M87" s="38">
        <f t="shared" si="6"/>
        <v>1135.1670908798035</v>
      </c>
      <c r="N87" s="38">
        <f t="shared" si="11"/>
        <v>113.51670908798035</v>
      </c>
      <c r="O87" s="38">
        <f t="shared" si="7"/>
        <v>2.1915255591360315E-3</v>
      </c>
      <c r="P87" s="38">
        <f t="shared" si="8"/>
        <v>15.502191525559136</v>
      </c>
      <c r="Q87" s="37">
        <f t="shared" si="9"/>
        <v>0.13656308089009406</v>
      </c>
    </row>
    <row r="88" spans="1:17" x14ac:dyDescent="0.25">
      <c r="A88" s="36">
        <v>40878</v>
      </c>
      <c r="B88" s="37">
        <v>0.23400000000000001</v>
      </c>
      <c r="C88" s="38">
        <v>1257.599976</v>
      </c>
      <c r="D88" s="37">
        <v>1E-4</v>
      </c>
      <c r="E88" s="37">
        <v>2.1299999999999999E-2</v>
      </c>
      <c r="F88" s="38">
        <v>32</v>
      </c>
      <c r="G88" s="38">
        <f t="shared" si="10"/>
        <v>1174.0204360683813</v>
      </c>
      <c r="H88" s="38">
        <v>1175</v>
      </c>
      <c r="I88" s="40">
        <v>42784</v>
      </c>
      <c r="J88" s="38">
        <v>50</v>
      </c>
      <c r="K88" s="38">
        <v>16.8</v>
      </c>
      <c r="L88" s="38">
        <v>1.1499999999999999</v>
      </c>
      <c r="M88" s="38">
        <f t="shared" si="6"/>
        <v>1158.1839042198344</v>
      </c>
      <c r="N88" s="38">
        <f t="shared" si="11"/>
        <v>115.81839042198344</v>
      </c>
      <c r="O88" s="38">
        <f t="shared" si="7"/>
        <v>1.1626868757493324E-3</v>
      </c>
      <c r="P88" s="38">
        <f t="shared" si="8"/>
        <v>15.65116268687575</v>
      </c>
      <c r="Q88" s="37">
        <f t="shared" si="9"/>
        <v>0.13513538419806093</v>
      </c>
    </row>
    <row r="89" spans="1:17" x14ac:dyDescent="0.25">
      <c r="A89" s="36">
        <v>40909</v>
      </c>
      <c r="B89" s="37">
        <v>0.19439999999999999</v>
      </c>
      <c r="C89" s="38">
        <v>1312.410034</v>
      </c>
      <c r="D89" s="37">
        <v>4.0000000000000002E-4</v>
      </c>
      <c r="E89" s="37">
        <v>2.06E-2</v>
      </c>
      <c r="F89" s="38">
        <v>29</v>
      </c>
      <c r="G89" s="38">
        <f t="shared" si="10"/>
        <v>1242.2950032130402</v>
      </c>
      <c r="H89" s="38">
        <v>1240</v>
      </c>
      <c r="I89" s="40">
        <v>42811</v>
      </c>
      <c r="J89" s="38">
        <v>46</v>
      </c>
      <c r="K89" s="38">
        <v>12.2</v>
      </c>
      <c r="L89" s="38">
        <v>1.7</v>
      </c>
      <c r="M89" s="38">
        <f t="shared" si="6"/>
        <v>1227.7374919865165</v>
      </c>
      <c r="N89" s="38">
        <f t="shared" si="11"/>
        <v>122.77374919865164</v>
      </c>
      <c r="O89" s="38">
        <f t="shared" si="7"/>
        <v>4.2896448507210678E-3</v>
      </c>
      <c r="P89" s="38">
        <f t="shared" si="8"/>
        <v>10.50428964485072</v>
      </c>
      <c r="Q89" s="37">
        <f t="shared" si="9"/>
        <v>8.5558107603722858E-2</v>
      </c>
    </row>
    <row r="90" spans="1:17" x14ac:dyDescent="0.25">
      <c r="A90" s="36">
        <v>40940</v>
      </c>
      <c r="B90" s="37">
        <v>0.18429999999999999</v>
      </c>
      <c r="C90" s="38">
        <v>1365.6800539999999</v>
      </c>
      <c r="D90" s="37">
        <v>8.0000000000000004E-4</v>
      </c>
      <c r="E90" s="37">
        <v>0.02</v>
      </c>
      <c r="F90" s="38">
        <v>30</v>
      </c>
      <c r="G90" s="38">
        <f t="shared" si="10"/>
        <v>1295.1553058336281</v>
      </c>
      <c r="H90" s="38">
        <v>1295</v>
      </c>
      <c r="I90" s="40">
        <v>42846</v>
      </c>
      <c r="J90" s="38">
        <v>52</v>
      </c>
      <c r="K90" s="38">
        <v>13.7</v>
      </c>
      <c r="L90" s="38">
        <v>2.1</v>
      </c>
      <c r="M90" s="38">
        <f t="shared" si="6"/>
        <v>1281.1524138899983</v>
      </c>
      <c r="N90" s="38">
        <f t="shared" si="11"/>
        <v>128.11524138899983</v>
      </c>
      <c r="O90" s="38">
        <f t="shared" si="7"/>
        <v>9.3251443666958721E-3</v>
      </c>
      <c r="P90" s="38">
        <f t="shared" si="8"/>
        <v>11.609325144366695</v>
      </c>
      <c r="Q90" s="37">
        <f t="shared" si="9"/>
        <v>9.0616268747580012E-2</v>
      </c>
    </row>
    <row r="91" spans="1:17" x14ac:dyDescent="0.25">
      <c r="A91" s="36">
        <v>40969</v>
      </c>
      <c r="B91" s="37">
        <v>0.155</v>
      </c>
      <c r="C91" s="38">
        <v>1408.469971</v>
      </c>
      <c r="D91" s="37">
        <v>5.0000000000000001E-4</v>
      </c>
      <c r="E91" s="37">
        <v>1.9699999999999999E-2</v>
      </c>
      <c r="F91" s="38">
        <v>31</v>
      </c>
      <c r="G91" s="38">
        <f t="shared" si="10"/>
        <v>1345.4565037435327</v>
      </c>
      <c r="H91" s="38">
        <v>1345</v>
      </c>
      <c r="I91" s="40">
        <v>42874</v>
      </c>
      <c r="J91" s="38">
        <v>50</v>
      </c>
      <c r="K91" s="38">
        <v>11.3</v>
      </c>
      <c r="L91" s="38">
        <v>6.2</v>
      </c>
      <c r="M91" s="38">
        <f t="shared" si="6"/>
        <v>1333.607879867164</v>
      </c>
      <c r="N91" s="38">
        <f t="shared" si="11"/>
        <v>133.36078798671639</v>
      </c>
      <c r="O91" s="38">
        <f t="shared" si="7"/>
        <v>6.1432597910172203E-3</v>
      </c>
      <c r="P91" s="38">
        <f t="shared" si="8"/>
        <v>5.1061432597910175</v>
      </c>
      <c r="Q91" s="37">
        <f t="shared" si="9"/>
        <v>3.8288190530934949E-2</v>
      </c>
    </row>
    <row r="92" spans="1:17" x14ac:dyDescent="0.25">
      <c r="A92" s="36">
        <v>41000</v>
      </c>
      <c r="B92" s="37">
        <v>0.17150000000000001</v>
      </c>
      <c r="C92" s="38">
        <v>1397.910034</v>
      </c>
      <c r="D92" s="37">
        <v>6.9999999999999999E-4</v>
      </c>
      <c r="E92" s="37">
        <v>0.02</v>
      </c>
      <c r="F92" s="38">
        <v>31</v>
      </c>
      <c r="G92" s="38">
        <f t="shared" si="10"/>
        <v>1329.250437100065</v>
      </c>
      <c r="H92" s="38">
        <v>1330</v>
      </c>
      <c r="I92" s="40">
        <v>42902</v>
      </c>
      <c r="J92" s="38">
        <v>47</v>
      </c>
      <c r="K92" s="38">
        <v>11.7</v>
      </c>
      <c r="L92" s="38">
        <v>35.4</v>
      </c>
      <c r="M92" s="38">
        <f t="shared" si="6"/>
        <v>1318.1801232109667</v>
      </c>
      <c r="N92" s="38">
        <f t="shared" si="11"/>
        <v>131.81801232109666</v>
      </c>
      <c r="O92" s="38">
        <f t="shared" si="7"/>
        <v>8.5326943731202972E-3</v>
      </c>
      <c r="P92" s="38">
        <f t="shared" si="8"/>
        <v>-23.69146730562688</v>
      </c>
      <c r="Q92" s="37">
        <f t="shared" si="9"/>
        <v>-0.17972860376559635</v>
      </c>
    </row>
    <row r="93" spans="1:17" x14ac:dyDescent="0.25">
      <c r="A93" s="36">
        <v>41030</v>
      </c>
      <c r="B93" s="37">
        <v>0.24060000000000001</v>
      </c>
      <c r="C93" s="38">
        <v>1310.329956</v>
      </c>
      <c r="D93" s="37">
        <v>2.9999999999999997E-4</v>
      </c>
      <c r="E93" s="37">
        <v>2.0899999999999998E-2</v>
      </c>
      <c r="F93" s="38">
        <v>29</v>
      </c>
      <c r="G93" s="38">
        <f t="shared" si="10"/>
        <v>1225.263382616489</v>
      </c>
      <c r="H93" s="38">
        <v>1225</v>
      </c>
      <c r="I93" s="40">
        <v>42922</v>
      </c>
      <c r="J93" s="38">
        <v>36</v>
      </c>
      <c r="K93" s="38">
        <v>12.2</v>
      </c>
      <c r="L93" s="38">
        <v>0.15</v>
      </c>
      <c r="M93" s="38">
        <f t="shared" si="6"/>
        <v>1212.7637539609029</v>
      </c>
      <c r="N93" s="38">
        <f t="shared" si="11"/>
        <v>121.27637539609029</v>
      </c>
      <c r="O93" s="38">
        <f t="shared" si="7"/>
        <v>3.1815296042320999E-3</v>
      </c>
      <c r="P93" s="38">
        <f t="shared" si="8"/>
        <v>12.053181529604231</v>
      </c>
      <c r="Q93" s="37">
        <f t="shared" si="9"/>
        <v>9.9386063363440538E-2</v>
      </c>
    </row>
    <row r="94" spans="1:17" x14ac:dyDescent="0.25">
      <c r="A94" s="36">
        <v>41061</v>
      </c>
      <c r="B94" s="37">
        <v>0.17080000000000001</v>
      </c>
      <c r="C94" s="38">
        <v>1362.160034</v>
      </c>
      <c r="D94" s="37">
        <v>4.0000000000000002E-4</v>
      </c>
      <c r="E94" s="37">
        <v>2.1399999999999999E-2</v>
      </c>
      <c r="F94" s="38">
        <v>32</v>
      </c>
      <c r="G94" s="38">
        <f t="shared" si="10"/>
        <v>1294.2928624344845</v>
      </c>
      <c r="H94" s="38">
        <v>1290</v>
      </c>
      <c r="I94" s="40">
        <v>42950</v>
      </c>
      <c r="J94" s="38">
        <v>35</v>
      </c>
      <c r="K94" s="38">
        <v>6.6</v>
      </c>
      <c r="L94" s="38">
        <v>0.25</v>
      </c>
      <c r="M94" s="38">
        <f t="shared" si="6"/>
        <v>1283.3505214968543</v>
      </c>
      <c r="N94" s="38">
        <f t="shared" si="11"/>
        <v>128.33505214968542</v>
      </c>
      <c r="O94" s="38">
        <f t="shared" si="7"/>
        <v>4.7320519245825348E-3</v>
      </c>
      <c r="P94" s="38">
        <f t="shared" si="8"/>
        <v>6.3547320519245822</v>
      </c>
      <c r="Q94" s="37">
        <f t="shared" si="9"/>
        <v>4.9516729416314492E-2</v>
      </c>
    </row>
    <row r="95" spans="1:17" x14ac:dyDescent="0.25">
      <c r="A95" s="36">
        <v>41091</v>
      </c>
      <c r="B95" s="37">
        <v>0.1893</v>
      </c>
      <c r="C95" s="38">
        <v>1379.3199460000001</v>
      </c>
      <c r="D95" s="37">
        <v>6.9999999999999999E-4</v>
      </c>
      <c r="E95" s="37">
        <v>2.1100000000000001E-2</v>
      </c>
      <c r="F95" s="38">
        <v>31</v>
      </c>
      <c r="G95" s="38">
        <f t="shared" si="10"/>
        <v>1305.0168722045776</v>
      </c>
      <c r="H95" s="38">
        <v>1305</v>
      </c>
      <c r="I95" s="40">
        <v>43000</v>
      </c>
      <c r="J95" s="38">
        <v>53</v>
      </c>
      <c r="K95" s="38">
        <v>14.9</v>
      </c>
      <c r="L95" s="38">
        <v>2.4500000000000002</v>
      </c>
      <c r="M95" s="38">
        <f t="shared" si="6"/>
        <v>1289.9673615355759</v>
      </c>
      <c r="N95" s="38">
        <f t="shared" si="11"/>
        <v>128.99673615355761</v>
      </c>
      <c r="O95" s="38">
        <f t="shared" si="7"/>
        <v>8.5552109524816115E-3</v>
      </c>
      <c r="P95" s="38">
        <f t="shared" si="8"/>
        <v>12.458555210952481</v>
      </c>
      <c r="Q95" s="37">
        <f t="shared" si="9"/>
        <v>9.6580390965255336E-2</v>
      </c>
    </row>
    <row r="96" spans="1:17" x14ac:dyDescent="0.25">
      <c r="A96" s="36">
        <v>41122</v>
      </c>
      <c r="B96" s="37">
        <v>0.17469999999999999</v>
      </c>
      <c r="C96" s="38">
        <v>1406.579956</v>
      </c>
      <c r="D96" s="37">
        <v>8.9999999999999998E-4</v>
      </c>
      <c r="E96" s="37">
        <v>2.0799999999999999E-2</v>
      </c>
      <c r="F96" s="38">
        <v>28</v>
      </c>
      <c r="G96" s="38">
        <f t="shared" si="10"/>
        <v>1339.6225421917638</v>
      </c>
      <c r="H96" s="38">
        <v>1340</v>
      </c>
      <c r="I96" s="40">
        <v>43013</v>
      </c>
      <c r="J96" s="38">
        <v>35</v>
      </c>
      <c r="K96" s="38">
        <v>9.6</v>
      </c>
      <c r="L96" s="38">
        <v>0.85</v>
      </c>
      <c r="M96" s="38">
        <f t="shared" si="6"/>
        <v>1330.2843611543508</v>
      </c>
      <c r="N96" s="38">
        <f t="shared" si="11"/>
        <v>133.02843611543508</v>
      </c>
      <c r="O96" s="38">
        <f t="shared" si="7"/>
        <v>9.8475634739354709E-3</v>
      </c>
      <c r="P96" s="38">
        <f t="shared" si="8"/>
        <v>8.7598475634739348</v>
      </c>
      <c r="Q96" s="37">
        <f t="shared" si="9"/>
        <v>6.5849436551088963E-2</v>
      </c>
    </row>
    <row r="97" spans="1:17" x14ac:dyDescent="0.25">
      <c r="A97" s="36">
        <v>41153</v>
      </c>
      <c r="B97" s="37">
        <v>0.1573</v>
      </c>
      <c r="C97" s="38">
        <v>1440.670044</v>
      </c>
      <c r="D97" s="37">
        <v>5.9999999999999995E-4</v>
      </c>
      <c r="E97" s="37">
        <v>2.0500000000000001E-2</v>
      </c>
      <c r="F97" s="38">
        <v>33</v>
      </c>
      <c r="G97" s="38">
        <f t="shared" si="10"/>
        <v>1373.2543127343163</v>
      </c>
      <c r="H97" s="38">
        <v>1375</v>
      </c>
      <c r="I97" s="40">
        <v>43041</v>
      </c>
      <c r="J97" s="38">
        <v>35</v>
      </c>
      <c r="K97" s="38">
        <v>6.7</v>
      </c>
      <c r="L97" s="38">
        <v>0.75</v>
      </c>
      <c r="M97" s="38">
        <f t="shared" si="6"/>
        <v>1368.2208926866706</v>
      </c>
      <c r="N97" s="38">
        <f t="shared" si="11"/>
        <v>136.82208926866707</v>
      </c>
      <c r="O97" s="38">
        <f t="shared" si="7"/>
        <v>7.785793003209307E-3</v>
      </c>
      <c r="P97" s="38">
        <f t="shared" si="8"/>
        <v>5.9577857930032092</v>
      </c>
      <c r="Q97" s="37">
        <f t="shared" si="9"/>
        <v>4.3544034628095474E-2</v>
      </c>
    </row>
    <row r="98" spans="1:17" x14ac:dyDescent="0.25">
      <c r="A98" s="36">
        <v>41183</v>
      </c>
      <c r="B98" s="37">
        <v>0.186</v>
      </c>
      <c r="C98" s="38">
        <v>1412.160034</v>
      </c>
      <c r="D98" s="37">
        <v>8.9999999999999998E-4</v>
      </c>
      <c r="E98" s="37">
        <v>2.1000000000000001E-2</v>
      </c>
      <c r="F98" s="38">
        <v>30</v>
      </c>
      <c r="G98" s="38">
        <f t="shared" si="10"/>
        <v>1338.5171925309985</v>
      </c>
      <c r="H98" s="38">
        <v>1340</v>
      </c>
      <c r="I98" s="40">
        <v>43091</v>
      </c>
      <c r="J98" s="38">
        <v>52</v>
      </c>
      <c r="K98" s="38">
        <v>15.2</v>
      </c>
      <c r="L98" s="38">
        <v>4</v>
      </c>
      <c r="M98" s="38">
        <f t="shared" si="6"/>
        <v>1324.6281973158048</v>
      </c>
      <c r="N98" s="38">
        <f t="shared" si="11"/>
        <v>132.46281973158048</v>
      </c>
      <c r="O98" s="38">
        <f t="shared" si="7"/>
        <v>1.0923407114879498E-2</v>
      </c>
      <c r="P98" s="38">
        <f t="shared" si="8"/>
        <v>11.210923407114878</v>
      </c>
      <c r="Q98" s="37">
        <f t="shared" si="9"/>
        <v>8.4634491624385078E-2</v>
      </c>
    </row>
    <row r="99" spans="1:17" x14ac:dyDescent="0.25">
      <c r="A99" s="36">
        <v>41214</v>
      </c>
      <c r="B99" s="37">
        <v>0.15870000000000001</v>
      </c>
      <c r="C99" s="38">
        <v>1416.1800539999999</v>
      </c>
      <c r="D99" s="37">
        <v>1.1000000000000001E-3</v>
      </c>
      <c r="E99" s="37">
        <v>2.1999999999999999E-2</v>
      </c>
      <c r="F99" s="38">
        <v>31</v>
      </c>
      <c r="G99" s="38">
        <f t="shared" si="10"/>
        <v>1351.2376134345768</v>
      </c>
      <c r="H99" s="38">
        <v>1350</v>
      </c>
      <c r="I99" s="40">
        <v>42754</v>
      </c>
      <c r="J99" s="38">
        <v>50</v>
      </c>
      <c r="K99" s="38">
        <v>11.3</v>
      </c>
      <c r="L99" s="38">
        <v>4.3</v>
      </c>
      <c r="M99" s="38">
        <f t="shared" si="6"/>
        <v>1338.4965906682112</v>
      </c>
      <c r="N99" s="38">
        <f t="shared" si="11"/>
        <v>133.84965906682112</v>
      </c>
      <c r="O99" s="38">
        <f t="shared" si="7"/>
        <v>1.3561190654478337E-2</v>
      </c>
      <c r="P99" s="38">
        <f t="shared" si="8"/>
        <v>7.013561190654479</v>
      </c>
      <c r="Q99" s="37">
        <f t="shared" si="9"/>
        <v>5.2398797572978002E-2</v>
      </c>
    </row>
    <row r="100" spans="1:17" x14ac:dyDescent="0.25">
      <c r="A100" s="36">
        <v>41244</v>
      </c>
      <c r="B100" s="37">
        <v>0.1802</v>
      </c>
      <c r="C100" s="38">
        <v>1426.1899410000001</v>
      </c>
      <c r="D100" s="37">
        <v>2.0000000000000001E-4</v>
      </c>
      <c r="E100" s="37">
        <v>2.1999999999999999E-2</v>
      </c>
      <c r="F100" s="38">
        <v>31</v>
      </c>
      <c r="G100" s="38">
        <f t="shared" si="10"/>
        <v>1352.597937648977</v>
      </c>
      <c r="H100" s="38">
        <v>1350</v>
      </c>
      <c r="I100" s="40">
        <v>42767</v>
      </c>
      <c r="J100" s="38">
        <v>32</v>
      </c>
      <c r="K100" s="38">
        <v>5.5</v>
      </c>
      <c r="L100" s="38">
        <v>0.05</v>
      </c>
      <c r="M100" s="38">
        <f t="shared" si="6"/>
        <v>1344.4763289746506</v>
      </c>
      <c r="N100" s="38">
        <f t="shared" si="11"/>
        <v>134.44763289746507</v>
      </c>
      <c r="O100" s="38">
        <f t="shared" si="7"/>
        <v>2.3772128583594968E-3</v>
      </c>
      <c r="P100" s="38">
        <f t="shared" si="8"/>
        <v>5.4523772128583596</v>
      </c>
      <c r="Q100" s="37">
        <f t="shared" si="9"/>
        <v>4.0553910064125502E-2</v>
      </c>
    </row>
    <row r="101" spans="1:17" x14ac:dyDescent="0.25">
      <c r="A101" s="36">
        <v>41275</v>
      </c>
      <c r="B101" s="37">
        <v>0.14280000000000001</v>
      </c>
      <c r="C101" s="38">
        <v>1498.1099850000001</v>
      </c>
      <c r="D101" s="37">
        <v>4.0000000000000002E-4</v>
      </c>
      <c r="E101" s="37">
        <v>2.1299999999999999E-2</v>
      </c>
      <c r="F101" s="38">
        <v>28</v>
      </c>
      <c r="G101" s="38">
        <f t="shared" si="10"/>
        <v>1438.7303084624964</v>
      </c>
      <c r="H101" s="38">
        <v>1440</v>
      </c>
      <c r="I101" s="40">
        <v>42795</v>
      </c>
      <c r="J101" s="38">
        <v>29</v>
      </c>
      <c r="K101" s="38">
        <v>6.1</v>
      </c>
      <c r="L101" s="38">
        <v>0.15</v>
      </c>
      <c r="M101" s="38">
        <f t="shared" si="6"/>
        <v>1433.8542363436457</v>
      </c>
      <c r="N101" s="38">
        <f t="shared" si="11"/>
        <v>143.38542363436457</v>
      </c>
      <c r="O101" s="38">
        <f t="shared" si="7"/>
        <v>4.5870203613436085E-3</v>
      </c>
      <c r="P101" s="38">
        <f t="shared" si="8"/>
        <v>5.9545870203613429</v>
      </c>
      <c r="Q101" s="37">
        <f t="shared" si="9"/>
        <v>4.1528538044045868E-2</v>
      </c>
    </row>
    <row r="102" spans="1:17" x14ac:dyDescent="0.25">
      <c r="A102" s="36">
        <v>41306</v>
      </c>
      <c r="B102" s="37">
        <v>0.15509999999999999</v>
      </c>
      <c r="C102" s="38">
        <v>1514.6800539999999</v>
      </c>
      <c r="D102" s="37">
        <v>6.9999999999999999E-4</v>
      </c>
      <c r="E102" s="37">
        <v>2.1000000000000001E-2</v>
      </c>
      <c r="F102" s="38">
        <v>28</v>
      </c>
      <c r="G102" s="38">
        <f t="shared" si="10"/>
        <v>1449.990298702689</v>
      </c>
      <c r="H102" s="38">
        <v>1450</v>
      </c>
      <c r="I102" s="40">
        <v>42830</v>
      </c>
      <c r="J102" s="38">
        <v>36</v>
      </c>
      <c r="K102" s="38">
        <v>9</v>
      </c>
      <c r="L102" s="38">
        <v>0.3</v>
      </c>
      <c r="M102" s="38">
        <f t="shared" si="6"/>
        <v>1440.8998938667173</v>
      </c>
      <c r="N102" s="38">
        <f t="shared" si="11"/>
        <v>144.08998938667173</v>
      </c>
      <c r="O102" s="38">
        <f t="shared" si="7"/>
        <v>8.2209434424826977E-3</v>
      </c>
      <c r="P102" s="38">
        <f t="shared" si="8"/>
        <v>8.7082209434424822</v>
      </c>
      <c r="Q102" s="37">
        <f t="shared" si="9"/>
        <v>6.0435988513217208E-2</v>
      </c>
    </row>
    <row r="103" spans="1:17" x14ac:dyDescent="0.25">
      <c r="A103" s="36">
        <v>41334</v>
      </c>
      <c r="B103" s="37">
        <v>0.127</v>
      </c>
      <c r="C103" s="38">
        <v>1569.1899410000001</v>
      </c>
      <c r="D103" s="37">
        <v>4.0000000000000002E-4</v>
      </c>
      <c r="E103" s="37">
        <v>2.07E-2</v>
      </c>
      <c r="F103" s="38">
        <v>33</v>
      </c>
      <c r="G103" s="38">
        <f t="shared" si="10"/>
        <v>1508.8579087570417</v>
      </c>
      <c r="H103" s="38">
        <v>1510</v>
      </c>
      <c r="I103" s="40">
        <v>42858</v>
      </c>
      <c r="J103" s="38">
        <v>36</v>
      </c>
      <c r="K103" s="38">
        <v>7.4</v>
      </c>
      <c r="L103" s="38">
        <v>0.25</v>
      </c>
      <c r="M103" s="38">
        <f t="shared" si="6"/>
        <v>1502.5404285723755</v>
      </c>
      <c r="N103" s="38">
        <f t="shared" si="11"/>
        <v>150.25404285723755</v>
      </c>
      <c r="O103" s="38">
        <f t="shared" si="7"/>
        <v>5.7015643721042286E-3</v>
      </c>
      <c r="P103" s="38">
        <f t="shared" si="8"/>
        <v>7.1557015643721043</v>
      </c>
      <c r="Q103" s="37">
        <f t="shared" si="9"/>
        <v>4.7624020148136888E-2</v>
      </c>
    </row>
    <row r="104" spans="1:17" x14ac:dyDescent="0.25">
      <c r="A104" s="36">
        <v>41365</v>
      </c>
      <c r="B104" s="37">
        <v>0.13519999999999999</v>
      </c>
      <c r="C104" s="38">
        <v>1597.5699460000001</v>
      </c>
      <c r="D104" s="37">
        <v>2.9999999999999997E-4</v>
      </c>
      <c r="E104" s="37">
        <v>2.07E-2</v>
      </c>
      <c r="F104" s="38">
        <v>31</v>
      </c>
      <c r="G104" s="38">
        <f t="shared" si="10"/>
        <v>1534.4069694516004</v>
      </c>
      <c r="H104" s="38">
        <v>1535</v>
      </c>
      <c r="I104" s="40">
        <v>42908</v>
      </c>
      <c r="J104" s="38">
        <v>53</v>
      </c>
      <c r="K104" s="38">
        <v>12.6</v>
      </c>
      <c r="L104" s="38">
        <v>4.5</v>
      </c>
      <c r="M104" s="38">
        <f t="shared" si="6"/>
        <v>1522.3331343331122</v>
      </c>
      <c r="N104" s="38">
        <f t="shared" si="11"/>
        <v>152.23331343331122</v>
      </c>
      <c r="O104" s="38">
        <f t="shared" si="7"/>
        <v>4.1999160122087294E-3</v>
      </c>
      <c r="P104" s="38">
        <f t="shared" si="8"/>
        <v>8.1041999160122078</v>
      </c>
      <c r="Q104" s="37">
        <f t="shared" si="9"/>
        <v>5.3235390685773987E-2</v>
      </c>
    </row>
    <row r="105" spans="1:17" x14ac:dyDescent="0.25">
      <c r="A105" s="36">
        <v>41395</v>
      </c>
      <c r="B105" s="37">
        <v>0.16300000000000001</v>
      </c>
      <c r="C105" s="38">
        <v>1630.73999</v>
      </c>
      <c r="D105" s="37">
        <v>2.9999999999999997E-4</v>
      </c>
      <c r="E105" s="37">
        <v>2.01E-2</v>
      </c>
      <c r="F105" s="38">
        <v>28</v>
      </c>
      <c r="G105" s="38">
        <f t="shared" si="10"/>
        <v>1557.9094718522156</v>
      </c>
      <c r="H105" s="38">
        <v>1560</v>
      </c>
      <c r="I105" s="40">
        <v>42921</v>
      </c>
      <c r="J105" s="38">
        <v>35</v>
      </c>
      <c r="K105" s="38">
        <v>10.3</v>
      </c>
      <c r="L105" s="38">
        <v>3</v>
      </c>
      <c r="M105" s="38">
        <f t="shared" si="6"/>
        <v>1549.655123933152</v>
      </c>
      <c r="N105" s="38">
        <f t="shared" si="11"/>
        <v>154.96551239331521</v>
      </c>
      <c r="O105" s="38">
        <f t="shared" si="7"/>
        <v>3.8034144613345294E-3</v>
      </c>
      <c r="P105" s="38">
        <f t="shared" si="8"/>
        <v>7.3038034144613349</v>
      </c>
      <c r="Q105" s="37">
        <f t="shared" si="9"/>
        <v>4.713179920912778E-2</v>
      </c>
    </row>
    <row r="106" spans="1:17" x14ac:dyDescent="0.25">
      <c r="A106" s="36">
        <v>41426</v>
      </c>
      <c r="B106" s="37">
        <v>0.1686</v>
      </c>
      <c r="C106" s="38">
        <v>1606.280029</v>
      </c>
      <c r="D106" s="37">
        <v>2.0000000000000001E-4</v>
      </c>
      <c r="E106" s="37">
        <v>2.06E-2</v>
      </c>
      <c r="F106" s="38">
        <v>33</v>
      </c>
      <c r="G106" s="38">
        <f t="shared" si="10"/>
        <v>1526.0917135175978</v>
      </c>
      <c r="H106" s="38">
        <v>1525</v>
      </c>
      <c r="I106" s="40">
        <v>42949</v>
      </c>
      <c r="J106" s="38">
        <v>35</v>
      </c>
      <c r="K106" s="38">
        <v>9.6</v>
      </c>
      <c r="L106" s="38">
        <v>0.05</v>
      </c>
      <c r="M106" s="38">
        <f t="shared" si="6"/>
        <v>1515.3707537051025</v>
      </c>
      <c r="N106" s="38">
        <f t="shared" si="11"/>
        <v>151.53707537051025</v>
      </c>
      <c r="O106" s="38">
        <f t="shared" si="7"/>
        <v>2.9137378431613068E-3</v>
      </c>
      <c r="P106" s="38">
        <f t="shared" si="8"/>
        <v>9.552913737843161</v>
      </c>
      <c r="Q106" s="37">
        <f t="shared" si="9"/>
        <v>6.3040108927047422E-2</v>
      </c>
    </row>
    <row r="107" spans="1:17" x14ac:dyDescent="0.25">
      <c r="A107" s="36">
        <v>41456</v>
      </c>
      <c r="B107" s="37">
        <v>0.13450000000000001</v>
      </c>
      <c r="C107" s="38">
        <v>1685.7299800000001</v>
      </c>
      <c r="D107" s="37">
        <v>2.9999999999999997E-4</v>
      </c>
      <c r="E107" s="37">
        <v>2.0199999999999999E-2</v>
      </c>
      <c r="F107" s="38">
        <v>30</v>
      </c>
      <c r="G107" s="38">
        <f t="shared" si="10"/>
        <v>1620.4990673751795</v>
      </c>
      <c r="H107" s="38">
        <v>1620</v>
      </c>
      <c r="I107" s="40">
        <v>42999</v>
      </c>
      <c r="J107" s="38">
        <v>52</v>
      </c>
      <c r="K107" s="38">
        <v>12.4</v>
      </c>
      <c r="L107" s="38">
        <v>19.600000000000001</v>
      </c>
      <c r="M107" s="38">
        <f t="shared" si="6"/>
        <v>1607.5307631234286</v>
      </c>
      <c r="N107" s="38">
        <f t="shared" si="11"/>
        <v>160.75307631234287</v>
      </c>
      <c r="O107" s="38">
        <f t="shared" si="7"/>
        <v>4.2695805475282842E-3</v>
      </c>
      <c r="P107" s="38">
        <f t="shared" si="8"/>
        <v>-7.1957304194524729</v>
      </c>
      <c r="Q107" s="37">
        <f t="shared" si="9"/>
        <v>-4.4762629646173516E-2</v>
      </c>
    </row>
    <row r="108" spans="1:17" x14ac:dyDescent="0.25">
      <c r="A108" s="36">
        <v>41487</v>
      </c>
      <c r="B108" s="37">
        <v>0.1701</v>
      </c>
      <c r="C108" s="38">
        <v>1632.969971</v>
      </c>
      <c r="D108" s="37">
        <v>2.0000000000000001E-4</v>
      </c>
      <c r="E108" s="37">
        <v>2.0400000000000001E-2</v>
      </c>
      <c r="F108" s="38">
        <v>31</v>
      </c>
      <c r="G108" s="38">
        <f t="shared" si="10"/>
        <v>1553.2514046672004</v>
      </c>
      <c r="H108" s="38">
        <v>1555</v>
      </c>
      <c r="I108" s="40">
        <v>43012</v>
      </c>
      <c r="J108" s="38">
        <v>35</v>
      </c>
      <c r="K108" s="38">
        <v>11</v>
      </c>
      <c r="L108" s="38">
        <v>0.5</v>
      </c>
      <c r="M108" s="38">
        <f t="shared" si="6"/>
        <v>1543.9701783681535</v>
      </c>
      <c r="N108" s="38">
        <f t="shared" si="11"/>
        <v>154.39701783681534</v>
      </c>
      <c r="O108" s="38">
        <f t="shared" si="7"/>
        <v>2.8095074521486559E-3</v>
      </c>
      <c r="P108" s="38">
        <f t="shared" si="8"/>
        <v>10.502809507452149</v>
      </c>
      <c r="Q108" s="37">
        <f t="shared" si="9"/>
        <v>6.8024691503774604E-2</v>
      </c>
    </row>
    <row r="109" spans="1:17" x14ac:dyDescent="0.25">
      <c r="A109" s="36">
        <v>41518</v>
      </c>
      <c r="B109" s="37">
        <v>0.16600000000000001</v>
      </c>
      <c r="C109" s="38">
        <v>1681.5500489999999</v>
      </c>
      <c r="D109" s="37">
        <v>2.9999999999999997E-4</v>
      </c>
      <c r="E109" s="37">
        <v>2.0400000000000001E-2</v>
      </c>
      <c r="F109" s="38">
        <v>31</v>
      </c>
      <c r="G109" s="38">
        <f t="shared" si="10"/>
        <v>1601.2935722798452</v>
      </c>
      <c r="H109" s="38">
        <v>1600</v>
      </c>
      <c r="I109" s="40">
        <v>43040</v>
      </c>
      <c r="J109" s="38">
        <v>32</v>
      </c>
      <c r="K109" s="38">
        <v>9</v>
      </c>
      <c r="L109" s="38">
        <v>0.05</v>
      </c>
      <c r="M109" s="38">
        <f t="shared" si="6"/>
        <v>1590.957918361624</v>
      </c>
      <c r="N109" s="38">
        <f t="shared" si="11"/>
        <v>159.09579183616239</v>
      </c>
      <c r="O109" s="38">
        <f t="shared" si="7"/>
        <v>4.2830432332674959E-3</v>
      </c>
      <c r="P109" s="38">
        <f t="shared" si="8"/>
        <v>8.9542830432332661</v>
      </c>
      <c r="Q109" s="37">
        <f t="shared" si="9"/>
        <v>5.628233745147973E-2</v>
      </c>
    </row>
    <row r="110" spans="1:17" x14ac:dyDescent="0.25">
      <c r="A110" s="36">
        <v>41548</v>
      </c>
      <c r="B110" s="37">
        <v>0.13750000000000001</v>
      </c>
      <c r="C110" s="38">
        <v>1756.540039</v>
      </c>
      <c r="D110" s="37">
        <v>2.9999999999999997E-4</v>
      </c>
      <c r="E110" s="37">
        <v>2.01E-2</v>
      </c>
      <c r="F110" s="38">
        <v>29</v>
      </c>
      <c r="G110" s="38">
        <f t="shared" si="10"/>
        <v>1688.3070671434891</v>
      </c>
      <c r="H110" s="38">
        <v>1690</v>
      </c>
      <c r="I110" s="40">
        <v>43075</v>
      </c>
      <c r="J110" s="38">
        <v>36</v>
      </c>
      <c r="K110" s="38">
        <v>7.9</v>
      </c>
      <c r="L110" s="38">
        <v>0.95</v>
      </c>
      <c r="M110" s="38">
        <f t="shared" si="6"/>
        <v>1682.0499952603475</v>
      </c>
      <c r="N110" s="38">
        <f t="shared" si="11"/>
        <v>168.20499952603475</v>
      </c>
      <c r="O110" s="38">
        <f t="shared" si="7"/>
        <v>4.1976212478254862E-3</v>
      </c>
      <c r="P110" s="38">
        <f t="shared" si="8"/>
        <v>6.9541976212478254</v>
      </c>
      <c r="Q110" s="37">
        <f t="shared" si="9"/>
        <v>4.1343584559574612E-2</v>
      </c>
    </row>
    <row r="111" spans="1:17" x14ac:dyDescent="0.25">
      <c r="A111" s="36">
        <v>41579</v>
      </c>
      <c r="B111" s="37">
        <v>0.13700000000000001</v>
      </c>
      <c r="C111" s="38">
        <v>1805.8100589999999</v>
      </c>
      <c r="D111" s="37">
        <v>5.0000000000000001E-4</v>
      </c>
      <c r="E111" s="37">
        <v>1.95E-2</v>
      </c>
      <c r="F111" s="38">
        <v>32</v>
      </c>
      <c r="G111" s="38">
        <f t="shared" si="10"/>
        <v>1732.6347133363827</v>
      </c>
      <c r="H111" s="38">
        <v>1730</v>
      </c>
      <c r="I111" s="40">
        <v>42738</v>
      </c>
      <c r="J111" s="38">
        <v>35</v>
      </c>
      <c r="K111" s="38">
        <v>7</v>
      </c>
      <c r="L111" s="38">
        <v>0.35</v>
      </c>
      <c r="M111" s="38">
        <f t="shared" si="6"/>
        <v>1722.9170567829012</v>
      </c>
      <c r="N111" s="38">
        <f t="shared" si="11"/>
        <v>172.29170567829013</v>
      </c>
      <c r="O111" s="38">
        <f t="shared" si="7"/>
        <v>7.8595347032131488E-3</v>
      </c>
      <c r="P111" s="38">
        <f t="shared" si="8"/>
        <v>6.6578595347032135</v>
      </c>
      <c r="Q111" s="37">
        <f t="shared" si="9"/>
        <v>3.8642948646262935E-2</v>
      </c>
    </row>
    <row r="112" spans="1:17" x14ac:dyDescent="0.25">
      <c r="A112" s="36">
        <v>41609</v>
      </c>
      <c r="B112" s="37">
        <v>0.13719999999999999</v>
      </c>
      <c r="C112" s="38">
        <v>1848.3599850000001</v>
      </c>
      <c r="D112" s="37">
        <v>1E-4</v>
      </c>
      <c r="E112" s="37">
        <v>1.9400000000000001E-2</v>
      </c>
      <c r="F112" s="38">
        <v>31</v>
      </c>
      <c r="G112" s="38">
        <f t="shared" si="10"/>
        <v>1774.4500325110639</v>
      </c>
      <c r="H112" s="38">
        <v>1775</v>
      </c>
      <c r="I112" s="40">
        <v>42788</v>
      </c>
      <c r="J112" s="38">
        <v>53</v>
      </c>
      <c r="K112" s="38">
        <v>12.3</v>
      </c>
      <c r="L112" s="38">
        <v>24.7</v>
      </c>
      <c r="M112" s="38">
        <f t="shared" si="6"/>
        <v>1762.6742262145224</v>
      </c>
      <c r="N112" s="38">
        <f t="shared" si="11"/>
        <v>176.26742262145223</v>
      </c>
      <c r="O112" s="38">
        <f t="shared" si="7"/>
        <v>1.6015383356465676E-3</v>
      </c>
      <c r="P112" s="38">
        <f t="shared" si="8"/>
        <v>-12.398398461664351</v>
      </c>
      <c r="Q112" s="37">
        <f t="shared" si="9"/>
        <v>-7.0338570095796207E-2</v>
      </c>
    </row>
    <row r="113" spans="1:17" x14ac:dyDescent="0.25">
      <c r="A113" s="36">
        <v>41640</v>
      </c>
      <c r="B113" s="37">
        <v>0.18410000000000001</v>
      </c>
      <c r="C113" s="38">
        <v>1782.589966</v>
      </c>
      <c r="D113" s="37">
        <v>2.9999999999999997E-4</v>
      </c>
      <c r="E113" s="37">
        <v>1.9400000000000001E-2</v>
      </c>
      <c r="F113" s="38">
        <v>28</v>
      </c>
      <c r="G113" s="38">
        <f t="shared" si="10"/>
        <v>1693.6699083047611</v>
      </c>
      <c r="H113" s="38">
        <v>1695</v>
      </c>
      <c r="I113" s="40">
        <v>42801</v>
      </c>
      <c r="J113" s="38">
        <v>35</v>
      </c>
      <c r="K113" s="38">
        <v>12.5</v>
      </c>
      <c r="L113" s="38">
        <v>0.3</v>
      </c>
      <c r="M113" s="38">
        <f t="shared" si="6"/>
        <v>1682.4512404273671</v>
      </c>
      <c r="N113" s="38">
        <f t="shared" si="11"/>
        <v>168.24512404273671</v>
      </c>
      <c r="O113" s="38">
        <f t="shared" si="7"/>
        <v>4.1596616780141633E-3</v>
      </c>
      <c r="P113" s="38">
        <f t="shared" si="8"/>
        <v>12.204159661678013</v>
      </c>
      <c r="Q113" s="37">
        <f t="shared" si="9"/>
        <v>7.253796941287867E-2</v>
      </c>
    </row>
    <row r="114" spans="1:17" x14ac:dyDescent="0.25">
      <c r="A114" s="36">
        <v>41671</v>
      </c>
      <c r="B114" s="37">
        <v>0.14000000000000001</v>
      </c>
      <c r="C114" s="38">
        <v>1859.4499510000001</v>
      </c>
      <c r="D114" s="37">
        <v>4.0000000000000002E-4</v>
      </c>
      <c r="E114" s="37">
        <v>1.9699999999999999E-2</v>
      </c>
      <c r="F114" s="38">
        <v>31</v>
      </c>
      <c r="G114" s="38">
        <f t="shared" si="10"/>
        <v>1783.698178115942</v>
      </c>
      <c r="H114" s="38">
        <v>1785</v>
      </c>
      <c r="I114" s="40">
        <v>42829</v>
      </c>
      <c r="J114" s="38">
        <v>35</v>
      </c>
      <c r="K114" s="38">
        <v>8.8000000000000007</v>
      </c>
      <c r="L114" s="38">
        <v>0.55000000000000004</v>
      </c>
      <c r="M114" s="38">
        <f t="shared" si="6"/>
        <v>1776.1315355596005</v>
      </c>
      <c r="N114" s="38">
        <f t="shared" si="11"/>
        <v>177.61315355596005</v>
      </c>
      <c r="O114" s="38">
        <f t="shared" si="7"/>
        <v>6.3330475856616447E-3</v>
      </c>
      <c r="P114" s="38">
        <f t="shared" si="8"/>
        <v>8.2563330475856613</v>
      </c>
      <c r="Q114" s="37">
        <f t="shared" si="9"/>
        <v>4.6484918950467045E-2</v>
      </c>
    </row>
    <row r="115" spans="1:17" x14ac:dyDescent="0.25">
      <c r="A115" s="36">
        <v>41699</v>
      </c>
      <c r="B115" s="37">
        <v>0.13880000000000001</v>
      </c>
      <c r="C115" s="38">
        <v>1872.339966</v>
      </c>
      <c r="D115" s="37">
        <v>2.9999999999999997E-4</v>
      </c>
      <c r="E115" s="37">
        <v>1.9400000000000001E-2</v>
      </c>
      <c r="F115" s="38">
        <v>30</v>
      </c>
      <c r="G115" s="38">
        <f t="shared" si="10"/>
        <v>1797.8784018814574</v>
      </c>
      <c r="H115" s="38">
        <v>1800</v>
      </c>
      <c r="I115" s="40">
        <v>42857</v>
      </c>
      <c r="J115" s="38">
        <v>32</v>
      </c>
      <c r="K115" s="38">
        <v>9.4</v>
      </c>
      <c r="L115" s="38">
        <v>0.2</v>
      </c>
      <c r="M115" s="38">
        <f t="shared" si="6"/>
        <v>1790.5526581568267</v>
      </c>
      <c r="N115" s="38">
        <f t="shared" si="11"/>
        <v>179.05526581568267</v>
      </c>
      <c r="O115" s="38">
        <f t="shared" si="7"/>
        <v>4.6468994611131541E-3</v>
      </c>
      <c r="P115" s="38">
        <f t="shared" si="8"/>
        <v>9.2046468994611139</v>
      </c>
      <c r="Q115" s="37">
        <f t="shared" si="9"/>
        <v>5.1406736671661284E-2</v>
      </c>
    </row>
    <row r="116" spans="1:17" x14ac:dyDescent="0.25">
      <c r="A116" s="36">
        <v>41730</v>
      </c>
      <c r="B116" s="37">
        <v>0.1341</v>
      </c>
      <c r="C116" s="38">
        <v>1883.9499510000001</v>
      </c>
      <c r="D116" s="37">
        <v>2.0000000000000001E-4</v>
      </c>
      <c r="E116" s="37">
        <v>1.9599999999999999E-2</v>
      </c>
      <c r="F116" s="38">
        <v>30</v>
      </c>
      <c r="G116" s="38">
        <f t="shared" si="10"/>
        <v>1811.3237879118321</v>
      </c>
      <c r="H116" s="38">
        <v>1810</v>
      </c>
      <c r="I116" s="40">
        <v>42892</v>
      </c>
      <c r="J116" s="38">
        <v>37</v>
      </c>
      <c r="K116" s="38">
        <v>9.6</v>
      </c>
      <c r="L116" s="38">
        <v>0.35</v>
      </c>
      <c r="M116" s="38">
        <f t="shared" si="6"/>
        <v>1800.3633044815724</v>
      </c>
      <c r="N116" s="38">
        <f t="shared" si="11"/>
        <v>180.03633044815723</v>
      </c>
      <c r="O116" s="38">
        <f t="shared" si="7"/>
        <v>3.1173351634688098E-3</v>
      </c>
      <c r="P116" s="38">
        <f t="shared" si="8"/>
        <v>9.2531173351634681</v>
      </c>
      <c r="Q116" s="37">
        <f t="shared" si="9"/>
        <v>5.1395833897136506E-2</v>
      </c>
    </row>
    <row r="117" spans="1:17" x14ac:dyDescent="0.25">
      <c r="A117" s="36">
        <v>41760</v>
      </c>
      <c r="B117" s="37">
        <v>0.114</v>
      </c>
      <c r="C117" s="38">
        <v>1923.5699460000001</v>
      </c>
      <c r="D117" s="37">
        <v>5.0000000000000001E-4</v>
      </c>
      <c r="E117" s="37">
        <v>1.9599999999999999E-2</v>
      </c>
      <c r="F117" s="38">
        <v>31</v>
      </c>
      <c r="G117" s="38">
        <f t="shared" si="10"/>
        <v>1858.7600166329851</v>
      </c>
      <c r="H117" s="38">
        <v>1860</v>
      </c>
      <c r="I117" s="40">
        <v>42919</v>
      </c>
      <c r="J117" s="38">
        <v>34</v>
      </c>
      <c r="K117" s="38">
        <v>7.8</v>
      </c>
      <c r="L117" s="38">
        <v>0.5</v>
      </c>
      <c r="M117" s="38">
        <f t="shared" si="6"/>
        <v>1852.1133718803965</v>
      </c>
      <c r="N117" s="38">
        <f t="shared" si="11"/>
        <v>185.21133718803964</v>
      </c>
      <c r="O117" s="38">
        <f t="shared" si="7"/>
        <v>8.1965458882100814E-3</v>
      </c>
      <c r="P117" s="38">
        <f t="shared" si="8"/>
        <v>7.3081965458882099</v>
      </c>
      <c r="Q117" s="37">
        <f t="shared" si="9"/>
        <v>3.9458688959566293E-2</v>
      </c>
    </row>
    <row r="118" spans="1:17" x14ac:dyDescent="0.25">
      <c r="A118" s="36">
        <v>41791</v>
      </c>
      <c r="B118" s="37">
        <v>0.1157</v>
      </c>
      <c r="C118" s="38">
        <v>1960.2299800000001</v>
      </c>
      <c r="D118" s="37">
        <v>2.0000000000000001E-4</v>
      </c>
      <c r="E118" s="37">
        <v>1.9199999999999998E-2</v>
      </c>
      <c r="F118" s="38">
        <v>31</v>
      </c>
      <c r="G118" s="38">
        <f t="shared" si="10"/>
        <v>1893.2932572203736</v>
      </c>
      <c r="H118" s="38">
        <v>1895</v>
      </c>
      <c r="I118" s="40">
        <v>42948</v>
      </c>
      <c r="J118" s="38">
        <v>32</v>
      </c>
      <c r="K118" s="38">
        <v>7.3</v>
      </c>
      <c r="L118" s="38">
        <v>1.1000000000000001</v>
      </c>
      <c r="M118" s="38">
        <f t="shared" si="6"/>
        <v>1887.6667728940467</v>
      </c>
      <c r="N118" s="38">
        <f t="shared" si="11"/>
        <v>188.76667728940467</v>
      </c>
      <c r="O118" s="38">
        <f t="shared" si="7"/>
        <v>3.3304759551716382E-3</v>
      </c>
      <c r="P118" s="38">
        <f t="shared" si="8"/>
        <v>6.2033304759551706</v>
      </c>
      <c r="Q118" s="37">
        <f t="shared" si="9"/>
        <v>3.286242341620832E-2</v>
      </c>
    </row>
    <row r="119" spans="1:17" x14ac:dyDescent="0.25">
      <c r="A119" s="36">
        <v>41821</v>
      </c>
      <c r="B119" s="37">
        <v>0.16950000000000001</v>
      </c>
      <c r="C119" s="38">
        <v>1930.670044</v>
      </c>
      <c r="D119" s="37">
        <v>1E-4</v>
      </c>
      <c r="E119" s="37">
        <v>1.9099999999999999E-2</v>
      </c>
      <c r="F119" s="38">
        <v>29</v>
      </c>
      <c r="G119" s="38">
        <f t="shared" si="10"/>
        <v>1839.8857970292231</v>
      </c>
      <c r="H119" s="38">
        <v>1840</v>
      </c>
      <c r="I119" s="40">
        <v>42983</v>
      </c>
      <c r="J119" s="38">
        <v>36</v>
      </c>
      <c r="K119" s="38">
        <v>12.5</v>
      </c>
      <c r="L119" s="38">
        <v>0.35</v>
      </c>
      <c r="M119" s="38">
        <f t="shared" si="6"/>
        <v>1827.481852144291</v>
      </c>
      <c r="N119" s="38">
        <f t="shared" si="11"/>
        <v>182.7481852144291</v>
      </c>
      <c r="O119" s="38">
        <f t="shared" si="7"/>
        <v>1.5512931136910958E-3</v>
      </c>
      <c r="P119" s="38">
        <f t="shared" si="8"/>
        <v>12.151551293113691</v>
      </c>
      <c r="Q119" s="37">
        <f t="shared" si="9"/>
        <v>6.6493417041901495E-2</v>
      </c>
    </row>
    <row r="120" spans="1:17" x14ac:dyDescent="0.25">
      <c r="A120" s="36">
        <v>41852</v>
      </c>
      <c r="B120" s="37">
        <v>0.1198</v>
      </c>
      <c r="C120" s="38">
        <v>2003.369995</v>
      </c>
      <c r="D120" s="37">
        <v>2.0000000000000001E-4</v>
      </c>
      <c r="E120" s="37">
        <v>1.9400000000000001E-2</v>
      </c>
      <c r="F120" s="38">
        <v>32</v>
      </c>
      <c r="G120" s="38">
        <f t="shared" si="10"/>
        <v>1931.615667775452</v>
      </c>
      <c r="H120" s="38">
        <v>1930</v>
      </c>
      <c r="I120" s="40">
        <v>43011</v>
      </c>
      <c r="J120" s="38">
        <v>35</v>
      </c>
      <c r="K120" s="38">
        <v>8.6999999999999993</v>
      </c>
      <c r="L120" s="38">
        <v>2.75</v>
      </c>
      <c r="M120" s="38">
        <f t="shared" si="6"/>
        <v>1921.2629866562934</v>
      </c>
      <c r="N120" s="38">
        <f t="shared" si="11"/>
        <v>192.12629866562935</v>
      </c>
      <c r="O120" s="38">
        <f t="shared" si="7"/>
        <v>3.5213687117825326E-3</v>
      </c>
      <c r="P120" s="38">
        <f t="shared" si="8"/>
        <v>5.9535213687117814</v>
      </c>
      <c r="Q120" s="37">
        <f t="shared" si="9"/>
        <v>3.0987540019563407E-2</v>
      </c>
    </row>
    <row r="121" spans="1:17" x14ac:dyDescent="0.25">
      <c r="A121" s="36">
        <v>41883</v>
      </c>
      <c r="B121" s="37">
        <v>0.16309999999999999</v>
      </c>
      <c r="C121" s="38">
        <v>1972.290039</v>
      </c>
      <c r="D121" s="37">
        <v>2.0000000000000001E-4</v>
      </c>
      <c r="E121" s="37">
        <v>1.9300000000000001E-2</v>
      </c>
      <c r="F121" s="38">
        <v>31</v>
      </c>
      <c r="G121" s="38">
        <f t="shared" si="10"/>
        <v>1879.8271053637729</v>
      </c>
      <c r="H121" s="38">
        <v>1880</v>
      </c>
      <c r="I121" s="40">
        <v>43046</v>
      </c>
      <c r="J121" s="38">
        <v>38</v>
      </c>
      <c r="K121" s="38">
        <v>13.6</v>
      </c>
      <c r="L121" s="38">
        <v>0.4</v>
      </c>
      <c r="M121" s="38">
        <f t="shared" si="6"/>
        <v>1866.3608552020569</v>
      </c>
      <c r="N121" s="38">
        <f t="shared" si="11"/>
        <v>186.63608552020568</v>
      </c>
      <c r="O121" s="38">
        <f t="shared" si="7"/>
        <v>3.401299381426171E-3</v>
      </c>
      <c r="P121" s="38">
        <f t="shared" si="8"/>
        <v>13.203401299381426</v>
      </c>
      <c r="Q121" s="37">
        <f t="shared" si="9"/>
        <v>7.0744096794464723E-2</v>
      </c>
    </row>
    <row r="122" spans="1:17" x14ac:dyDescent="0.25">
      <c r="A122" s="36">
        <v>41913</v>
      </c>
      <c r="B122" s="37">
        <v>0.14030000000000001</v>
      </c>
      <c r="C122" s="38">
        <v>2018.0500489999999</v>
      </c>
      <c r="D122" s="37">
        <v>1E-4</v>
      </c>
      <c r="E122" s="37">
        <v>0.02</v>
      </c>
      <c r="F122" s="38">
        <v>28</v>
      </c>
      <c r="G122" s="38">
        <f t="shared" si="10"/>
        <v>1939.5086779276762</v>
      </c>
      <c r="H122" s="38">
        <v>1940</v>
      </c>
      <c r="I122" s="40">
        <v>43074</v>
      </c>
      <c r="J122" s="38">
        <v>35</v>
      </c>
      <c r="K122" s="38">
        <v>12.1</v>
      </c>
      <c r="L122" s="38">
        <v>0.95</v>
      </c>
      <c r="M122" s="38">
        <f t="shared" si="6"/>
        <v>1927.881397349465</v>
      </c>
      <c r="N122" s="38">
        <f t="shared" si="11"/>
        <v>192.7881397349465</v>
      </c>
      <c r="O122" s="38">
        <f t="shared" si="7"/>
        <v>1.5717506622140779E-3</v>
      </c>
      <c r="P122" s="38">
        <f t="shared" si="8"/>
        <v>11.151571750662214</v>
      </c>
      <c r="Q122" s="37">
        <f t="shared" si="9"/>
        <v>5.7843660745904177E-2</v>
      </c>
    </row>
    <row r="123" spans="1:17" x14ac:dyDescent="0.25">
      <c r="A123" s="36">
        <v>41944</v>
      </c>
      <c r="B123" s="37">
        <v>0.1333</v>
      </c>
      <c r="C123" s="38">
        <v>2067.5600589999999</v>
      </c>
      <c r="D123" s="37">
        <v>4.0000000000000002E-4</v>
      </c>
      <c r="E123" s="37">
        <v>1.9099999999999999E-2</v>
      </c>
      <c r="F123" s="38">
        <v>33</v>
      </c>
      <c r="G123" s="38">
        <f t="shared" si="10"/>
        <v>1984.7044994635385</v>
      </c>
      <c r="H123" s="38">
        <v>1985</v>
      </c>
      <c r="I123" s="40">
        <v>42737</v>
      </c>
      <c r="J123" s="38">
        <v>35</v>
      </c>
      <c r="K123" s="38">
        <v>9.5</v>
      </c>
      <c r="L123" s="38">
        <v>0.45</v>
      </c>
      <c r="M123" s="38">
        <f t="shared" si="6"/>
        <v>1975.4238644738414</v>
      </c>
      <c r="N123" s="38">
        <f t="shared" si="11"/>
        <v>197.54238644738413</v>
      </c>
      <c r="O123" s="38">
        <f t="shared" si="7"/>
        <v>7.4876956701503848E-3</v>
      </c>
      <c r="P123" s="38">
        <f t="shared" si="8"/>
        <v>9.0574876956701509</v>
      </c>
      <c r="Q123" s="37">
        <f t="shared" si="9"/>
        <v>4.585085691511899E-2</v>
      </c>
    </row>
    <row r="124" spans="1:17" x14ac:dyDescent="0.25">
      <c r="A124" s="36">
        <v>41974</v>
      </c>
      <c r="B124" s="37">
        <v>0.192</v>
      </c>
      <c r="C124" s="38">
        <v>2058.8999020000001</v>
      </c>
      <c r="D124" s="37">
        <v>2.9999999999999997E-4</v>
      </c>
      <c r="E124" s="37">
        <v>1.9199999999999998E-2</v>
      </c>
      <c r="F124" s="38">
        <v>30</v>
      </c>
      <c r="G124" s="38">
        <f t="shared" si="10"/>
        <v>1948.5550985406421</v>
      </c>
      <c r="H124" s="38">
        <v>1950</v>
      </c>
      <c r="I124" s="40">
        <v>42772</v>
      </c>
      <c r="J124" s="38">
        <v>37</v>
      </c>
      <c r="K124" s="38">
        <v>14.5</v>
      </c>
      <c r="L124" s="38">
        <v>8.6</v>
      </c>
      <c r="M124" s="38">
        <f t="shared" si="6"/>
        <v>1935.4406995318336</v>
      </c>
      <c r="N124" s="38">
        <f t="shared" si="11"/>
        <v>193.54406995318337</v>
      </c>
      <c r="O124" s="38">
        <f t="shared" si="7"/>
        <v>5.129917024970624E-3</v>
      </c>
      <c r="P124" s="38">
        <f t="shared" si="8"/>
        <v>5.9051299170249711</v>
      </c>
      <c r="Q124" s="37">
        <f t="shared" si="9"/>
        <v>3.051051844912309E-2</v>
      </c>
    </row>
    <row r="125" spans="1:17" x14ac:dyDescent="0.25">
      <c r="A125" s="36">
        <v>42005</v>
      </c>
      <c r="B125" s="37">
        <v>0.2097</v>
      </c>
      <c r="C125" s="38">
        <v>1994.98999</v>
      </c>
      <c r="D125" s="37">
        <v>1E-4</v>
      </c>
      <c r="E125" s="37">
        <v>1.9699999999999999E-2</v>
      </c>
      <c r="F125" s="38">
        <v>28</v>
      </c>
      <c r="G125" s="38">
        <f t="shared" si="10"/>
        <v>1882.7949793184048</v>
      </c>
      <c r="H125" s="38">
        <v>1880</v>
      </c>
      <c r="I125" s="40">
        <v>42800</v>
      </c>
      <c r="J125" s="38">
        <v>35</v>
      </c>
      <c r="K125" s="38">
        <v>15.9</v>
      </c>
      <c r="L125" s="38">
        <v>0.15</v>
      </c>
      <c r="M125" s="38">
        <f t="shared" si="6"/>
        <v>1864.0819726891721</v>
      </c>
      <c r="N125" s="38">
        <f t="shared" si="11"/>
        <v>186.40819726891721</v>
      </c>
      <c r="O125" s="38">
        <f t="shared" si="7"/>
        <v>1.5519592468363915E-3</v>
      </c>
      <c r="P125" s="38">
        <f t="shared" si="8"/>
        <v>15.751551959246836</v>
      </c>
      <c r="Q125" s="37">
        <f t="shared" si="9"/>
        <v>8.4500318065536817E-2</v>
      </c>
    </row>
    <row r="126" spans="1:17" x14ac:dyDescent="0.25">
      <c r="A126" s="36">
        <v>42036</v>
      </c>
      <c r="B126" s="37">
        <v>0.13339999999999999</v>
      </c>
      <c r="C126" s="38">
        <v>2104.5</v>
      </c>
      <c r="D126" s="37">
        <v>2.0000000000000001E-4</v>
      </c>
      <c r="E126" s="37">
        <v>1.9400000000000001E-2</v>
      </c>
      <c r="F126" s="38">
        <v>32</v>
      </c>
      <c r="G126" s="38">
        <f t="shared" si="10"/>
        <v>2021.2589236157696</v>
      </c>
      <c r="H126" s="38">
        <v>2020</v>
      </c>
      <c r="I126" s="40">
        <v>42827</v>
      </c>
      <c r="J126" s="38">
        <v>34</v>
      </c>
      <c r="K126" s="38">
        <v>9.6</v>
      </c>
      <c r="L126" s="38">
        <v>0.7</v>
      </c>
      <c r="M126" s="38">
        <f t="shared" si="6"/>
        <v>2010.3623674738385</v>
      </c>
      <c r="N126" s="38">
        <f t="shared" si="11"/>
        <v>201.03623674738384</v>
      </c>
      <c r="O126" s="38">
        <f t="shared" si="7"/>
        <v>3.6933800930365871E-3</v>
      </c>
      <c r="P126" s="38">
        <f t="shared" si="8"/>
        <v>8.9036933800930367</v>
      </c>
      <c r="Q126" s="37">
        <f t="shared" si="9"/>
        <v>4.4288997467064377E-2</v>
      </c>
    </row>
    <row r="127" spans="1:17" x14ac:dyDescent="0.25">
      <c r="A127" s="36">
        <v>42064</v>
      </c>
      <c r="B127" s="37">
        <v>0.15290000000000001</v>
      </c>
      <c r="C127" s="38">
        <v>2067.889893</v>
      </c>
      <c r="D127" s="37">
        <v>5.0000000000000001E-4</v>
      </c>
      <c r="E127" s="37">
        <v>1.9599999999999999E-2</v>
      </c>
      <c r="F127" s="38">
        <v>30</v>
      </c>
      <c r="G127" s="38">
        <f t="shared" si="10"/>
        <v>1977.9799134274804</v>
      </c>
      <c r="H127" s="38">
        <v>1975</v>
      </c>
      <c r="I127" s="40">
        <v>42856</v>
      </c>
      <c r="J127" s="38">
        <v>31</v>
      </c>
      <c r="K127" s="38">
        <v>11.2</v>
      </c>
      <c r="L127" s="38">
        <v>0.15</v>
      </c>
      <c r="M127" s="38">
        <f t="shared" si="6"/>
        <v>1963.7161319177596</v>
      </c>
      <c r="N127" s="38">
        <f t="shared" si="11"/>
        <v>196.37161319177596</v>
      </c>
      <c r="O127" s="38">
        <f t="shared" si="7"/>
        <v>8.5305155514988525E-3</v>
      </c>
      <c r="P127" s="38">
        <f t="shared" si="8"/>
        <v>11.058530515551498</v>
      </c>
      <c r="Q127" s="37">
        <f t="shared" si="9"/>
        <v>5.6314302947400897E-2</v>
      </c>
    </row>
    <row r="128" spans="1:17" x14ac:dyDescent="0.25">
      <c r="A128" s="36">
        <v>42095</v>
      </c>
      <c r="B128" s="37">
        <v>0.14549999999999999</v>
      </c>
      <c r="C128" s="38">
        <v>2085.51001</v>
      </c>
      <c r="D128" s="37">
        <v>0</v>
      </c>
      <c r="E128" s="37">
        <v>1.9599999999999999E-2</v>
      </c>
      <c r="F128" s="38">
        <v>29</v>
      </c>
      <c r="G128" s="38">
        <f t="shared" si="10"/>
        <v>2000.2051682033848</v>
      </c>
      <c r="H128" s="38">
        <v>2000</v>
      </c>
      <c r="I128" s="40">
        <v>42891</v>
      </c>
      <c r="J128" s="38">
        <v>36</v>
      </c>
      <c r="K128" s="38">
        <v>12.8</v>
      </c>
      <c r="L128" s="38">
        <v>0.9</v>
      </c>
      <c r="M128" s="38">
        <f t="shared" si="6"/>
        <v>1987.2</v>
      </c>
      <c r="N128" s="38">
        <f t="shared" si="11"/>
        <v>198.72</v>
      </c>
      <c r="O128" s="38">
        <f t="shared" si="7"/>
        <v>0</v>
      </c>
      <c r="P128" s="38">
        <f t="shared" si="8"/>
        <v>11.9</v>
      </c>
      <c r="Q128" s="37">
        <f t="shared" si="9"/>
        <v>5.9883252818035429E-2</v>
      </c>
    </row>
    <row r="129" spans="1:17" x14ac:dyDescent="0.25">
      <c r="A129" s="36">
        <v>42125</v>
      </c>
      <c r="B129" s="37">
        <v>0.1384</v>
      </c>
      <c r="C129" s="38">
        <v>2107.389893</v>
      </c>
      <c r="D129" s="37">
        <v>1E-4</v>
      </c>
      <c r="E129" s="37">
        <v>1.9599999999999999E-2</v>
      </c>
      <c r="F129" s="38">
        <v>32</v>
      </c>
      <c r="G129" s="38">
        <f t="shared" si="10"/>
        <v>2021.1041285298975</v>
      </c>
      <c r="H129" s="38">
        <v>2020</v>
      </c>
      <c r="I129" s="40">
        <v>42918</v>
      </c>
      <c r="J129" s="38">
        <v>34</v>
      </c>
      <c r="K129" s="38">
        <v>10.5</v>
      </c>
      <c r="L129" s="38">
        <v>1.95</v>
      </c>
      <c r="M129" s="38">
        <f t="shared" si="6"/>
        <v>2009.4811836492818</v>
      </c>
      <c r="N129" s="38">
        <f t="shared" si="11"/>
        <v>200.94811836492818</v>
      </c>
      <c r="O129" s="38">
        <f t="shared" si="7"/>
        <v>1.8537998488936606E-3</v>
      </c>
      <c r="P129" s="38">
        <f t="shared" si="8"/>
        <v>8.5518537998488942</v>
      </c>
      <c r="Q129" s="37">
        <f t="shared" si="9"/>
        <v>4.2557521162345277E-2</v>
      </c>
    </row>
    <row r="130" spans="1:17" x14ac:dyDescent="0.25">
      <c r="A130" s="36">
        <v>42156</v>
      </c>
      <c r="B130" s="37">
        <v>0.18229999999999999</v>
      </c>
      <c r="C130" s="38">
        <v>2063.110107</v>
      </c>
      <c r="D130" s="37">
        <v>2.0000000000000001E-4</v>
      </c>
      <c r="E130" s="37">
        <v>1.9900000000000001E-2</v>
      </c>
      <c r="F130" s="38">
        <v>31</v>
      </c>
      <c r="G130" s="38">
        <f t="shared" si="10"/>
        <v>1955.8599137535732</v>
      </c>
      <c r="H130" s="38">
        <v>1955</v>
      </c>
      <c r="I130" s="40">
        <v>42954</v>
      </c>
      <c r="J130" s="38">
        <v>38</v>
      </c>
      <c r="K130" s="38">
        <v>15.4</v>
      </c>
      <c r="L130" s="38">
        <v>0.25</v>
      </c>
      <c r="M130" s="38">
        <f t="shared" si="6"/>
        <v>1939.5592935744792</v>
      </c>
      <c r="N130" s="38">
        <f t="shared" si="11"/>
        <v>193.95592935744793</v>
      </c>
      <c r="O130" s="38">
        <f t="shared" si="7"/>
        <v>3.556213112993228E-3</v>
      </c>
      <c r="P130" s="38">
        <f t="shared" si="8"/>
        <v>15.153556213112994</v>
      </c>
      <c r="Q130" s="37">
        <f t="shared" si="9"/>
        <v>7.8128862898468002E-2</v>
      </c>
    </row>
    <row r="131" spans="1:17" x14ac:dyDescent="0.25">
      <c r="A131" s="36">
        <v>42186</v>
      </c>
      <c r="B131" s="37">
        <v>0.1212</v>
      </c>
      <c r="C131" s="38">
        <v>2103.8400879999999</v>
      </c>
      <c r="D131" s="37">
        <v>4.0000000000000002E-4</v>
      </c>
      <c r="E131" s="37">
        <v>2.01E-2</v>
      </c>
      <c r="F131" s="38">
        <v>31</v>
      </c>
      <c r="G131" s="38">
        <f t="shared" si="10"/>
        <v>2028.7368391147279</v>
      </c>
      <c r="H131" s="38">
        <v>2030</v>
      </c>
      <c r="I131" s="40">
        <v>42982</v>
      </c>
      <c r="J131" s="38">
        <v>35</v>
      </c>
      <c r="K131" s="38">
        <v>10.4</v>
      </c>
      <c r="L131" s="38">
        <v>69.3</v>
      </c>
      <c r="M131" s="38">
        <f t="shared" si="6"/>
        <v>2019.5221384795454</v>
      </c>
      <c r="N131" s="38">
        <f t="shared" si="11"/>
        <v>201.95221384795454</v>
      </c>
      <c r="O131" s="38">
        <f t="shared" si="7"/>
        <v>7.2142799451970115E-3</v>
      </c>
      <c r="P131" s="38">
        <f t="shared" si="8"/>
        <v>-58.892785720054803</v>
      </c>
      <c r="Q131" s="37">
        <f t="shared" si="9"/>
        <v>-0.29161743066799906</v>
      </c>
    </row>
    <row r="132" spans="1:17" x14ac:dyDescent="0.25">
      <c r="A132" s="36">
        <v>42217</v>
      </c>
      <c r="B132" s="37">
        <v>0.2843</v>
      </c>
      <c r="C132" s="38">
        <v>1972.1800539999999</v>
      </c>
      <c r="D132" s="37">
        <v>0</v>
      </c>
      <c r="E132" s="37">
        <v>2.07E-2</v>
      </c>
      <c r="F132" s="38">
        <v>30</v>
      </c>
      <c r="G132" s="38">
        <f t="shared" si="10"/>
        <v>1820.8001565826758</v>
      </c>
      <c r="H132" s="38">
        <v>1820</v>
      </c>
      <c r="I132" s="40">
        <v>43010</v>
      </c>
      <c r="J132" s="38">
        <v>32</v>
      </c>
      <c r="K132" s="38">
        <v>19.600000000000001</v>
      </c>
      <c r="L132" s="38">
        <v>0.5</v>
      </c>
      <c r="M132" s="38">
        <f t="shared" si="6"/>
        <v>1800.4</v>
      </c>
      <c r="N132" s="38">
        <f t="shared" si="11"/>
        <v>180.04000000000002</v>
      </c>
      <c r="O132" s="38">
        <f t="shared" si="7"/>
        <v>0</v>
      </c>
      <c r="P132" s="38">
        <f t="shared" si="8"/>
        <v>19.100000000000001</v>
      </c>
      <c r="Q132" s="37">
        <f t="shared" si="9"/>
        <v>0.1060875361030882</v>
      </c>
    </row>
    <row r="133" spans="1:17" x14ac:dyDescent="0.25">
      <c r="A133" s="36">
        <v>42248</v>
      </c>
      <c r="B133" s="37">
        <v>0.245</v>
      </c>
      <c r="C133" s="38">
        <v>1920.030029</v>
      </c>
      <c r="D133" s="37">
        <v>0</v>
      </c>
      <c r="E133" s="37">
        <v>2.1899999999999999E-2</v>
      </c>
      <c r="F133" s="38">
        <v>30</v>
      </c>
      <c r="G133" s="38">
        <f t="shared" si="10"/>
        <v>1791.0061389714701</v>
      </c>
      <c r="H133" s="38">
        <v>1790</v>
      </c>
      <c r="I133" s="40">
        <v>43045</v>
      </c>
      <c r="J133" s="38">
        <v>37</v>
      </c>
      <c r="K133" s="38">
        <v>18.600000000000001</v>
      </c>
      <c r="L133" s="38">
        <v>0.15</v>
      </c>
      <c r="M133" s="38">
        <f t="shared" si="6"/>
        <v>1771.4</v>
      </c>
      <c r="N133" s="38">
        <f t="shared" si="11"/>
        <v>177.14000000000001</v>
      </c>
      <c r="O133" s="38">
        <f t="shared" si="7"/>
        <v>0</v>
      </c>
      <c r="P133" s="38">
        <f t="shared" si="8"/>
        <v>18.450000000000003</v>
      </c>
      <c r="Q133" s="37">
        <f t="shared" si="9"/>
        <v>0.10415490572428589</v>
      </c>
    </row>
    <row r="134" spans="1:17" x14ac:dyDescent="0.25">
      <c r="A134" s="36">
        <v>42278</v>
      </c>
      <c r="B134" s="37">
        <v>0.1507</v>
      </c>
      <c r="C134" s="38">
        <v>2079.360107</v>
      </c>
      <c r="D134" s="37">
        <v>1E-4</v>
      </c>
      <c r="E134" s="37">
        <v>2.1100000000000001E-2</v>
      </c>
      <c r="F134" s="38">
        <v>31</v>
      </c>
      <c r="G134" s="38">
        <f t="shared" si="10"/>
        <v>1988.4152385153541</v>
      </c>
      <c r="H134" s="38">
        <v>1990</v>
      </c>
      <c r="I134" s="40">
        <v>43073</v>
      </c>
      <c r="J134" s="38">
        <v>35</v>
      </c>
      <c r="K134" s="38">
        <v>12.5</v>
      </c>
      <c r="L134" s="38">
        <v>1.1000000000000001</v>
      </c>
      <c r="M134" s="38">
        <f t="shared" ref="M134:M148" si="12">H134*EXP(-D134*(J134/365))-K134</f>
        <v>1977.4809178997089</v>
      </c>
      <c r="N134" s="38">
        <f t="shared" si="11"/>
        <v>197.74809178997089</v>
      </c>
      <c r="O134" s="38">
        <f t="shared" ref="O134:O148" si="13">(N134+K134)*(EXP(D134*F134/365)-1)</f>
        <v>1.785676307800741E-3</v>
      </c>
      <c r="P134" s="38">
        <f t="shared" ref="P134:P148" si="14">K134-L134+O134</f>
        <v>11.401785676307801</v>
      </c>
      <c r="Q134" s="37">
        <f t="shared" ref="Q134:Q148" si="15">P134/N134</f>
        <v>5.7658132491198388E-2</v>
      </c>
    </row>
    <row r="135" spans="1:17" x14ac:dyDescent="0.25">
      <c r="A135" s="36">
        <v>42309</v>
      </c>
      <c r="B135" s="37">
        <v>0.1613</v>
      </c>
      <c r="C135" s="38">
        <v>2080.4099120000001</v>
      </c>
      <c r="D135" s="37">
        <v>1.1000000000000001E-3</v>
      </c>
      <c r="E135" s="37">
        <v>2.07E-2</v>
      </c>
      <c r="F135" s="38">
        <v>31</v>
      </c>
      <c r="G135" s="38">
        <f t="shared" ref="G135:G148" si="16">C135*EXP((D135-E135+((B135^2)/2))*(1/12)+(B135*SQRT(F135/365)*$B$2))</f>
        <v>1983.7877222672601</v>
      </c>
      <c r="H135" s="38">
        <v>1985</v>
      </c>
      <c r="I135" s="40">
        <v>42743</v>
      </c>
      <c r="J135" s="38">
        <v>39</v>
      </c>
      <c r="K135" s="38">
        <v>14.5</v>
      </c>
      <c r="L135" s="38">
        <v>5.0999999999999996</v>
      </c>
      <c r="M135" s="38">
        <f t="shared" si="12"/>
        <v>1970.2667082307028</v>
      </c>
      <c r="N135" s="38">
        <f t="shared" si="11"/>
        <v>197.02667082307028</v>
      </c>
      <c r="O135" s="38">
        <f t="shared" si="13"/>
        <v>1.9762729929790387E-2</v>
      </c>
      <c r="P135" s="38">
        <f t="shared" si="14"/>
        <v>9.4197627299297899</v>
      </c>
      <c r="Q135" s="37">
        <f t="shared" si="15"/>
        <v>4.7809581771742597E-2</v>
      </c>
    </row>
    <row r="136" spans="1:17" x14ac:dyDescent="0.25">
      <c r="A136" s="36">
        <v>42339</v>
      </c>
      <c r="B136" s="37">
        <v>0.18210000000000001</v>
      </c>
      <c r="C136" s="38">
        <v>2043.9399410000001</v>
      </c>
      <c r="D136" s="37">
        <v>1.4E-3</v>
      </c>
      <c r="E136" s="37">
        <v>2.1100000000000001E-2</v>
      </c>
      <c r="F136" s="38">
        <v>29</v>
      </c>
      <c r="G136" s="38">
        <f t="shared" si="16"/>
        <v>1941.1689444355343</v>
      </c>
      <c r="H136" s="38">
        <v>1940</v>
      </c>
      <c r="I136" s="40">
        <v>42771</v>
      </c>
      <c r="J136" s="38">
        <v>36</v>
      </c>
      <c r="K136" s="38">
        <v>14.3</v>
      </c>
      <c r="L136" s="38">
        <v>23.1</v>
      </c>
      <c r="M136" s="38">
        <f t="shared" si="12"/>
        <v>1925.4321390417849</v>
      </c>
      <c r="N136" s="38">
        <f t="shared" ref="N136:N148" si="17">M136/$B$1</f>
        <v>192.54321390417849</v>
      </c>
      <c r="O136" s="38">
        <f t="shared" si="13"/>
        <v>2.300904536843202E-2</v>
      </c>
      <c r="P136" s="38">
        <f t="shared" si="14"/>
        <v>-8.7769909546315681</v>
      </c>
      <c r="Q136" s="37">
        <f t="shared" si="15"/>
        <v>-4.5584525035504739E-2</v>
      </c>
    </row>
    <row r="137" spans="1:17" x14ac:dyDescent="0.25">
      <c r="A137" s="36">
        <v>42370</v>
      </c>
      <c r="B137" s="37">
        <v>0.20200000000000001</v>
      </c>
      <c r="C137" s="38">
        <v>1940.23999</v>
      </c>
      <c r="D137" s="37">
        <v>2.2000000000000001E-3</v>
      </c>
      <c r="E137" s="37">
        <v>2.2700000000000001E-2</v>
      </c>
      <c r="F137" s="38">
        <v>31</v>
      </c>
      <c r="G137" s="38">
        <f t="shared" si="16"/>
        <v>1829.3022746599797</v>
      </c>
      <c r="H137" s="38">
        <v>1830</v>
      </c>
      <c r="I137" s="40">
        <v>42798</v>
      </c>
      <c r="J137" s="38">
        <v>35</v>
      </c>
      <c r="K137" s="38">
        <v>16</v>
      </c>
      <c r="L137" s="38">
        <v>0.6</v>
      </c>
      <c r="M137" s="38">
        <f t="shared" si="12"/>
        <v>1813.6139859234643</v>
      </c>
      <c r="N137" s="38">
        <f t="shared" si="17"/>
        <v>181.36139859234643</v>
      </c>
      <c r="O137" s="38">
        <f t="shared" si="13"/>
        <v>3.688028756889368E-2</v>
      </c>
      <c r="P137" s="38">
        <f t="shared" si="14"/>
        <v>15.436880287568894</v>
      </c>
      <c r="Q137" s="37">
        <f t="shared" si="15"/>
        <v>8.5116680877980064E-2</v>
      </c>
    </row>
    <row r="138" spans="1:17" x14ac:dyDescent="0.25">
      <c r="A138" s="36">
        <v>42401</v>
      </c>
      <c r="B138" s="37">
        <v>0.20549999999999999</v>
      </c>
      <c r="C138" s="38">
        <v>1932.2299800000001</v>
      </c>
      <c r="D138" s="37">
        <v>2.3E-3</v>
      </c>
      <c r="E138" s="37">
        <v>2.3E-2</v>
      </c>
      <c r="F138" s="38">
        <v>31</v>
      </c>
      <c r="G138" s="38">
        <f t="shared" si="16"/>
        <v>1819.9708288965896</v>
      </c>
      <c r="H138" s="38">
        <v>1820</v>
      </c>
      <c r="I138" s="40">
        <v>42826</v>
      </c>
      <c r="J138" s="38">
        <v>32</v>
      </c>
      <c r="K138" s="38">
        <v>14</v>
      </c>
      <c r="L138" s="38">
        <v>0.05</v>
      </c>
      <c r="M138" s="38">
        <f t="shared" si="12"/>
        <v>1805.6330452175064</v>
      </c>
      <c r="N138" s="38">
        <f t="shared" si="17"/>
        <v>180.56330452175064</v>
      </c>
      <c r="O138" s="38">
        <f t="shared" si="13"/>
        <v>3.8010188031467253E-2</v>
      </c>
      <c r="P138" s="38">
        <f t="shared" si="14"/>
        <v>13.988010188031467</v>
      </c>
      <c r="Q138" s="37">
        <f t="shared" si="15"/>
        <v>7.7468731673253535E-2</v>
      </c>
    </row>
    <row r="139" spans="1:17" x14ac:dyDescent="0.25">
      <c r="A139" s="36">
        <v>42430</v>
      </c>
      <c r="B139" s="37">
        <v>0.13950000000000001</v>
      </c>
      <c r="C139" s="38">
        <v>2059.73999</v>
      </c>
      <c r="D139" s="37">
        <v>1.8E-3</v>
      </c>
      <c r="E139" s="37">
        <v>2.1700000000000001E-2</v>
      </c>
      <c r="F139" s="38">
        <v>29</v>
      </c>
      <c r="G139" s="38">
        <f t="shared" si="16"/>
        <v>1978.6426232281544</v>
      </c>
      <c r="H139" s="38">
        <v>1980</v>
      </c>
      <c r="I139" s="40">
        <v>42861</v>
      </c>
      <c r="J139" s="38">
        <v>36</v>
      </c>
      <c r="K139" s="38">
        <v>11.5</v>
      </c>
      <c r="L139" s="38">
        <v>1.3</v>
      </c>
      <c r="M139" s="38">
        <f t="shared" si="12"/>
        <v>1968.148513393159</v>
      </c>
      <c r="N139" s="38">
        <f t="shared" si="17"/>
        <v>196.81485133931591</v>
      </c>
      <c r="O139" s="38">
        <f t="shared" si="13"/>
        <v>2.979400779446215E-2</v>
      </c>
      <c r="P139" s="38">
        <f t="shared" si="14"/>
        <v>10.229794007794462</v>
      </c>
      <c r="Q139" s="37">
        <f t="shared" si="15"/>
        <v>5.1976738229768685E-2</v>
      </c>
    </row>
    <row r="140" spans="1:17" x14ac:dyDescent="0.25">
      <c r="A140" s="36">
        <v>42461</v>
      </c>
      <c r="B140" s="37">
        <v>0.157</v>
      </c>
      <c r="C140" s="38">
        <v>2065.3000489999999</v>
      </c>
      <c r="D140" s="37">
        <v>1.6000000000000001E-3</v>
      </c>
      <c r="E140" s="37">
        <v>2.12E-2</v>
      </c>
      <c r="F140" s="38">
        <v>32</v>
      </c>
      <c r="G140" s="38">
        <f t="shared" si="16"/>
        <v>1970.293626779358</v>
      </c>
      <c r="H140" s="38">
        <v>1970</v>
      </c>
      <c r="I140" s="40">
        <v>42889</v>
      </c>
      <c r="J140" s="38">
        <v>35</v>
      </c>
      <c r="K140" s="38">
        <v>12.2</v>
      </c>
      <c r="L140" s="38">
        <v>0.2</v>
      </c>
      <c r="M140" s="38">
        <f t="shared" si="12"/>
        <v>1957.4977766095103</v>
      </c>
      <c r="N140" s="38">
        <f t="shared" si="17"/>
        <v>195.74977766095103</v>
      </c>
      <c r="O140" s="38">
        <f t="shared" si="13"/>
        <v>2.9171987401781951E-2</v>
      </c>
      <c r="P140" s="38">
        <f t="shared" si="14"/>
        <v>12.029171987401782</v>
      </c>
      <c r="Q140" s="37">
        <f t="shared" si="15"/>
        <v>6.1451778546777941E-2</v>
      </c>
    </row>
    <row r="141" spans="1:17" x14ac:dyDescent="0.25">
      <c r="A141" s="36">
        <v>42491</v>
      </c>
      <c r="B141" s="37">
        <v>0.1419</v>
      </c>
      <c r="C141" s="38">
        <v>2096.9499510000001</v>
      </c>
      <c r="D141" s="37">
        <v>2.7000000000000001E-3</v>
      </c>
      <c r="E141" s="37">
        <v>2.1399999999999999E-2</v>
      </c>
      <c r="F141" s="38">
        <v>30</v>
      </c>
      <c r="G141" s="38">
        <f t="shared" si="16"/>
        <v>2011.907082463777</v>
      </c>
      <c r="H141" s="38">
        <v>2010</v>
      </c>
      <c r="I141" s="40">
        <v>42917</v>
      </c>
      <c r="J141" s="38">
        <v>31</v>
      </c>
      <c r="K141" s="38">
        <v>9.6999999999999993</v>
      </c>
      <c r="L141" s="38">
        <v>0.2</v>
      </c>
      <c r="M141" s="38">
        <f t="shared" si="12"/>
        <v>1999.8391295566169</v>
      </c>
      <c r="N141" s="38">
        <f t="shared" si="17"/>
        <v>199.98391295566168</v>
      </c>
      <c r="O141" s="38">
        <f t="shared" si="13"/>
        <v>4.653775796955701E-2</v>
      </c>
      <c r="P141" s="38">
        <f t="shared" si="14"/>
        <v>9.5465377579695563</v>
      </c>
      <c r="Q141" s="37">
        <f t="shared" si="15"/>
        <v>4.7736528488099512E-2</v>
      </c>
    </row>
    <row r="142" spans="1:17" x14ac:dyDescent="0.25">
      <c r="A142" s="36">
        <v>42522</v>
      </c>
      <c r="B142" s="37">
        <v>0.1565</v>
      </c>
      <c r="C142" s="38">
        <v>2098.860107</v>
      </c>
      <c r="D142" s="37">
        <v>2E-3</v>
      </c>
      <c r="E142" s="37">
        <v>2.1299999999999999E-2</v>
      </c>
      <c r="F142" s="38">
        <v>29</v>
      </c>
      <c r="G142" s="38">
        <f t="shared" si="16"/>
        <v>2007.1053029709144</v>
      </c>
      <c r="H142" s="38">
        <v>2010</v>
      </c>
      <c r="I142" s="40">
        <v>42952</v>
      </c>
      <c r="J142" s="38">
        <v>36</v>
      </c>
      <c r="K142" s="38">
        <v>13.4</v>
      </c>
      <c r="L142" s="38">
        <v>0.2</v>
      </c>
      <c r="M142" s="38">
        <f t="shared" si="12"/>
        <v>1996.2035459529177</v>
      </c>
      <c r="N142" s="38">
        <f t="shared" si="17"/>
        <v>199.62035459529176</v>
      </c>
      <c r="O142" s="38">
        <f t="shared" si="13"/>
        <v>3.3852499350706992E-2</v>
      </c>
      <c r="P142" s="38">
        <f t="shared" si="14"/>
        <v>13.233852499350707</v>
      </c>
      <c r="Q142" s="37">
        <f t="shared" si="15"/>
        <v>6.6295105657841774E-2</v>
      </c>
    </row>
    <row r="143" spans="1:17" x14ac:dyDescent="0.25">
      <c r="A143" s="36">
        <v>42552</v>
      </c>
      <c r="B143" s="37">
        <v>0.1187</v>
      </c>
      <c r="C143" s="38">
        <v>2173.6000979999999</v>
      </c>
      <c r="D143" s="37">
        <v>1.9E-3</v>
      </c>
      <c r="E143" s="37">
        <v>2.0799999999999999E-2</v>
      </c>
      <c r="F143" s="38">
        <v>33</v>
      </c>
      <c r="G143" s="38">
        <f t="shared" si="16"/>
        <v>2095.3187418065795</v>
      </c>
      <c r="H143" s="38">
        <v>2095</v>
      </c>
      <c r="I143" s="40">
        <v>42980</v>
      </c>
      <c r="J143" s="38">
        <v>35</v>
      </c>
      <c r="K143" s="38">
        <v>9.1</v>
      </c>
      <c r="L143" s="38">
        <v>0.4</v>
      </c>
      <c r="M143" s="38">
        <f t="shared" si="12"/>
        <v>2085.5183429876192</v>
      </c>
      <c r="N143" s="38">
        <f t="shared" si="17"/>
        <v>208.55183429876192</v>
      </c>
      <c r="O143" s="38">
        <f t="shared" si="13"/>
        <v>3.739162247764577E-2</v>
      </c>
      <c r="P143" s="38">
        <f t="shared" si="14"/>
        <v>8.7373916224776451</v>
      </c>
      <c r="Q143" s="37">
        <f t="shared" si="15"/>
        <v>4.1895539551864376E-2</v>
      </c>
    </row>
    <row r="144" spans="1:17" x14ac:dyDescent="0.25">
      <c r="A144" s="36">
        <v>42583</v>
      </c>
      <c r="B144" s="37">
        <v>0.13239999999999999</v>
      </c>
      <c r="C144" s="38">
        <v>2170.9499510000001</v>
      </c>
      <c r="D144" s="37">
        <v>2.5999999999999999E-3</v>
      </c>
      <c r="E144" s="37">
        <v>2.07E-2</v>
      </c>
      <c r="F144" s="38">
        <v>30</v>
      </c>
      <c r="G144" s="38">
        <f t="shared" si="16"/>
        <v>2088.4642980699464</v>
      </c>
      <c r="H144" s="38">
        <v>2090</v>
      </c>
      <c r="I144" s="40">
        <v>43015</v>
      </c>
      <c r="J144" s="38">
        <v>37</v>
      </c>
      <c r="K144" s="38">
        <v>12.6</v>
      </c>
      <c r="L144" s="38">
        <v>1.35</v>
      </c>
      <c r="M144" s="38">
        <f t="shared" si="12"/>
        <v>2076.8492287486602</v>
      </c>
      <c r="N144" s="38">
        <f t="shared" si="17"/>
        <v>207.684922874866</v>
      </c>
      <c r="O144" s="38">
        <f t="shared" si="13"/>
        <v>4.707961650377903E-2</v>
      </c>
      <c r="P144" s="38">
        <f t="shared" si="14"/>
        <v>11.29707961650378</v>
      </c>
      <c r="Q144" s="37">
        <f t="shared" si="15"/>
        <v>5.4395280409018802E-2</v>
      </c>
    </row>
    <row r="145" spans="1:17" x14ac:dyDescent="0.25">
      <c r="A145" s="36">
        <v>42614</v>
      </c>
      <c r="B145" s="37">
        <v>0.13289999999999999</v>
      </c>
      <c r="C145" s="38">
        <v>2168.2700199999999</v>
      </c>
      <c r="D145" s="37">
        <v>2E-3</v>
      </c>
      <c r="E145" s="37">
        <v>2.0899999999999998E-2</v>
      </c>
      <c r="F145" s="38">
        <v>31</v>
      </c>
      <c r="G145" s="38">
        <f t="shared" si="16"/>
        <v>2084.1466615046384</v>
      </c>
      <c r="H145" s="38">
        <v>2080</v>
      </c>
      <c r="I145" s="40">
        <v>43043</v>
      </c>
      <c r="J145" s="38">
        <v>35</v>
      </c>
      <c r="K145" s="38">
        <v>11.7</v>
      </c>
      <c r="L145" s="38">
        <v>2.5</v>
      </c>
      <c r="M145" s="38">
        <f t="shared" si="12"/>
        <v>2067.9011341390451</v>
      </c>
      <c r="N145" s="38">
        <f t="shared" si="17"/>
        <v>206.79011341390452</v>
      </c>
      <c r="O145" s="38">
        <f t="shared" si="13"/>
        <v>3.7116541402403634E-2</v>
      </c>
      <c r="P145" s="38">
        <f t="shared" si="14"/>
        <v>9.2371165414024023</v>
      </c>
      <c r="Q145" s="37">
        <f t="shared" si="15"/>
        <v>4.4669043354667946E-2</v>
      </c>
    </row>
    <row r="146" spans="1:17" x14ac:dyDescent="0.25">
      <c r="A146" s="36">
        <v>42644</v>
      </c>
      <c r="B146" s="37">
        <v>0.1706</v>
      </c>
      <c r="C146" s="38">
        <v>2126.1499020000001</v>
      </c>
      <c r="D146" s="37">
        <v>2E-3</v>
      </c>
      <c r="E146" s="37">
        <v>2.1100000000000001E-2</v>
      </c>
      <c r="F146" s="38">
        <v>30</v>
      </c>
      <c r="G146" s="38">
        <f t="shared" si="16"/>
        <v>2023.8958680210221</v>
      </c>
      <c r="H146" s="38">
        <v>2025</v>
      </c>
      <c r="I146" s="40">
        <v>43071</v>
      </c>
      <c r="J146" s="38">
        <v>32</v>
      </c>
      <c r="K146" s="38">
        <v>13</v>
      </c>
      <c r="L146" s="38">
        <v>0.1</v>
      </c>
      <c r="M146" s="38">
        <f t="shared" si="12"/>
        <v>2011.6449626343226</v>
      </c>
      <c r="N146" s="38">
        <f t="shared" si="17"/>
        <v>201.16449626343226</v>
      </c>
      <c r="O146" s="38">
        <f t="shared" si="13"/>
        <v>3.5208016403712294E-2</v>
      </c>
      <c r="P146" s="38">
        <f t="shared" si="14"/>
        <v>12.935208016403713</v>
      </c>
      <c r="Q146" s="37">
        <f t="shared" si="15"/>
        <v>6.4301644955601839E-2</v>
      </c>
    </row>
    <row r="147" spans="1:17" x14ac:dyDescent="0.25">
      <c r="A147" s="36">
        <v>42675</v>
      </c>
      <c r="B147" s="37">
        <v>0.1333</v>
      </c>
      <c r="C147" s="38">
        <v>2198.8100589999999</v>
      </c>
      <c r="D147" s="37">
        <v>3.8E-3</v>
      </c>
      <c r="E147" s="37">
        <v>2.1000000000000001E-2</v>
      </c>
      <c r="F147" s="38">
        <v>30</v>
      </c>
      <c r="G147" s="38">
        <f t="shared" si="16"/>
        <v>2114.8998235178983</v>
      </c>
      <c r="H147" s="38">
        <v>2115</v>
      </c>
      <c r="I147" s="40">
        <v>42741</v>
      </c>
      <c r="J147" s="38">
        <v>37</v>
      </c>
      <c r="K147" s="38">
        <v>11</v>
      </c>
      <c r="L147" s="38">
        <v>0.55000000000000004</v>
      </c>
      <c r="M147" s="38">
        <f t="shared" si="12"/>
        <v>2103.1854473061117</v>
      </c>
      <c r="N147" s="38">
        <f t="shared" si="17"/>
        <v>210.31854473061117</v>
      </c>
      <c r="O147" s="38">
        <f t="shared" si="13"/>
        <v>6.9134944071155197E-2</v>
      </c>
      <c r="P147" s="38">
        <f t="shared" si="14"/>
        <v>10.519134944071155</v>
      </c>
      <c r="Q147" s="37">
        <f t="shared" si="15"/>
        <v>5.0015251662875022E-2</v>
      </c>
    </row>
    <row r="148" spans="1:17" x14ac:dyDescent="0.25">
      <c r="A148" s="36">
        <v>42705</v>
      </c>
      <c r="B148" s="37">
        <v>0.1404</v>
      </c>
      <c r="C148" s="38">
        <v>2238.830078</v>
      </c>
      <c r="D148" s="37">
        <v>4.4000000000000003E-3</v>
      </c>
      <c r="E148" s="37">
        <v>2.01E-2</v>
      </c>
      <c r="F148" s="38">
        <v>32</v>
      </c>
      <c r="G148" s="38">
        <f t="shared" si="16"/>
        <v>2146.6209452024946</v>
      </c>
      <c r="H148" s="38">
        <v>2145</v>
      </c>
      <c r="I148" s="40">
        <v>42769</v>
      </c>
      <c r="J148" s="38">
        <v>35</v>
      </c>
      <c r="K148" s="38">
        <v>11.2</v>
      </c>
      <c r="L148" s="38"/>
      <c r="M148" s="38">
        <f t="shared" si="12"/>
        <v>2132.8951771952202</v>
      </c>
      <c r="N148" s="38">
        <f t="shared" si="17"/>
        <v>213.28951771952202</v>
      </c>
      <c r="O148" s="38">
        <f t="shared" si="13"/>
        <v>8.6614305068374364E-2</v>
      </c>
      <c r="P148" s="38">
        <f t="shared" si="14"/>
        <v>11.286614305068374</v>
      </c>
      <c r="Q148" s="37">
        <f t="shared" si="15"/>
        <v>5.2916872923452297E-2</v>
      </c>
    </row>
    <row r="149" spans="1:17" x14ac:dyDescent="0.25">
      <c r="A149" s="38"/>
      <c r="B149" s="38"/>
      <c r="C149" s="38"/>
      <c r="D149" s="38"/>
      <c r="E149" s="38"/>
      <c r="F149" s="38"/>
      <c r="G149" s="38"/>
      <c r="H149" s="38"/>
      <c r="I149" s="38"/>
      <c r="J149" s="38"/>
      <c r="K149" s="38"/>
      <c r="L149" s="38"/>
      <c r="M149" s="38"/>
      <c r="N149" s="38"/>
      <c r="O149" s="38"/>
      <c r="P149" s="38"/>
      <c r="Q149" s="38"/>
    </row>
  </sheetData>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50"/>
  <sheetViews>
    <sheetView zoomScale="70" zoomScaleNormal="70" workbookViewId="0">
      <selection activeCell="N2" sqref="N2"/>
    </sheetView>
  </sheetViews>
  <sheetFormatPr baseColWidth="10" defaultColWidth="12.28515625" defaultRowHeight="15.75" x14ac:dyDescent="0.25"/>
  <cols>
    <col min="1" max="1" width="19.5703125" style="8" bestFit="1" customWidth="1"/>
    <col min="2" max="2" width="15.5703125" style="9" bestFit="1" customWidth="1"/>
    <col min="3" max="3" width="12.28515625" style="9"/>
    <col min="4" max="4" width="12.28515625" style="3"/>
    <col min="5" max="5" width="16.42578125" style="3" bestFit="1" customWidth="1"/>
    <col min="6" max="6" width="19.5703125" style="3" bestFit="1" customWidth="1"/>
    <col min="7" max="7" width="19.7109375" style="3" bestFit="1" customWidth="1"/>
    <col min="8" max="8" width="20.7109375" style="3" bestFit="1" customWidth="1"/>
    <col min="9" max="9" width="20.85546875" style="3" bestFit="1" customWidth="1"/>
    <col min="10" max="10" width="23.42578125" style="3" bestFit="1" customWidth="1"/>
    <col min="11" max="11" width="22.28515625" style="3" bestFit="1" customWidth="1"/>
    <col min="12" max="12" width="12.28515625" style="3"/>
    <col min="13" max="13" width="18.42578125" style="3" bestFit="1" customWidth="1"/>
    <col min="14" max="17" width="12.28515625" style="3"/>
    <col min="18" max="18" width="19.5703125" style="3" bestFit="1" customWidth="1"/>
    <col min="19" max="16384" width="12.28515625" style="3"/>
  </cols>
  <sheetData>
    <row r="1" spans="1:18" x14ac:dyDescent="0.25">
      <c r="A1" s="14" t="s">
        <v>87</v>
      </c>
      <c r="B1" s="7" t="s">
        <v>20</v>
      </c>
    </row>
    <row r="2" spans="1:18" x14ac:dyDescent="0.25">
      <c r="A2" s="14">
        <f>SLOPE(P9:P55,Q9:Q55)</f>
        <v>0.24776711202807461</v>
      </c>
      <c r="B2" s="3">
        <f>MIN(E6:E149)</f>
        <v>-0.11279782107372582</v>
      </c>
    </row>
    <row r="3" spans="1:18" x14ac:dyDescent="0.25">
      <c r="A3" s="14" t="s">
        <v>91</v>
      </c>
      <c r="B3" s="7" t="s">
        <v>21</v>
      </c>
    </row>
    <row r="4" spans="1:18" x14ac:dyDescent="0.25">
      <c r="A4" s="14">
        <f>SLOPE(R9:R55,Q9:Q55)</f>
        <v>2.2007188307652426</v>
      </c>
      <c r="B4" s="3">
        <f>MIN(J6:J149)</f>
        <v>-0.90636395455723684</v>
      </c>
      <c r="O4" s="15" t="s">
        <v>93</v>
      </c>
      <c r="P4" s="14"/>
      <c r="Q4" s="14"/>
      <c r="R4" s="14"/>
    </row>
    <row r="5" spans="1:18" x14ac:dyDescent="0.25">
      <c r="A5" s="5" t="s">
        <v>18</v>
      </c>
      <c r="B5" s="6" t="s">
        <v>96</v>
      </c>
      <c r="C5" s="6" t="s">
        <v>24</v>
      </c>
      <c r="D5" s="7" t="s">
        <v>84</v>
      </c>
      <c r="E5" s="7" t="s">
        <v>89</v>
      </c>
      <c r="F5" s="7" t="s">
        <v>22</v>
      </c>
      <c r="G5" s="7" t="s">
        <v>23</v>
      </c>
      <c r="H5" s="7" t="s">
        <v>76</v>
      </c>
      <c r="I5" s="7" t="s">
        <v>77</v>
      </c>
      <c r="J5" s="7" t="s">
        <v>75</v>
      </c>
      <c r="K5" s="7" t="s">
        <v>99</v>
      </c>
      <c r="L5" s="3">
        <v>2.5482019538121362E-2</v>
      </c>
      <c r="M5" s="12" t="s">
        <v>95</v>
      </c>
      <c r="N5" s="10">
        <f>L5*12</f>
        <v>0.30578423445745634</v>
      </c>
      <c r="O5" s="15"/>
      <c r="P5" s="15" t="s">
        <v>81</v>
      </c>
      <c r="Q5" s="15" t="s">
        <v>24</v>
      </c>
      <c r="R5" s="15" t="s">
        <v>92</v>
      </c>
    </row>
    <row r="6" spans="1:18" x14ac:dyDescent="0.25">
      <c r="D6" s="3">
        <f>100</f>
        <v>100</v>
      </c>
      <c r="E6" s="3">
        <v>0</v>
      </c>
      <c r="H6" s="3">
        <v>100</v>
      </c>
      <c r="I6" s="3">
        <v>100</v>
      </c>
      <c r="J6" s="3">
        <v>0</v>
      </c>
      <c r="O6" s="3" t="s">
        <v>79</v>
      </c>
      <c r="P6" s="33">
        <f>(1+AVERAGE(P9:P55))^4-1</f>
        <v>4.9906246472818827E-2</v>
      </c>
      <c r="Q6" s="31">
        <f>(1+AVERAGE(Q9:Q55))^4-1</f>
        <v>7.5956029493893018E-2</v>
      </c>
      <c r="R6" s="31">
        <f>(1+AVERAGE(R9:R55))^4-1</f>
        <v>0.21291456080631388</v>
      </c>
    </row>
    <row r="7" spans="1:18" x14ac:dyDescent="0.25">
      <c r="A7" s="8">
        <v>38412</v>
      </c>
      <c r="B7" s="9">
        <v>3.7000000000000002E-3</v>
      </c>
      <c r="C7" s="9">
        <v>-1.9117655748441043E-2</v>
      </c>
      <c r="D7" s="3">
        <f t="shared" ref="D7:D70" si="0">D6*(1+B7)</f>
        <v>100.37</v>
      </c>
      <c r="E7" s="3">
        <f>D7/MAXA($D$6:D6)-1</f>
        <v>3.7000000000000366E-3</v>
      </c>
      <c r="F7" s="10">
        <f>'L10'!Q5</f>
        <v>6.1875630531020777E-2</v>
      </c>
      <c r="G7" s="10">
        <f>F7-$L$5</f>
        <v>3.6393610992899415E-2</v>
      </c>
      <c r="H7" s="11">
        <f>H6*(1+F7)</f>
        <v>106.18756305310208</v>
      </c>
      <c r="I7" s="3">
        <f>(1+G7)*I6</f>
        <v>103.63936109928996</v>
      </c>
      <c r="J7" s="3">
        <f>I7/MAXA($I$6:I6)-1</f>
        <v>3.6393610992899506E-2</v>
      </c>
      <c r="O7" s="3" t="s">
        <v>78</v>
      </c>
      <c r="P7" s="30">
        <f>_xlfn.STDEV.P(P9:P55)*SQRT(4)</f>
        <v>4.7731219344395413E-2</v>
      </c>
      <c r="Q7" s="30">
        <f>_xlfn.STDEV.P(Q9:Q55)*SQRT(4)</f>
        <v>0.15162336735663465</v>
      </c>
      <c r="R7" s="31">
        <f>_xlfn.STDEV.P(R9:R55)*SQRT(4)</f>
        <v>0.41113719835249457</v>
      </c>
    </row>
    <row r="8" spans="1:18" x14ac:dyDescent="0.25">
      <c r="A8" s="8">
        <v>38443</v>
      </c>
      <c r="B8" s="9">
        <v>-5.6999999999999993E-3</v>
      </c>
      <c r="C8" s="9">
        <v>-2.0108581881679299E-2</v>
      </c>
      <c r="D8" s="3">
        <f t="shared" si="0"/>
        <v>99.797891000000007</v>
      </c>
      <c r="E8" s="3">
        <f>D8/MAXA($D$6:D7)-1</f>
        <v>-5.6999999999999273E-3</v>
      </c>
      <c r="F8" s="10">
        <f>'L10'!Q6</f>
        <v>3.099229274032726E-3</v>
      </c>
      <c r="G8" s="10">
        <f t="shared" ref="G8:G71" si="1">F8-$L$5</f>
        <v>-2.2382790264088636E-2</v>
      </c>
      <c r="H8" s="11">
        <f>H7*(1+F8)</f>
        <v>106.51666265705447</v>
      </c>
      <c r="I8" s="3">
        <f>(1+G8)*I7</f>
        <v>101.3196230167004</v>
      </c>
      <c r="J8" s="3">
        <f>I8/MAXA($I$6:I7)-1</f>
        <v>-2.2382790264088626E-2</v>
      </c>
      <c r="O8" s="3" t="s">
        <v>80</v>
      </c>
      <c r="P8" s="32">
        <f>(P6-0.02)/P7</f>
        <v>0.62655525845749027</v>
      </c>
      <c r="Q8" s="32">
        <f>(Q6-0.02)/Q7</f>
        <v>0.3690462127930344</v>
      </c>
      <c r="R8" s="32">
        <f>(R6-0.02)/R7</f>
        <v>0.46922185970853392</v>
      </c>
    </row>
    <row r="9" spans="1:18" x14ac:dyDescent="0.25">
      <c r="A9" s="8">
        <v>38473</v>
      </c>
      <c r="B9" s="9">
        <v>1.2500000000000001E-2</v>
      </c>
      <c r="C9" s="9">
        <v>2.9952046262565757E-2</v>
      </c>
      <c r="D9" s="3">
        <f t="shared" si="0"/>
        <v>101.0453646375</v>
      </c>
      <c r="E9" s="3">
        <f>D9/MAXA($D$6:D8)-1</f>
        <v>6.72874999999995E-3</v>
      </c>
      <c r="F9" s="10">
        <f>'L10'!Q7</f>
        <v>1.3037744270001153E-3</v>
      </c>
      <c r="G9" s="10">
        <f t="shared" si="1"/>
        <v>-2.4178245111121245E-2</v>
      </c>
      <c r="H9" s="11">
        <f t="shared" ref="H9:H72" si="2">H8*(1+F9)</f>
        <v>106.65553635787613</v>
      </c>
      <c r="I9" s="3">
        <f t="shared" ref="I9:I72" si="3">(1+G9)*I8</f>
        <v>98.86989233683623</v>
      </c>
      <c r="J9" s="3">
        <f>I9/MAXA($I$6:I8)-1</f>
        <v>-4.6019858785933843E-2</v>
      </c>
      <c r="O9" s="3" t="s">
        <v>25</v>
      </c>
      <c r="P9" s="13">
        <f>(1+B8)*(1+B9)*(1+B10)-1</f>
        <v>2.344044724999983E-2</v>
      </c>
      <c r="Q9" s="13">
        <f>(1+C8)*(1+C9)*(1+C10)-1</f>
        <v>9.0971381337321411E-3</v>
      </c>
      <c r="R9" s="13">
        <f>(1+G8)*(1+G9)*(1+G10)-1</f>
        <v>1.2502531545075524E-3</v>
      </c>
    </row>
    <row r="10" spans="1:18" x14ac:dyDescent="0.25">
      <c r="A10" s="8">
        <v>38504</v>
      </c>
      <c r="B10" s="9">
        <v>1.66E-2</v>
      </c>
      <c r="C10" s="9">
        <v>-1.427142257658387E-4</v>
      </c>
      <c r="D10" s="3">
        <f t="shared" si="0"/>
        <v>102.7227176904825</v>
      </c>
      <c r="E10" s="3">
        <f>D10/MAXA($D$6:D9)-1</f>
        <v>1.6599999999999948E-2</v>
      </c>
      <c r="F10" s="10">
        <f>'L10'!Q8</f>
        <v>7.5032434581650501E-2</v>
      </c>
      <c r="G10" s="10">
        <f t="shared" si="1"/>
        <v>4.9550415043529139E-2</v>
      </c>
      <c r="H10" s="11">
        <f t="shared" si="2"/>
        <v>114.65816091241931</v>
      </c>
      <c r="I10" s="3">
        <f t="shared" si="3"/>
        <v>103.76893653743551</v>
      </c>
      <c r="J10" s="3">
        <f>I10/MAXA($I$6:I9)-1</f>
        <v>1.2502531545077744E-3</v>
      </c>
      <c r="O10" s="3" t="s">
        <v>31</v>
      </c>
      <c r="P10" s="13">
        <f>(1+B11)*(1+B12)*(1+B13)-1</f>
        <v>3.7722518599999866E-2</v>
      </c>
      <c r="Q10" s="13">
        <f>(1+C11)*(1+C12)*(1+C13)-1</f>
        <v>3.1460724051498135E-2</v>
      </c>
      <c r="R10" s="13">
        <f>(1+G11)*(1+G12)*(1+G13)-1</f>
        <v>5.4935590261734335E-2</v>
      </c>
    </row>
    <row r="11" spans="1:18" x14ac:dyDescent="0.25">
      <c r="A11" s="8">
        <v>38534</v>
      </c>
      <c r="B11" s="9">
        <v>1.5100000000000001E-2</v>
      </c>
      <c r="C11" s="9">
        <v>3.5968287193812287E-2</v>
      </c>
      <c r="D11" s="3">
        <f t="shared" si="0"/>
        <v>104.27383072760877</v>
      </c>
      <c r="E11" s="3">
        <f>D11/MAXA($D$6:D10)-1</f>
        <v>1.5099999999999891E-2</v>
      </c>
      <c r="F11" s="10">
        <f>'L10'!Q9</f>
        <v>4.7199887956944457E-2</v>
      </c>
      <c r="G11" s="10">
        <f t="shared" si="1"/>
        <v>2.1717868418823096E-2</v>
      </c>
      <c r="H11" s="11">
        <f t="shared" si="2"/>
        <v>120.0700132608348</v>
      </c>
      <c r="I11" s="3">
        <f t="shared" si="3"/>
        <v>106.02257664711674</v>
      </c>
      <c r="J11" s="3">
        <f>I11/MAXA($I$6:I10)-1</f>
        <v>2.1717868418823061E-2</v>
      </c>
      <c r="O11" s="3" t="s">
        <v>32</v>
      </c>
      <c r="P11" s="13">
        <f>(1+B14)*(1+B15)*(1+B16)-1</f>
        <v>2.2104197681000137E-2</v>
      </c>
      <c r="Q11" s="13">
        <f>(1+C14)*(1+C15)*(1+C16)-1</f>
        <v>1.5852718536380594E-2</v>
      </c>
      <c r="R11" s="13">
        <f>(1+G14)*(1+G15)*(1+G16)-1</f>
        <v>3.5864150770740233E-2</v>
      </c>
    </row>
    <row r="12" spans="1:18" x14ac:dyDescent="0.25">
      <c r="A12" s="8">
        <v>38565</v>
      </c>
      <c r="B12" s="9">
        <v>5.0000000000000001E-3</v>
      </c>
      <c r="C12" s="9">
        <v>-1.1222104874496597E-2</v>
      </c>
      <c r="D12" s="3">
        <f t="shared" si="0"/>
        <v>104.7951998812468</v>
      </c>
      <c r="E12" s="3">
        <f>D12/MAXA($D$6:D11)-1</f>
        <v>4.9999999999998934E-3</v>
      </c>
      <c r="F12" s="10">
        <f>'L10'!Q10</f>
        <v>6.0276567252157465E-2</v>
      </c>
      <c r="G12" s="10">
        <f t="shared" si="1"/>
        <v>3.4794547714036103E-2</v>
      </c>
      <c r="H12" s="11">
        <f t="shared" si="2"/>
        <v>127.30742149011894</v>
      </c>
      <c r="I12" s="3">
        <f t="shared" si="3"/>
        <v>109.7115842490299</v>
      </c>
      <c r="J12" s="3">
        <f>I12/MAXA($I$6:I11)-1</f>
        <v>3.4794547714036117E-2</v>
      </c>
      <c r="O12" s="3" t="s">
        <v>26</v>
      </c>
      <c r="P12" s="13">
        <f>(1+B17)*(1+B18)*(1+B19)-1</f>
        <v>4.6859934652000224E-2</v>
      </c>
      <c r="Q12" s="13">
        <f>(1+C17)*(1+C18)*(1+C19)-1</f>
        <v>3.7315010570231788E-2</v>
      </c>
      <c r="R12" s="13">
        <f>(1+G17)*(1+G18)*(1+G19)-1</f>
        <v>6.0599365984789433E-2</v>
      </c>
    </row>
    <row r="13" spans="1:18" x14ac:dyDescent="0.25">
      <c r="A13" s="8">
        <v>38596</v>
      </c>
      <c r="B13" s="9">
        <v>1.72E-2</v>
      </c>
      <c r="C13" s="9">
        <v>6.9490246947603307E-3</v>
      </c>
      <c r="D13" s="3">
        <f t="shared" si="0"/>
        <v>106.59767731920425</v>
      </c>
      <c r="E13" s="3">
        <f>D13/MAXA($D$6:D12)-1</f>
        <v>1.7200000000000104E-2</v>
      </c>
      <c r="F13" s="10">
        <f>'L10'!Q11</f>
        <v>2.327587208582934E-2</v>
      </c>
      <c r="G13" s="10">
        <f t="shared" si="1"/>
        <v>-2.2061474522920219E-3</v>
      </c>
      <c r="H13" s="11">
        <f t="shared" si="2"/>
        <v>130.2706127482997</v>
      </c>
      <c r="I13" s="3">
        <f t="shared" si="3"/>
        <v>109.46954431695198</v>
      </c>
      <c r="J13" s="3">
        <f>I13/MAXA($I$6:I12)-1</f>
        <v>-2.2061474522919733E-3</v>
      </c>
      <c r="O13" s="3" t="s">
        <v>27</v>
      </c>
      <c r="P13" s="13">
        <f>(1+B20)*(1+B21)*(1+B22)-1</f>
        <v>-3.3210887499999231E-3</v>
      </c>
      <c r="Q13" s="13">
        <f>(1+C20)*(1+C21)*(1+C22)-1</f>
        <v>-1.9052139670593049E-2</v>
      </c>
      <c r="R13" s="13">
        <f>(1+G20)*(1+G21)*(1+G22)-1</f>
        <v>-5.5711439698663656E-2</v>
      </c>
    </row>
    <row r="14" spans="1:18" x14ac:dyDescent="0.25">
      <c r="A14" s="8">
        <v>38626</v>
      </c>
      <c r="B14" s="9">
        <v>-1.43E-2</v>
      </c>
      <c r="C14" s="9">
        <v>-1.7740780066319406E-2</v>
      </c>
      <c r="D14" s="3">
        <f t="shared" si="0"/>
        <v>105.07333053353963</v>
      </c>
      <c r="E14" s="3">
        <f>D14/MAXA($D$6:D13)-1</f>
        <v>-1.4299999999999979E-2</v>
      </c>
      <c r="F14" s="10">
        <f>'L10'!Q12</f>
        <v>6.0061917414560448E-2</v>
      </c>
      <c r="G14" s="10">
        <f t="shared" si="1"/>
        <v>3.4579897876439086E-2</v>
      </c>
      <c r="H14" s="11">
        <f t="shared" si="2"/>
        <v>138.09491553273227</v>
      </c>
      <c r="I14" s="3">
        <f t="shared" si="3"/>
        <v>113.25498998001251</v>
      </c>
      <c r="J14" s="3">
        <f>I14/MAXA($I$6:I13)-1</f>
        <v>3.2297462070546512E-2</v>
      </c>
      <c r="O14" s="3" t="s">
        <v>33</v>
      </c>
      <c r="P14" s="13">
        <f>(1+B23)*(1+B24)*(1+B25)-1</f>
        <v>1.4128597880000093E-2</v>
      </c>
      <c r="Q14" s="13">
        <f>(1+C23)*(1+C24)*(1+C25)-1</f>
        <v>5.1684795727094279E-2</v>
      </c>
      <c r="R14" s="13">
        <f>(1+G23)*(1+G24)*(1+G25)-1</f>
        <v>0.10138407812469685</v>
      </c>
    </row>
    <row r="15" spans="1:18" x14ac:dyDescent="0.25">
      <c r="A15" s="8">
        <v>38657</v>
      </c>
      <c r="B15" s="9">
        <v>1.67E-2</v>
      </c>
      <c r="C15" s="9">
        <v>3.5186095929726546E-2</v>
      </c>
      <c r="D15" s="3">
        <f t="shared" si="0"/>
        <v>106.82805515344974</v>
      </c>
      <c r="E15" s="3">
        <f>D15/MAXA($D$6:D14)-1</f>
        <v>2.161190000000035E-3</v>
      </c>
      <c r="F15" s="10">
        <f>'L10'!Q13</f>
        <v>-2.602803509499399E-2</v>
      </c>
      <c r="G15" s="10">
        <f t="shared" si="1"/>
        <v>-5.1510054633115351E-2</v>
      </c>
      <c r="H15" s="11">
        <f t="shared" si="2"/>
        <v>134.50057622480608</v>
      </c>
      <c r="I15" s="3">
        <f t="shared" si="3"/>
        <v>107.42121925866914</v>
      </c>
      <c r="J15" s="3">
        <f>I15/MAXA($I$6:I14)-1</f>
        <v>-5.151005463311531E-2</v>
      </c>
      <c r="O15" s="3" t="s">
        <v>34</v>
      </c>
      <c r="P15" s="13">
        <f>(1+B26)*(1+B27)*(1+B28)-1</f>
        <v>4.5549827579999924E-2</v>
      </c>
      <c r="Q15" s="13">
        <f>(1+C26)*(1+C27)*(1+C28)-1</f>
        <v>6.1721057365202059E-2</v>
      </c>
      <c r="R15" s="13">
        <f>(1+G26)*(1+G27)*(1+G28)-1</f>
        <v>0.10034992133921428</v>
      </c>
    </row>
    <row r="16" spans="1:18" x14ac:dyDescent="0.25">
      <c r="A16" s="8">
        <v>38687</v>
      </c>
      <c r="B16" s="9">
        <v>1.9900000000000001E-2</v>
      </c>
      <c r="C16" s="9">
        <v>-9.5234899241847248E-4</v>
      </c>
      <c r="D16" s="3">
        <f t="shared" si="0"/>
        <v>108.95393345100339</v>
      </c>
      <c r="E16" s="3">
        <f>D16/MAXA($D$6:D15)-1</f>
        <v>1.9900000000000029E-2</v>
      </c>
      <c r="F16" s="10">
        <f>'L10'!Q14</f>
        <v>8.1098194272500895E-2</v>
      </c>
      <c r="G16" s="10">
        <f t="shared" si="1"/>
        <v>5.5616174734379534E-2</v>
      </c>
      <c r="H16" s="11">
        <f t="shared" si="2"/>
        <v>145.40833008524871</v>
      </c>
      <c r="I16" s="3">
        <f t="shared" si="3"/>
        <v>113.39557655913937</v>
      </c>
      <c r="J16" s="3">
        <f>I16/MAXA($I$6:I15)-1</f>
        <v>1.241327902211431E-3</v>
      </c>
      <c r="O16" s="3" t="s">
        <v>28</v>
      </c>
      <c r="P16" s="13">
        <f>(1+B29)*(1+B30)*(1+B31)-1</f>
        <v>2.2846295264000283E-2</v>
      </c>
      <c r="Q16" s="13">
        <f>(1+C29)*(1+C30)*(1+C31)-1</f>
        <v>1.8049326035101121E-3</v>
      </c>
      <c r="R16" s="13">
        <f>(1+G29)*(1+G30)*(1+G31)-1</f>
        <v>-2.034691126487187E-2</v>
      </c>
    </row>
    <row r="17" spans="1:18" x14ac:dyDescent="0.25">
      <c r="A17" s="8">
        <v>38718</v>
      </c>
      <c r="B17" s="9">
        <v>1.72E-2</v>
      </c>
      <c r="C17" s="9">
        <v>2.5466771348641615E-2</v>
      </c>
      <c r="D17" s="3">
        <f t="shared" si="0"/>
        <v>110.82794110636067</v>
      </c>
      <c r="E17" s="3">
        <f>D17/MAXA($D$6:D16)-1</f>
        <v>1.7200000000000104E-2</v>
      </c>
      <c r="F17" s="10">
        <f>'L10'!Q15</f>
        <v>3.6081999373623282E-2</v>
      </c>
      <c r="G17" s="10">
        <f t="shared" si="1"/>
        <v>1.059997983550192E-2</v>
      </c>
      <c r="H17" s="11">
        <f t="shared" si="2"/>
        <v>150.65495336030426</v>
      </c>
      <c r="I17" s="3">
        <f t="shared" si="3"/>
        <v>114.59756738410135</v>
      </c>
      <c r="J17" s="3">
        <f>I17/MAXA($I$6:I16)-1</f>
        <v>1.0599979835501872E-2</v>
      </c>
      <c r="O17" s="3" t="s">
        <v>29</v>
      </c>
      <c r="P17" s="13">
        <f>(1+B32)*(1+B33)*(1+B34)-1</f>
        <v>2.8429241503999725E-2</v>
      </c>
      <c r="Q17" s="13">
        <f>(1+C32)*(1+C33)*(1+C34)-1</f>
        <v>5.8056382663208117E-2</v>
      </c>
      <c r="R17" s="13">
        <f>(1+G32)*(1+G33)*(1+G34)-1</f>
        <v>0.11091599085808745</v>
      </c>
    </row>
    <row r="18" spans="1:18" x14ac:dyDescent="0.25">
      <c r="A18" s="8">
        <v>38749</v>
      </c>
      <c r="B18" s="9">
        <v>7.3000000000000001E-3</v>
      </c>
      <c r="C18" s="9">
        <v>4.5315763072539816E-4</v>
      </c>
      <c r="D18" s="3">
        <f t="shared" si="0"/>
        <v>111.63698507643711</v>
      </c>
      <c r="E18" s="3">
        <f>D18/MAXA($D$6:D17)-1</f>
        <v>7.3000000000000842E-3</v>
      </c>
      <c r="F18" s="10">
        <f>'L10'!Q16</f>
        <v>5.4945174667316077E-2</v>
      </c>
      <c r="G18" s="10">
        <f t="shared" si="1"/>
        <v>2.9463155129194715E-2</v>
      </c>
      <c r="H18" s="11">
        <f t="shared" si="2"/>
        <v>158.93271608718254</v>
      </c>
      <c r="I18" s="3">
        <f t="shared" si="3"/>
        <v>117.97397328936746</v>
      </c>
      <c r="J18" s="3">
        <f>I18/MAXA($I$6:I17)-1</f>
        <v>2.9463155129194618E-2</v>
      </c>
      <c r="O18" s="3" t="s">
        <v>35</v>
      </c>
      <c r="P18" s="13">
        <f>(1+B35)*(1+B36)*(1+B37)-1</f>
        <v>-1.0101260170000015E-2</v>
      </c>
      <c r="Q18" s="13">
        <f>(1+C35)*(1+C36)*(1+C37)-1</f>
        <v>1.5565253848781824E-2</v>
      </c>
      <c r="R18" s="13">
        <f>(1+G35)*(1+G36)*(1+G37)-1</f>
        <v>-5.9459102367400152E-2</v>
      </c>
    </row>
    <row r="19" spans="1:18" x14ac:dyDescent="0.25">
      <c r="A19" s="8">
        <v>38777</v>
      </c>
      <c r="B19" s="9">
        <v>2.1700000000000001E-2</v>
      </c>
      <c r="C19" s="9">
        <v>1.1095810459249567E-2</v>
      </c>
      <c r="D19" s="3">
        <f t="shared" si="0"/>
        <v>114.0595076525958</v>
      </c>
      <c r="E19" s="3">
        <f>D19/MAXA($D$6:D18)-1</f>
        <v>2.1700000000000053E-2</v>
      </c>
      <c r="F19" s="10">
        <f>'L10'!Q17</f>
        <v>4.4921080975090809E-2</v>
      </c>
      <c r="G19" s="10">
        <f t="shared" si="1"/>
        <v>1.9439061436969447E-2</v>
      </c>
      <c r="H19" s="11">
        <f t="shared" si="2"/>
        <v>166.07214549612598</v>
      </c>
      <c r="I19" s="3">
        <f t="shared" si="3"/>
        <v>120.26727660410288</v>
      </c>
      <c r="J19" s="3">
        <f>I19/MAXA($I$6:I18)-1</f>
        <v>1.9439061436969496E-2</v>
      </c>
      <c r="O19" s="3" t="s">
        <v>36</v>
      </c>
      <c r="P19" s="13">
        <f>(1+B38)*(1+B39)*(1+B40)-1</f>
        <v>-1.4827971519999483E-3</v>
      </c>
      <c r="Q19" s="13">
        <f>(1+C38)*(1+C39)*(1+C40)-1</f>
        <v>-3.8244647126248421E-2</v>
      </c>
      <c r="R19" s="13">
        <f>(1+G38)*(1+G39)*(1+G40)-1</f>
        <v>4.5296702899777941E-2</v>
      </c>
    </row>
    <row r="20" spans="1:18" x14ac:dyDescent="0.25">
      <c r="A20" s="8">
        <v>38808</v>
      </c>
      <c r="B20" s="9">
        <v>9.7999999999999997E-3</v>
      </c>
      <c r="C20" s="9">
        <v>1.2155652737941391E-2</v>
      </c>
      <c r="D20" s="3">
        <f t="shared" si="0"/>
        <v>115.17729082759124</v>
      </c>
      <c r="E20" s="3">
        <f>D20/MAXA($D$6:D19)-1</f>
        <v>9.8000000000000309E-3</v>
      </c>
      <c r="F20" s="10">
        <f>'L10'!Q18</f>
        <v>4.2223841433583195E-2</v>
      </c>
      <c r="G20" s="10">
        <f t="shared" si="1"/>
        <v>1.6741821895461834E-2</v>
      </c>
      <c r="H20" s="11">
        <f t="shared" si="2"/>
        <v>173.08434943408935</v>
      </c>
      <c r="I20" s="3">
        <f t="shared" si="3"/>
        <v>122.28076992886101</v>
      </c>
      <c r="J20" s="3">
        <f>I20/MAXA($I$6:I19)-1</f>
        <v>1.6741821895461806E-2</v>
      </c>
      <c r="O20" s="3" t="s">
        <v>30</v>
      </c>
      <c r="P20" s="13">
        <f>(1+B41)*(1+B41)*(1+B43)-1</f>
        <v>-2.9606155900000042E-2</v>
      </c>
      <c r="Q20" s="13">
        <f>(1+C41)*(1+C41)*(1+C43)-1</f>
        <v>-0.12383879475937432</v>
      </c>
      <c r="R20" s="13">
        <f>(1+G41)*(1+G41)*(1+G43)-1</f>
        <v>0.1386693865166384</v>
      </c>
    </row>
    <row r="21" spans="1:18" x14ac:dyDescent="0.25">
      <c r="A21" s="8">
        <v>38838</v>
      </c>
      <c r="B21" s="9">
        <v>-1.2500000000000001E-2</v>
      </c>
      <c r="C21" s="9">
        <v>-3.0916916141150885E-2</v>
      </c>
      <c r="D21" s="3">
        <f t="shared" si="0"/>
        <v>113.73757469224635</v>
      </c>
      <c r="E21" s="3">
        <f>D21/MAXA($D$6:D20)-1</f>
        <v>-1.2499999999999956E-2</v>
      </c>
      <c r="F21" s="10">
        <f>'L10'!Q19</f>
        <v>4.0297332460128239E-2</v>
      </c>
      <c r="G21" s="10">
        <f t="shared" si="1"/>
        <v>1.4815312922006878E-2</v>
      </c>
      <c r="H21" s="11">
        <f t="shared" si="2"/>
        <v>180.05918700687988</v>
      </c>
      <c r="I21" s="3">
        <f t="shared" si="3"/>
        <v>124.09239779970099</v>
      </c>
      <c r="J21" s="3">
        <f>I21/MAXA($I$6:I20)-1</f>
        <v>1.4815312922006774E-2</v>
      </c>
      <c r="O21" s="3" t="s">
        <v>37</v>
      </c>
      <c r="P21" s="13">
        <f>(1+B44)*(1+B45)*(1+B346)-1</f>
        <v>1.7059999999999853E-2</v>
      </c>
      <c r="Q21" s="13">
        <f>(1+C44)*(1+C45)*(1+C346)-1</f>
        <v>5.8728401661519269E-2</v>
      </c>
      <c r="R21" s="13">
        <f>(1+G44)*(1+G45)*(1+G346)-1</f>
        <v>0.19598050134604095</v>
      </c>
    </row>
    <row r="22" spans="1:18" x14ac:dyDescent="0.25">
      <c r="A22" s="8">
        <v>38869</v>
      </c>
      <c r="B22" s="9">
        <v>-5.0000000000000001E-4</v>
      </c>
      <c r="C22" s="9">
        <v>8.6596227782509416E-5</v>
      </c>
      <c r="D22" s="3">
        <f t="shared" si="0"/>
        <v>113.68070590490024</v>
      </c>
      <c r="E22" s="3">
        <f>D22/MAXA($D$6:D21)-1</f>
        <v>-1.2993749999999915E-2</v>
      </c>
      <c r="F22" s="10">
        <f>'L10'!Q20</f>
        <v>-5.933690982803741E-2</v>
      </c>
      <c r="G22" s="10">
        <f t="shared" si="1"/>
        <v>-8.4818929366158771E-2</v>
      </c>
      <c r="H22" s="11">
        <f t="shared" si="2"/>
        <v>169.37503126374293</v>
      </c>
      <c r="I22" s="3">
        <f t="shared" si="3"/>
        <v>113.56701347585087</v>
      </c>
      <c r="J22" s="3">
        <f>I22/MAXA($I$6:I21)-1</f>
        <v>-8.4818929366158757E-2</v>
      </c>
      <c r="O22" s="3" t="s">
        <v>38</v>
      </c>
      <c r="P22" s="13">
        <f>(1+B47)*(1+B48)*(1+B49)-1</f>
        <v>-5.5754993645000139E-2</v>
      </c>
      <c r="Q22" s="13">
        <f>(1+C47)*(1+C48)*(1+C49)-1</f>
        <v>-8.8781261718749893E-2</v>
      </c>
      <c r="R22" s="13">
        <f>(1+G47)*(1+G48)*(1+G49)-1</f>
        <v>-0.24082633620369553</v>
      </c>
    </row>
    <row r="23" spans="1:18" x14ac:dyDescent="0.25">
      <c r="A23" s="8">
        <v>38899</v>
      </c>
      <c r="B23" s="9">
        <v>-2.2000000000000001E-3</v>
      </c>
      <c r="C23" s="9">
        <v>5.0858787979908282E-3</v>
      </c>
      <c r="D23" s="3">
        <f t="shared" si="0"/>
        <v>113.43060835190946</v>
      </c>
      <c r="E23" s="3">
        <f>D23/MAXA($D$6:D22)-1</f>
        <v>-1.5165163749999877E-2</v>
      </c>
      <c r="F23" s="10">
        <f>'L10'!Q21</f>
        <v>6.3530172832371154E-2</v>
      </c>
      <c r="G23" s="10">
        <f t="shared" si="1"/>
        <v>3.8048153294249792E-2</v>
      </c>
      <c r="H23" s="11">
        <f t="shared" si="2"/>
        <v>180.13545627341679</v>
      </c>
      <c r="I23" s="3">
        <f t="shared" si="3"/>
        <v>117.88802861375018</v>
      </c>
      <c r="J23" s="3">
        <f>I23/MAXA($I$6:I22)-1</f>
        <v>-4.9997979698686801E-2</v>
      </c>
      <c r="O23" s="3" t="s">
        <v>39</v>
      </c>
      <c r="P23" s="13">
        <f>(1+B50)*(1+B51)*(1+B52)-1</f>
        <v>-4.5715056724000003E-2</v>
      </c>
      <c r="Q23" s="13">
        <f>(1+C50)*(1+C51)*(1+C52)-1</f>
        <v>-0.22558214306366153</v>
      </c>
      <c r="R23" s="13">
        <f>(1+G50)*(1+G51)*(1+G52)-1</f>
        <v>-0.86319755164880541</v>
      </c>
    </row>
    <row r="24" spans="1:18" x14ac:dyDescent="0.25">
      <c r="A24" s="8">
        <v>38930</v>
      </c>
      <c r="B24" s="9">
        <v>9.4999999999999998E-3</v>
      </c>
      <c r="C24" s="9">
        <v>2.1274193032348121E-2</v>
      </c>
      <c r="D24" s="3">
        <f t="shared" si="0"/>
        <v>114.5081991312526</v>
      </c>
      <c r="E24" s="3">
        <f>D24/MAXA($D$6:D23)-1</f>
        <v>-5.8092328056248421E-3</v>
      </c>
      <c r="F24" s="10">
        <f>'L10'!Q22</f>
        <v>4.2141395248806668E-2</v>
      </c>
      <c r="G24" s="10">
        <f t="shared" si="1"/>
        <v>1.6659375710685306E-2</v>
      </c>
      <c r="H24" s="11">
        <f t="shared" si="2"/>
        <v>187.72661573455895</v>
      </c>
      <c r="I24" s="3">
        <f t="shared" si="3"/>
        <v>119.85196957421866</v>
      </c>
      <c r="J24" s="3">
        <f>I24/MAXA($I$6:I23)-1</f>
        <v>-3.417153911657711E-2</v>
      </c>
      <c r="O24" s="3" t="s">
        <v>40</v>
      </c>
      <c r="P24" s="13">
        <f>(1+B53)*(1+B54)*(1+B55)-1</f>
        <v>1.2393811753999895E-2</v>
      </c>
      <c r="Q24" s="13">
        <f>(1+C53)*(1+C54)*(1+C55)-1</f>
        <v>-0.11666759479656785</v>
      </c>
      <c r="R24" s="13">
        <f>(1+G53)*(1+G54)*(1+G55)-1</f>
        <v>-9.8412130168716305E-2</v>
      </c>
    </row>
    <row r="25" spans="1:18" x14ac:dyDescent="0.25">
      <c r="A25" s="8">
        <v>38961</v>
      </c>
      <c r="B25" s="9">
        <v>6.8000000000000005E-3</v>
      </c>
      <c r="C25" s="9">
        <v>2.4566298512509466E-2</v>
      </c>
      <c r="D25" s="3">
        <f t="shared" si="0"/>
        <v>115.28685488534511</v>
      </c>
      <c r="E25" s="3">
        <f>D25/MAXA($D$6:D24)-1</f>
        <v>9.5126441129678163E-4</v>
      </c>
      <c r="F25" s="10">
        <f>'L10'!Q23</f>
        <v>6.9110262668646977E-2</v>
      </c>
      <c r="G25" s="10">
        <f t="shared" si="1"/>
        <v>4.3628243130525615E-2</v>
      </c>
      <c r="H25" s="11">
        <f t="shared" si="2"/>
        <v>200.70045145787049</v>
      </c>
      <c r="I25" s="3">
        <f t="shared" si="3"/>
        <v>125.08090044247504</v>
      </c>
      <c r="J25" s="3">
        <f>I25/MAXA($I$6:I24)-1</f>
        <v>7.9658597972263046E-3</v>
      </c>
      <c r="O25" s="3" t="s">
        <v>41</v>
      </c>
      <c r="P25" s="13">
        <f>(1+B56)*(1+B57)*(1+B58)-1</f>
        <v>5.4732674380000068E-2</v>
      </c>
      <c r="Q25" s="13">
        <f>(1+C56)*(1+C57)*(1+C58)-1</f>
        <v>0.15221779583276618</v>
      </c>
      <c r="R25" s="13">
        <f>(1+G56)*(1+G57)*(1+G58)-1</f>
        <v>0.67169792285311458</v>
      </c>
    </row>
    <row r="26" spans="1:18" x14ac:dyDescent="0.25">
      <c r="A26" s="8">
        <v>38991</v>
      </c>
      <c r="B26" s="9">
        <v>1.0200000000000001E-2</v>
      </c>
      <c r="C26" s="9">
        <v>3.1508002961554205E-2</v>
      </c>
      <c r="D26" s="3">
        <f t="shared" si="0"/>
        <v>116.46278080517563</v>
      </c>
      <c r="E26" s="3">
        <f>D26/MAXA($D$6:D25)-1</f>
        <v>1.0199999999999987E-2</v>
      </c>
      <c r="F26" s="10">
        <f>'L10'!Q24</f>
        <v>6.0859972131588828E-2</v>
      </c>
      <c r="G26" s="10">
        <f t="shared" si="1"/>
        <v>3.5377952593467467E-2</v>
      </c>
      <c r="H26" s="11">
        <f t="shared" si="2"/>
        <v>212.91507534039377</v>
      </c>
      <c r="I26" s="3">
        <f t="shared" si="3"/>
        <v>129.50600660867715</v>
      </c>
      <c r="J26" s="3">
        <f>I26/MAXA($I$6:I25)-1</f>
        <v>3.5377952593467432E-2</v>
      </c>
      <c r="O26" s="3" t="s">
        <v>42</v>
      </c>
      <c r="P26" s="13">
        <f>(1+B59)*(1+B60)*(1+B61)-1</f>
        <v>5.2383991832000154E-2</v>
      </c>
      <c r="Q26" s="13">
        <f>(1+C59)*(1+C60)*(1+C61)-1</f>
        <v>0.14984983243163552</v>
      </c>
      <c r="R26" s="13">
        <f>(1+G59)*(1+G60)*(1+G61)-1</f>
        <v>0.30892391560117272</v>
      </c>
    </row>
    <row r="27" spans="1:18" x14ac:dyDescent="0.25">
      <c r="A27" s="8">
        <v>39022</v>
      </c>
      <c r="B27" s="9">
        <v>1.4499999999999999E-2</v>
      </c>
      <c r="C27" s="9">
        <v>1.6466656727820217E-2</v>
      </c>
      <c r="D27" s="3">
        <f t="shared" si="0"/>
        <v>118.15149112685067</v>
      </c>
      <c r="E27" s="3">
        <f>D27/MAXA($D$6:D26)-1</f>
        <v>1.4499999999999957E-2</v>
      </c>
      <c r="F27" s="10">
        <f>'L10'!Q25</f>
        <v>6.4926082932825951E-2</v>
      </c>
      <c r="G27" s="10">
        <f t="shared" si="1"/>
        <v>3.944406339470459E-2</v>
      </c>
      <c r="H27" s="11">
        <f t="shared" si="2"/>
        <v>226.73881717959307</v>
      </c>
      <c r="I27" s="3">
        <f t="shared" si="3"/>
        <v>134.61424974334486</v>
      </c>
      <c r="J27" s="3">
        <f>I27/MAXA($I$6:I26)-1</f>
        <v>3.9444063394704632E-2</v>
      </c>
      <c r="O27" s="3" t="s">
        <v>43</v>
      </c>
      <c r="P27" s="13">
        <f>(1+B62)*(1+B63)*(1+B64)-1</f>
        <v>1.506545771000023E-2</v>
      </c>
      <c r="Q27" s="13">
        <f>(1+C62)*(1+C63)*(1+C64)-1</f>
        <v>5.4887068542618156E-2</v>
      </c>
      <c r="R27" s="13">
        <f>(1+G62)*(1+G63)*(1+G64)-1</f>
        <v>0.19850457449042458</v>
      </c>
    </row>
    <row r="28" spans="1:18" x14ac:dyDescent="0.25">
      <c r="A28" s="8">
        <v>39052</v>
      </c>
      <c r="B28" s="9">
        <v>2.0199999999999999E-2</v>
      </c>
      <c r="C28" s="9">
        <v>1.2615782852659851E-2</v>
      </c>
      <c r="D28" s="3">
        <f t="shared" si="0"/>
        <v>120.53815124761306</v>
      </c>
      <c r="E28" s="3">
        <f>D28/MAXA($D$6:D27)-1</f>
        <v>2.0199999999999996E-2</v>
      </c>
      <c r="F28" s="10">
        <f>'L10'!Q26</f>
        <v>4.7905419923487173E-2</v>
      </c>
      <c r="G28" s="10">
        <f t="shared" si="1"/>
        <v>2.2423400385365812E-2</v>
      </c>
      <c r="H28" s="11">
        <f t="shared" si="2"/>
        <v>237.60083542953626</v>
      </c>
      <c r="I28" s="3">
        <f t="shared" si="3"/>
        <v>137.63275896291552</v>
      </c>
      <c r="J28" s="3">
        <f>I28/MAXA($I$6:I27)-1</f>
        <v>2.2423400385365833E-2</v>
      </c>
      <c r="O28" s="3" t="s">
        <v>44</v>
      </c>
      <c r="P28" s="13">
        <f>(1+B65)*(1+B66)*(1+B67)-1</f>
        <v>2.2076321552000122E-2</v>
      </c>
      <c r="Q28" s="13">
        <f>(1+C65)*(1+C66)*(1+C67)-1</f>
        <v>4.872215870265606E-2</v>
      </c>
      <c r="R28" s="13">
        <f>(1+G65)*(1+G66)*(1+G67)-1</f>
        <v>0.12663900232077596</v>
      </c>
    </row>
    <row r="29" spans="1:18" x14ac:dyDescent="0.25">
      <c r="A29" s="8">
        <v>39083</v>
      </c>
      <c r="B29" s="9">
        <v>1.1299999999999999E-2</v>
      </c>
      <c r="C29" s="9">
        <v>1.4059042735039773E-2</v>
      </c>
      <c r="D29" s="3">
        <f t="shared" si="0"/>
        <v>121.9002323567111</v>
      </c>
      <c r="E29" s="3">
        <f>D29/MAXA($D$6:D28)-1</f>
        <v>1.1300000000000088E-2</v>
      </c>
      <c r="F29" s="10">
        <f>'L10'!Q27</f>
        <v>4.8730277456437612E-2</v>
      </c>
      <c r="G29" s="10">
        <f t="shared" si="1"/>
        <v>2.3248257918316251E-2</v>
      </c>
      <c r="H29" s="11">
        <f t="shared" si="2"/>
        <v>249.17919006389891</v>
      </c>
      <c r="I29" s="3">
        <f t="shared" si="3"/>
        <v>140.83248084129482</v>
      </c>
      <c r="J29" s="3">
        <f>I29/MAXA($I$6:I28)-1</f>
        <v>2.3248257918316195E-2</v>
      </c>
      <c r="O29" s="3" t="s">
        <v>45</v>
      </c>
      <c r="P29" s="13">
        <f>(1+B68)*(1+B69)*(1+B70)-1</f>
        <v>-1.4863914549999913E-2</v>
      </c>
      <c r="Q29" s="13">
        <f>(1+C68)*(1+C69)*(1+C70)-1</f>
        <v>-0.11862196676535885</v>
      </c>
      <c r="R29" s="13">
        <f>(1+G68)*(1+G69)*(1+G70)-1</f>
        <v>-0.25574369984784007</v>
      </c>
    </row>
    <row r="30" spans="1:18" x14ac:dyDescent="0.25">
      <c r="A30" s="8">
        <v>39114</v>
      </c>
      <c r="B30" s="9">
        <v>1.8E-3</v>
      </c>
      <c r="C30" s="9">
        <v>-2.1846176033528231E-2</v>
      </c>
      <c r="D30" s="3">
        <f t="shared" si="0"/>
        <v>122.11965277495318</v>
      </c>
      <c r="E30" s="3">
        <f>D30/MAXA($D$6:D29)-1</f>
        <v>1.8000000000000238E-3</v>
      </c>
      <c r="F30" s="10">
        <f>'L10'!Q28</f>
        <v>5.7969863043494517E-2</v>
      </c>
      <c r="G30" s="10">
        <f t="shared" si="1"/>
        <v>3.2487843505373155E-2</v>
      </c>
      <c r="H30" s="11">
        <f t="shared" si="2"/>
        <v>263.62407358519204</v>
      </c>
      <c r="I30" s="3">
        <f t="shared" si="3"/>
        <v>145.40782443934029</v>
      </c>
      <c r="J30" s="3">
        <f>I30/MAXA($I$6:I29)-1</f>
        <v>3.2487843505373259E-2</v>
      </c>
      <c r="O30" s="3" t="s">
        <v>46</v>
      </c>
      <c r="P30" s="13">
        <f>(1+B71)*(1+B72)*(1+B73)-1</f>
        <v>2.7205646330000111E-2</v>
      </c>
      <c r="Q30" s="13">
        <f>(1+C71)*(1+C72)*(1+C73)-1</f>
        <v>0.10719794528113624</v>
      </c>
      <c r="R30" s="13">
        <f>(1+G71)*(1+G72)*(1+G73)-1</f>
        <v>0.12733898844169977</v>
      </c>
    </row>
    <row r="31" spans="1:18" x14ac:dyDescent="0.25">
      <c r="A31" s="8">
        <v>39142</v>
      </c>
      <c r="B31" s="9">
        <v>9.5999999999999992E-3</v>
      </c>
      <c r="C31" s="9">
        <v>9.9799828968305526E-3</v>
      </c>
      <c r="D31" s="3">
        <f t="shared" si="0"/>
        <v>123.29200144159273</v>
      </c>
      <c r="E31" s="3">
        <f>D31/MAXA($D$6:D30)-1</f>
        <v>9.6000000000000529E-3</v>
      </c>
      <c r="F31" s="10">
        <f>'L10'!Q29</f>
        <v>-4.7247677443174742E-2</v>
      </c>
      <c r="G31" s="10">
        <f t="shared" si="1"/>
        <v>-7.272969698129611E-2</v>
      </c>
      <c r="H31" s="11">
        <f t="shared" si="2"/>
        <v>251.16844839018313</v>
      </c>
      <c r="I31" s="3">
        <f t="shared" si="3"/>
        <v>134.83235742915758</v>
      </c>
      <c r="J31" s="3">
        <f>I31/MAXA($I$6:I30)-1</f>
        <v>-7.2729696981295944E-2</v>
      </c>
      <c r="O31" s="3" t="s">
        <v>47</v>
      </c>
      <c r="P31" s="13">
        <f>(1+B74)*(1+B75)*(1+B76)-1</f>
        <v>4.7287417665999865E-2</v>
      </c>
      <c r="Q31" s="13">
        <f>(1+C74)*(1+C75)*(1+C76)-1</f>
        <v>0.10203300823660832</v>
      </c>
      <c r="R31" s="13">
        <f>(1+G74)*(1+G75)*(1+G76)-1</f>
        <v>0.23747790001542479</v>
      </c>
    </row>
    <row r="32" spans="1:18" x14ac:dyDescent="0.25">
      <c r="A32" s="8">
        <v>39173</v>
      </c>
      <c r="B32" s="9">
        <v>1.46E-2</v>
      </c>
      <c r="C32" s="9">
        <v>4.3290690602424187E-2</v>
      </c>
      <c r="D32" s="3">
        <f t="shared" si="0"/>
        <v>125.09206466263998</v>
      </c>
      <c r="E32" s="3">
        <f>D32/MAXA($D$6:D31)-1</f>
        <v>1.4599999999999946E-2</v>
      </c>
      <c r="F32" s="10">
        <f>'L10'!Q30</f>
        <v>5.347962777912111E-2</v>
      </c>
      <c r="G32" s="10">
        <f t="shared" si="1"/>
        <v>2.7997608240999748E-2</v>
      </c>
      <c r="H32" s="11">
        <f t="shared" si="2"/>
        <v>264.60084351994954</v>
      </c>
      <c r="I32" s="3">
        <f t="shared" si="3"/>
        <v>138.6073409506696</v>
      </c>
      <c r="J32" s="3">
        <f>I32/MAXA($I$6:I31)-1</f>
        <v>-4.6768346303865171E-2</v>
      </c>
      <c r="O32" s="3" t="s">
        <v>48</v>
      </c>
      <c r="P32" s="13">
        <f>(1+B77)*(1+B78)*(1+B79)-1</f>
        <v>5.4988383999998725E-3</v>
      </c>
      <c r="Q32" s="13">
        <f>(1+C77)*(1+C78)*(1+C79)-1</f>
        <v>5.4220556110406548E-2</v>
      </c>
      <c r="R32" s="13">
        <f>(1+G77)*(1+G78)*(1+G79)-1</f>
        <v>0.20287230393639377</v>
      </c>
    </row>
    <row r="33" spans="1:18" x14ac:dyDescent="0.25">
      <c r="A33" s="8">
        <v>39203</v>
      </c>
      <c r="B33" s="9">
        <v>1.0800000000000001E-2</v>
      </c>
      <c r="C33" s="9">
        <v>3.254922870993493E-2</v>
      </c>
      <c r="D33" s="3">
        <f t="shared" si="0"/>
        <v>126.44305896099648</v>
      </c>
      <c r="E33" s="3">
        <f>D33/MAXA($D$6:D32)-1</f>
        <v>1.0799999999999921E-2</v>
      </c>
      <c r="F33" s="10">
        <f>'L10'!Q31</f>
        <v>6.7056031941625793E-2</v>
      </c>
      <c r="G33" s="10">
        <f t="shared" si="1"/>
        <v>4.1574012403504432E-2</v>
      </c>
      <c r="H33" s="11">
        <f t="shared" si="2"/>
        <v>282.34392613480441</v>
      </c>
      <c r="I33" s="3">
        <f t="shared" si="3"/>
        <v>144.36980426256952</v>
      </c>
      <c r="J33" s="3">
        <f>I33/MAXA($I$6:I32)-1</f>
        <v>-7.1386817096888988E-3</v>
      </c>
      <c r="O33" s="3" t="s">
        <v>49</v>
      </c>
      <c r="P33" s="13">
        <f>(1+B80)*(1+B81)*(1+B82)-1</f>
        <v>-1.1282222280999954E-2</v>
      </c>
      <c r="Q33" s="13">
        <f>(1+C80)*(1+C81)*(1+C82)-1</f>
        <v>-3.9144846414979062E-3</v>
      </c>
      <c r="R33" s="13">
        <f>(1+G80)*(1+G81)*(1+G82)-1</f>
        <v>0.10436099063760063</v>
      </c>
    </row>
    <row r="34" spans="1:18" x14ac:dyDescent="0.25">
      <c r="A34" s="8">
        <v>39234</v>
      </c>
      <c r="B34" s="9">
        <v>2.8000000000000004E-3</v>
      </c>
      <c r="C34" s="9">
        <v>-1.7816322202167556E-2</v>
      </c>
      <c r="D34" s="3">
        <f t="shared" si="0"/>
        <v>126.79709952608727</v>
      </c>
      <c r="E34" s="3">
        <f>D34/MAXA($D$6:D33)-1</f>
        <v>2.7999999999999137E-3</v>
      </c>
      <c r="F34" s="10">
        <f>'L10'!Q32</f>
        <v>6.3007994711722914E-2</v>
      </c>
      <c r="G34" s="10">
        <f t="shared" si="1"/>
        <v>3.7525975173601553E-2</v>
      </c>
      <c r="H34" s="11">
        <f t="shared" si="2"/>
        <v>300.1338507395933</v>
      </c>
      <c r="I34" s="3">
        <f t="shared" si="3"/>
        <v>149.78742195314439</v>
      </c>
      <c r="J34" s="3">
        <f>I34/MAXA($I$6:I33)-1</f>
        <v>3.0119407471302484E-2</v>
      </c>
      <c r="O34" s="3" t="s">
        <v>50</v>
      </c>
      <c r="P34" s="13">
        <f>(1+B83)*(1+B84)*(1+B85)-1</f>
        <v>-2.7922824307999972E-2</v>
      </c>
      <c r="Q34" s="13">
        <f>(1+C83)*(1+C84)*(1+C85)-1</f>
        <v>-0.14327899264812149</v>
      </c>
      <c r="R34" s="13">
        <f>(1+G83)*(1+G84)*(1+G85)-1</f>
        <v>-0.19373122679862342</v>
      </c>
    </row>
    <row r="35" spans="1:18" x14ac:dyDescent="0.25">
      <c r="A35" s="8">
        <v>39264</v>
      </c>
      <c r="B35" s="9">
        <v>-4.1999999999999997E-3</v>
      </c>
      <c r="C35" s="9">
        <v>-3.1981878316802548E-2</v>
      </c>
      <c r="D35" s="3">
        <f t="shared" si="0"/>
        <v>126.2645517080777</v>
      </c>
      <c r="E35" s="3">
        <f>D35/MAXA($D$6:D34)-1</f>
        <v>-4.1999999999999815E-3</v>
      </c>
      <c r="F35" s="10">
        <f>'L10'!Q33</f>
        <v>-1.3125088775329924E-2</v>
      </c>
      <c r="G35" s="10">
        <f t="shared" si="1"/>
        <v>-3.8607108313451287E-2</v>
      </c>
      <c r="H35" s="11">
        <f t="shared" si="2"/>
        <v>296.19456730415453</v>
      </c>
      <c r="I35" s="3">
        <f t="shared" si="3"/>
        <v>144.00456272980671</v>
      </c>
      <c r="J35" s="3">
        <f>I35/MAXA($I$6:I34)-1</f>
        <v>-3.8607108313451266E-2</v>
      </c>
      <c r="O35" s="3" t="s">
        <v>51</v>
      </c>
      <c r="P35" s="13">
        <f>(1+B86)*(1+B87)*(1+B88)-1</f>
        <v>8.2838444399999656E-3</v>
      </c>
      <c r="Q35" s="13">
        <f>(1+C86)*(1+C87)*(1+C88)-1</f>
        <v>0.11152350770975006</v>
      </c>
      <c r="R35" s="13">
        <f>(1+G86)*(1+G87)*(1+G88)-1</f>
        <v>5.9243165232112815E-2</v>
      </c>
    </row>
    <row r="36" spans="1:18" x14ac:dyDescent="0.25">
      <c r="A36" s="8">
        <v>39295</v>
      </c>
      <c r="B36" s="9">
        <v>-1.4499999999999999E-2</v>
      </c>
      <c r="C36" s="9">
        <v>1.2863571531556817E-2</v>
      </c>
      <c r="D36" s="3">
        <f t="shared" si="0"/>
        <v>124.43371570831059</v>
      </c>
      <c r="E36" s="3">
        <f>D36/MAXA($D$6:D35)-1</f>
        <v>-1.8639099999999909E-2</v>
      </c>
      <c r="F36" s="10">
        <f>'L10'!Q34</f>
        <v>-4.7165675998777842E-2</v>
      </c>
      <c r="G36" s="10">
        <f t="shared" si="1"/>
        <v>-7.2647695536899204E-2</v>
      </c>
      <c r="H36" s="11">
        <f t="shared" si="2"/>
        <v>282.2243503100886</v>
      </c>
      <c r="I36" s="3">
        <f t="shared" si="3"/>
        <v>133.54296310068742</v>
      </c>
      <c r="J36" s="3">
        <f>I36/MAXA($I$6:I35)-1</f>
        <v>-0.10845008640003473</v>
      </c>
      <c r="O36" s="3" t="s">
        <v>52</v>
      </c>
      <c r="P36" s="13">
        <f>(1+B89)*(1+B90)*(1+B91)-1</f>
        <v>3.4630977124999962E-2</v>
      </c>
      <c r="Q36" s="13">
        <f>(1+C89)*(1+C90)*(1+C91)-1</f>
        <v>0.11996660136704707</v>
      </c>
      <c r="R36" s="13">
        <f>(1+G89)*(1+G90)*(1+G91)-1</f>
        <v>0.30698353853258786</v>
      </c>
    </row>
    <row r="37" spans="1:18" x14ac:dyDescent="0.25">
      <c r="A37" s="8">
        <v>39326</v>
      </c>
      <c r="B37" s="9">
        <v>8.6999999999999994E-3</v>
      </c>
      <c r="C37" s="9">
        <v>3.5794008343299488E-2</v>
      </c>
      <c r="D37" s="3">
        <f t="shared" si="0"/>
        <v>125.51628903497289</v>
      </c>
      <c r="E37" s="3">
        <f>D37/MAXA($D$6:D36)-1</f>
        <v>-1.0101260169999904E-2</v>
      </c>
      <c r="F37" s="10">
        <f>'L10'!Q35</f>
        <v>8.0432374291469058E-2</v>
      </c>
      <c r="G37" s="10">
        <f t="shared" si="1"/>
        <v>5.4950354753347697E-2</v>
      </c>
      <c r="H37" s="11">
        <f t="shared" si="2"/>
        <v>304.92432488839631</v>
      </c>
      <c r="I37" s="3">
        <f t="shared" si="3"/>
        <v>140.88119629788341</v>
      </c>
      <c r="J37" s="3">
        <f>I37/MAXA($I$6:I36)-1</f>
        <v>-5.9459102367400263E-2</v>
      </c>
      <c r="O37" s="3" t="s">
        <v>53</v>
      </c>
      <c r="P37" s="13">
        <f>(1+B92)*(1+B93)*(1+B94)-1</f>
        <v>-8.680366527999972E-3</v>
      </c>
      <c r="Q37" s="13">
        <f>(1+C92)*(1+C93)*(1+C94)-1</f>
        <v>-3.2879605496395681E-2</v>
      </c>
      <c r="R37" s="13">
        <f>(1+G92)*(1+G93)*(1+G94)-1</f>
        <v>-0.1426014553322601</v>
      </c>
    </row>
    <row r="38" spans="1:18" x14ac:dyDescent="0.25">
      <c r="A38" s="8">
        <v>39356</v>
      </c>
      <c r="B38" s="9">
        <v>1.0900000000000002E-2</v>
      </c>
      <c r="C38" s="9">
        <v>1.4822338300311211E-2</v>
      </c>
      <c r="D38" s="3">
        <f t="shared" si="0"/>
        <v>126.88441658545408</v>
      </c>
      <c r="E38" s="3">
        <f>D38/MAXA($D$6:D37)-1</f>
        <v>6.8863609414693272E-4</v>
      </c>
      <c r="F38" s="10">
        <f>'L10'!Q36</f>
        <v>0.12202308788887044</v>
      </c>
      <c r="G38" s="10">
        <f t="shared" si="1"/>
        <v>9.6541068350749076E-2</v>
      </c>
      <c r="H38" s="11">
        <f t="shared" si="2"/>
        <v>342.13213258370757</v>
      </c>
      <c r="I38" s="3">
        <f t="shared" si="3"/>
        <v>154.48201749901267</v>
      </c>
      <c r="J38" s="3">
        <f>I38/MAXA($I$6:I37)-1</f>
        <v>3.1341720717623422E-2</v>
      </c>
      <c r="O38" s="3" t="s">
        <v>54</v>
      </c>
      <c r="P38" s="13">
        <f>(1+B95)*(1+B96)*(1+B97)-1</f>
        <v>2.4920068759999969E-2</v>
      </c>
      <c r="Q38" s="13">
        <f>(1+C95)*(1+C96)*(1+C97)-1</f>
        <v>5.7636406912816573E-2</v>
      </c>
      <c r="R38" s="13">
        <f>(1+G95)*(1+G96)*(1+G97)-1</f>
        <v>0.17790296262409266</v>
      </c>
    </row>
    <row r="39" spans="1:18" x14ac:dyDescent="0.25">
      <c r="A39" s="8">
        <v>39387</v>
      </c>
      <c r="B39" s="9">
        <v>-1.54E-2</v>
      </c>
      <c r="C39" s="9">
        <v>-4.4043417224814418E-2</v>
      </c>
      <c r="D39" s="3">
        <f t="shared" si="0"/>
        <v>124.93039657003808</v>
      </c>
      <c r="E39" s="3">
        <f>D39/MAXA($D$6:D38)-1</f>
        <v>-1.5399999999999969E-2</v>
      </c>
      <c r="F39" s="10">
        <f>'L10'!Q37</f>
        <v>7.4721131309802014E-2</v>
      </c>
      <c r="G39" s="10">
        <f t="shared" si="1"/>
        <v>4.9239111771680652E-2</v>
      </c>
      <c r="H39" s="11">
        <f t="shared" si="2"/>
        <v>367.69663258779735</v>
      </c>
      <c r="I39" s="3">
        <f t="shared" si="3"/>
        <v>162.08857482536126</v>
      </c>
      <c r="J39" s="3">
        <f>I39/MAXA($I$6:I38)-1</f>
        <v>4.923911177168061E-2</v>
      </c>
      <c r="O39" s="3" t="s">
        <v>55</v>
      </c>
      <c r="P39" s="13">
        <f>(1+B5598)*(1+B99)*(1+B100)-1</f>
        <v>1.3137379999999865E-2</v>
      </c>
      <c r="Q39" s="13">
        <f>(1+C5598)*(1+C99)*(1+C100)-1</f>
        <v>9.9350687331518639E-3</v>
      </c>
      <c r="R39" s="13">
        <f>(1+G5598)*(1+G99)*(1+G100)-1</f>
        <v>7.8282900019669199E-2</v>
      </c>
    </row>
    <row r="40" spans="1:18" x14ac:dyDescent="0.25">
      <c r="A40" s="8">
        <v>39417</v>
      </c>
      <c r="B40" s="9">
        <v>3.2000000000000002E-3</v>
      </c>
      <c r="C40" s="9">
        <v>-8.6285090339686121E-3</v>
      </c>
      <c r="D40" s="3">
        <f t="shared" si="0"/>
        <v>125.33017383906221</v>
      </c>
      <c r="E40" s="3">
        <f>D40/MAXA($D$6:D39)-1</f>
        <v>-1.2249279999999918E-2</v>
      </c>
      <c r="F40" s="10">
        <f>'L10'!Q38</f>
        <v>-6.5986024095312915E-2</v>
      </c>
      <c r="G40" s="10">
        <f t="shared" si="1"/>
        <v>-9.1468043633434276E-2</v>
      </c>
      <c r="H40" s="11">
        <f t="shared" si="2"/>
        <v>343.4337937300935</v>
      </c>
      <c r="I40" s="3">
        <f t="shared" si="3"/>
        <v>147.26264999075394</v>
      </c>
      <c r="J40" s="3">
        <f>I40/MAXA($I$6:I39)-1</f>
        <v>-9.1468043633434304E-2</v>
      </c>
      <c r="O40" s="3" t="s">
        <v>56</v>
      </c>
      <c r="P40" s="13">
        <f>(1+B101)*(1+B102)*(1+B103)-1</f>
        <v>2.9328498356000043E-2</v>
      </c>
      <c r="Q40" s="13">
        <f>(1+C101)*(1+C102)*(1+C103)-1</f>
        <v>0.10026714947921511</v>
      </c>
      <c r="R40" s="13">
        <f>(1+G101)*(1+G102)*(1+G103)-1</f>
        <v>5.9121155605390552E-2</v>
      </c>
    </row>
    <row r="41" spans="1:18" x14ac:dyDescent="0.25">
      <c r="A41" s="8">
        <v>39448</v>
      </c>
      <c r="B41" s="9">
        <v>-1.1000000000000001E-2</v>
      </c>
      <c r="C41" s="9">
        <v>-6.116343193593643E-2</v>
      </c>
      <c r="D41" s="3">
        <f t="shared" si="0"/>
        <v>123.95154192683253</v>
      </c>
      <c r="E41" s="3">
        <f>D41/MAXA($D$6:D40)-1</f>
        <v>-2.3114537919999956E-2</v>
      </c>
      <c r="F41" s="10">
        <f>'L10'!Q39</f>
        <v>8.5548177348795218E-2</v>
      </c>
      <c r="G41" s="10">
        <f t="shared" si="1"/>
        <v>6.0066157810673856E-2</v>
      </c>
      <c r="H41" s="11">
        <f t="shared" si="2"/>
        <v>372.81392882368505</v>
      </c>
      <c r="I41" s="3">
        <f t="shared" si="3"/>
        <v>156.10815156471659</v>
      </c>
      <c r="J41" s="3">
        <f>I41/MAXA($I$6:I40)-1</f>
        <v>-3.6896019766279875E-2</v>
      </c>
      <c r="O41" s="3" t="s">
        <v>57</v>
      </c>
      <c r="P41" s="13">
        <f>(1+B104)*(1+B105)*(1+B106)-1</f>
        <v>2.6911942999996441E-4</v>
      </c>
      <c r="Q41" s="13">
        <f>(1+C104)*(1+C105)*(1+C106)-1</f>
        <v>2.3636455365220632E-2</v>
      </c>
      <c r="R41" s="13">
        <f>(1+G104)*(1+G105)*(1+G106)-1</f>
        <v>8.7229376913931844E-2</v>
      </c>
    </row>
    <row r="42" spans="1:18" x14ac:dyDescent="0.25">
      <c r="A42" s="8">
        <v>39479</v>
      </c>
      <c r="B42" s="9">
        <v>1.8200000000000001E-2</v>
      </c>
      <c r="C42" s="9">
        <v>-3.4761192772624461E-2</v>
      </c>
      <c r="D42" s="3">
        <f t="shared" si="0"/>
        <v>126.20745998990088</v>
      </c>
      <c r="E42" s="3">
        <f>D42/MAXA($D$6:D41)-1</f>
        <v>-5.3352225101439554E-3</v>
      </c>
      <c r="F42" s="10">
        <f>'L10'!Q40</f>
        <v>-0.10415641861964632</v>
      </c>
      <c r="G42" s="10">
        <f t="shared" si="1"/>
        <v>-0.12963843815776768</v>
      </c>
      <c r="H42" s="11">
        <f t="shared" si="2"/>
        <v>333.98296518589029</v>
      </c>
      <c r="I42" s="3">
        <f t="shared" si="3"/>
        <v>135.87053461217067</v>
      </c>
      <c r="J42" s="3">
        <f>I42/MAXA($I$6:I41)-1</f>
        <v>-0.16175131554730882</v>
      </c>
      <c r="O42" s="3" t="s">
        <v>58</v>
      </c>
      <c r="P42" s="13">
        <f>(1+B107)*(1+B108)*(1+B109)-1</f>
        <v>1.2598255299999916E-2</v>
      </c>
      <c r="Q42" s="13">
        <f>(1+C107)*(1+C108)*(1+C109)-1</f>
        <v>4.6859836791259601E-2</v>
      </c>
      <c r="R42" s="13">
        <f>(1+G107)*(1+G108)*(1+G109)-1</f>
        <v>-1.4439809390713654E-2</v>
      </c>
    </row>
    <row r="43" spans="1:18" x14ac:dyDescent="0.25">
      <c r="A43" s="8">
        <v>39508</v>
      </c>
      <c r="B43" s="9">
        <v>-7.9000000000000008E-3</v>
      </c>
      <c r="C43" s="9">
        <v>-5.9596236145298409E-3</v>
      </c>
      <c r="D43" s="3">
        <f t="shared" si="0"/>
        <v>125.21042105598066</v>
      </c>
      <c r="E43" s="3">
        <f>D43/MAXA($D$6:D42)-1</f>
        <v>-1.3193074252313863E-2</v>
      </c>
      <c r="F43" s="10">
        <f>'L10'!Q41</f>
        <v>3.8767231545472965E-2</v>
      </c>
      <c r="G43" s="10">
        <f t="shared" si="1"/>
        <v>1.3285212007351603E-2</v>
      </c>
      <c r="H43" s="11">
        <f t="shared" si="2"/>
        <v>346.93056012949535</v>
      </c>
      <c r="I43" s="3">
        <f t="shared" si="3"/>
        <v>137.67560347004556</v>
      </c>
      <c r="J43" s="3">
        <f>I43/MAXA($I$6:I42)-1</f>
        <v>-0.15061500405947126</v>
      </c>
      <c r="O43" s="3" t="s">
        <v>59</v>
      </c>
      <c r="P43" s="13">
        <f>(1+B110)*(1+B111)*(1+B112)-1</f>
        <v>3.4074592339000009E-2</v>
      </c>
      <c r="Q43" s="13">
        <f>(1+C110)*(1+C111)*(1+C112)-1</f>
        <v>9.9200101774669092E-2</v>
      </c>
      <c r="R43" s="13">
        <f>(1+G110)*(1+G111)*(1+G112)-1</f>
        <v>9.1699001174663675E-2</v>
      </c>
    </row>
    <row r="44" spans="1:18" x14ac:dyDescent="0.25">
      <c r="A44" s="8">
        <v>39539</v>
      </c>
      <c r="B44" s="9">
        <v>5.0000000000000001E-3</v>
      </c>
      <c r="C44" s="9">
        <v>4.7546697913198877E-2</v>
      </c>
      <c r="D44" s="3">
        <f t="shared" si="0"/>
        <v>125.83647316126056</v>
      </c>
      <c r="E44" s="3">
        <f>D44/MAXA($D$6:D43)-1</f>
        <v>-8.2590396235754371E-3</v>
      </c>
      <c r="F44" s="10">
        <f>'L10'!Q42</f>
        <v>9.5148630510201268E-2</v>
      </c>
      <c r="G44" s="10">
        <f t="shared" si="1"/>
        <v>6.9666610972079906E-2</v>
      </c>
      <c r="H44" s="11">
        <f t="shared" si="2"/>
        <v>379.94052780795386</v>
      </c>
      <c r="I44" s="3">
        <f t="shared" si="3"/>
        <v>147.26699617733954</v>
      </c>
      <c r="J44" s="3">
        <f>I44/MAXA($I$6:I43)-1</f>
        <v>-9.1441229981760963E-2</v>
      </c>
      <c r="O44" s="3" t="s">
        <v>60</v>
      </c>
      <c r="P44" s="13">
        <f>(1+B113)*(1+B114)*(1+B115)-1</f>
        <v>1.8727572679999804E-2</v>
      </c>
      <c r="Q44" s="13">
        <f>(1+C113)*(1+C114)*(1+C115)-1</f>
        <v>1.2973652965117433E-2</v>
      </c>
      <c r="R44" s="13">
        <f>(1+G113)*(1+G114)*(1+G115)-1</f>
        <v>-4.0813769173773107E-2</v>
      </c>
    </row>
    <row r="45" spans="1:18" x14ac:dyDescent="0.25">
      <c r="A45" s="8">
        <v>39569</v>
      </c>
      <c r="B45" s="9">
        <v>1.2E-2</v>
      </c>
      <c r="C45" s="9">
        <v>1.0674181657577053E-2</v>
      </c>
      <c r="D45" s="3">
        <f t="shared" si="0"/>
        <v>127.34651083919569</v>
      </c>
      <c r="E45" s="3">
        <f>D45/MAXA($D$6:D44)-1</f>
        <v>3.6418519009415729E-3</v>
      </c>
      <c r="F45" s="10">
        <f>'L10'!Q43</f>
        <v>0.14356917779687184</v>
      </c>
      <c r="G45" s="10">
        <f t="shared" si="1"/>
        <v>0.11808715825875048</v>
      </c>
      <c r="H45" s="11">
        <f t="shared" si="2"/>
        <v>434.48827699705129</v>
      </c>
      <c r="I45" s="3">
        <f t="shared" si="3"/>
        <v>164.65733726122383</v>
      </c>
      <c r="J45" s="3">
        <f>I45/MAXA($I$6:I44)-1</f>
        <v>1.5847893280758418E-2</v>
      </c>
      <c r="O45" s="3" t="s">
        <v>61</v>
      </c>
      <c r="P45" s="13">
        <f>(1+B116)*(1+B117)*(1+B118)-1</f>
        <v>1.5743520663999755E-2</v>
      </c>
      <c r="Q45" s="13">
        <f>(1+C116)*(1+C117)*(1+C118)-1</f>
        <v>4.6941268998153873E-2</v>
      </c>
      <c r="R45" s="13">
        <f>(1+G116)*(1+G117)*(1+G118)-1</f>
        <v>7.4616108596929909E-2</v>
      </c>
    </row>
    <row r="46" spans="1:18" x14ac:dyDescent="0.25">
      <c r="A46" s="8">
        <v>39600</v>
      </c>
      <c r="B46" s="9">
        <v>-1.54E-2</v>
      </c>
      <c r="C46" s="9">
        <v>-8.5962384902803612E-2</v>
      </c>
      <c r="D46" s="3">
        <f t="shared" si="0"/>
        <v>125.38537457227208</v>
      </c>
      <c r="E46" s="3">
        <f>D46/MAXA($D$6:D45)-1</f>
        <v>-1.5399999999999969E-2</v>
      </c>
      <c r="F46" s="10">
        <f>'L10'!Q44</f>
        <v>9.7773469200983662E-2</v>
      </c>
      <c r="G46" s="10">
        <f t="shared" si="1"/>
        <v>7.22914496628623E-2</v>
      </c>
      <c r="H46" s="11">
        <f t="shared" si="2"/>
        <v>476.96970316621099</v>
      </c>
      <c r="I46" s="3">
        <f t="shared" si="3"/>
        <v>176.56065486946454</v>
      </c>
      <c r="J46" s="3">
        <f>I46/MAXA($I$6:I45)-1</f>
        <v>7.2291449662862384E-2</v>
      </c>
      <c r="O46" s="3" t="s">
        <v>62</v>
      </c>
      <c r="P46" s="13">
        <f>(1+B119)*(1+B120)*(1+B121)-1</f>
        <v>7.8003467659999437E-3</v>
      </c>
      <c r="Q46" s="13">
        <f>(1+C119)*(1+C120)*(1+C121)-1</f>
        <v>6.15236942759112E-3</v>
      </c>
      <c r="R46" s="13">
        <f>(1+G119)*(1+G120)*(1+G121)-1</f>
        <v>6.335173815888262E-2</v>
      </c>
    </row>
    <row r="47" spans="1:18" x14ac:dyDescent="0.25">
      <c r="A47" s="8">
        <v>39630</v>
      </c>
      <c r="B47" s="9">
        <v>-1.3700000000000002E-2</v>
      </c>
      <c r="C47" s="9">
        <v>-9.8593710937500134E-3</v>
      </c>
      <c r="D47" s="3">
        <f t="shared" si="0"/>
        <v>123.66759494063196</v>
      </c>
      <c r="E47" s="3">
        <f>D47/MAXA($D$6:D46)-1</f>
        <v>-2.8889019999999932E-2</v>
      </c>
      <c r="F47" s="10">
        <f>'L10'!Q45</f>
        <v>-0.31493179885377987</v>
      </c>
      <c r="G47" s="10">
        <f t="shared" si="1"/>
        <v>-0.34041381839190121</v>
      </c>
      <c r="H47" s="11">
        <f t="shared" si="2"/>
        <v>326.75677654932275</v>
      </c>
      <c r="I47" s="3">
        <f t="shared" si="3"/>
        <v>116.4569681675755</v>
      </c>
      <c r="J47" s="3">
        <f>I47/MAXA($I$6:I46)-1</f>
        <v>-0.34041381839190121</v>
      </c>
      <c r="O47" s="3" t="s">
        <v>63</v>
      </c>
      <c r="P47" s="13">
        <f>(1+B122)*(1+B123)*(1+B124)-1</f>
        <v>1.1598627659999972E-2</v>
      </c>
      <c r="Q47" s="13">
        <f>(1+C122)*(1+C123)*(1+C124)-1</f>
        <v>4.3913350109456406E-2</v>
      </c>
      <c r="R47" s="13">
        <f>(1+G122)*(1+G123)*(1+G124)-1</f>
        <v>8.5029417261134776E-2</v>
      </c>
    </row>
    <row r="48" spans="1:18" x14ac:dyDescent="0.25">
      <c r="A48" s="8">
        <v>39661</v>
      </c>
      <c r="B48" s="9">
        <v>8.9999999999999998E-4</v>
      </c>
      <c r="C48" s="9">
        <v>1.2190464532380041E-2</v>
      </c>
      <c r="D48" s="3">
        <f t="shared" si="0"/>
        <v>123.77889577607851</v>
      </c>
      <c r="E48" s="3">
        <f>D48/MAXA($D$6:D47)-1</f>
        <v>-2.8015020118000056E-2</v>
      </c>
      <c r="F48" s="10">
        <f>'L10'!Q46</f>
        <v>8.8693432568448499E-2</v>
      </c>
      <c r="G48" s="10">
        <f t="shared" si="1"/>
        <v>6.3211413030327138E-2</v>
      </c>
      <c r="H48" s="11">
        <f t="shared" si="2"/>
        <v>355.73795667648369</v>
      </c>
      <c r="I48" s="3">
        <f t="shared" si="3"/>
        <v>123.81837768267577</v>
      </c>
      <c r="J48" s="3">
        <f>I48/MAXA($I$6:I47)-1</f>
        <v>-0.29872044383717522</v>
      </c>
      <c r="O48" s="3" t="s">
        <v>64</v>
      </c>
      <c r="P48" s="13">
        <f>(1+B125)*(1+B126)*(1+B127)-1</f>
        <v>4.5936321739999952E-2</v>
      </c>
      <c r="Q48" s="13">
        <f>(1+C125)*(1+C126)*(1+C127)-1</f>
        <v>4.3664050842233681E-3</v>
      </c>
      <c r="R48" s="13">
        <f>(1+G125)*(1+G126)*(1+G127)-1</f>
        <v>8.6023011996968046E-2</v>
      </c>
    </row>
    <row r="49" spans="1:18" x14ac:dyDescent="0.25">
      <c r="A49" s="8">
        <v>39692</v>
      </c>
      <c r="B49" s="9">
        <v>-4.3499999999999997E-2</v>
      </c>
      <c r="C49" s="9">
        <v>-9.0791433779084607E-2</v>
      </c>
      <c r="D49" s="3">
        <f t="shared" si="0"/>
        <v>118.3945138098191</v>
      </c>
      <c r="E49" s="3">
        <f>D49/MAXA($D$6:D48)-1</f>
        <v>-7.0296366742866989E-2</v>
      </c>
      <c r="F49" s="10">
        <f>'L10'!Q47</f>
        <v>0.10803698228401641</v>
      </c>
      <c r="G49" s="10">
        <f t="shared" si="1"/>
        <v>8.255496274589505E-2</v>
      </c>
      <c r="H49" s="11">
        <f t="shared" si="2"/>
        <v>394.17081199969311</v>
      </c>
      <c r="I49" s="3">
        <f t="shared" si="3"/>
        <v>134.04019923952623</v>
      </c>
      <c r="J49" s="3">
        <f>I49/MAXA($I$6:I48)-1</f>
        <v>-0.24082633620369553</v>
      </c>
      <c r="O49" s="3" t="s">
        <v>65</v>
      </c>
      <c r="P49" s="13">
        <f>(1+B128)*(1+B129)*(1+B130)-1</f>
        <v>-1.2243785041999966E-2</v>
      </c>
      <c r="Q49" s="13">
        <f>(1+C128)*(1+C129)*(1+C130)-1</f>
        <v>-2.3114315787218231E-3</v>
      </c>
      <c r="R49" s="13">
        <f>(1+G128)*(1+G129)*(1+G130)-1</f>
        <v>8.6347956471315879E-2</v>
      </c>
    </row>
    <row r="50" spans="1:18" x14ac:dyDescent="0.25">
      <c r="A50" s="8">
        <v>39722</v>
      </c>
      <c r="B50" s="9">
        <v>-3.61E-2</v>
      </c>
      <c r="C50" s="9">
        <v>-0.1694245237674199</v>
      </c>
      <c r="D50" s="3">
        <f t="shared" si="0"/>
        <v>114.12047186128463</v>
      </c>
      <c r="E50" s="3">
        <f>D50/MAXA($D$6:D49)-1</f>
        <v>-0.10385866790344955</v>
      </c>
      <c r="F50" s="10">
        <f>'L10'!Q48</f>
        <v>-0.45766966492317573</v>
      </c>
      <c r="G50" s="10">
        <f t="shared" si="1"/>
        <v>-0.48315168446129708</v>
      </c>
      <c r="H50" s="11">
        <f t="shared" si="2"/>
        <v>213.77078854929746</v>
      </c>
      <c r="I50" s="3">
        <f t="shared" si="3"/>
        <v>69.278451191421254</v>
      </c>
      <c r="J50" s="3">
        <f>I50/MAXA($I$6:I49)-1</f>
        <v>-0.60762237066553448</v>
      </c>
      <c r="O50" s="3" t="s">
        <v>66</v>
      </c>
      <c r="P50" s="13">
        <f>(1+B131)*(1+B132)*(1+B133)-1</f>
        <v>-7.4605207960000142E-3</v>
      </c>
      <c r="Q50" s="13">
        <f>(1+C131)*(1+C132)*(1+C133)-1</f>
        <v>-6.9351644158272774E-2</v>
      </c>
      <c r="R50" s="13">
        <f>(1+G131)*(1+G132)*(1+G133)-1</f>
        <v>-0.26887211451600701</v>
      </c>
    </row>
    <row r="51" spans="1:18" x14ac:dyDescent="0.25">
      <c r="A51" s="8">
        <v>39753</v>
      </c>
      <c r="B51" s="9">
        <v>-5.4000000000000003E-3</v>
      </c>
      <c r="C51" s="9">
        <v>-7.4849042580645175E-2</v>
      </c>
      <c r="D51" s="3">
        <f t="shared" si="0"/>
        <v>113.5042213132337</v>
      </c>
      <c r="E51" s="3">
        <f>D51/MAXA($D$6:D50)-1</f>
        <v>-0.10869783109677078</v>
      </c>
      <c r="F51" s="10">
        <f>'L10'!Q49</f>
        <v>-0.7229133732905455</v>
      </c>
      <c r="G51" s="10">
        <f t="shared" si="1"/>
        <v>-0.74839539282866685</v>
      </c>
      <c r="H51" s="11">
        <f t="shared" si="2"/>
        <v>59.233026688144918</v>
      </c>
      <c r="I51" s="3">
        <f t="shared" si="3"/>
        <v>17.430777497455921</v>
      </c>
      <c r="J51" s="3">
        <f>I51/MAXA($I$6:I50)-1</f>
        <v>-0.9012759807084828</v>
      </c>
      <c r="O51" s="3" t="s">
        <v>67</v>
      </c>
      <c r="P51" s="13">
        <f>(1+B134)*(1+B135)*(1+B136)-1</f>
        <v>1.9408544000000028E-2</v>
      </c>
      <c r="Q51" s="13">
        <f>(1+C134)*(1+C135)*(1+C136)-1</f>
        <v>6.4535403159572402E-2</v>
      </c>
      <c r="R51" s="13">
        <f>(1+G134)*(1+G135)*(1+G136)-1</f>
        <v>0.20312498802375667</v>
      </c>
    </row>
    <row r="52" spans="1:18" x14ac:dyDescent="0.25">
      <c r="A52" s="8">
        <v>39783</v>
      </c>
      <c r="B52" s="9">
        <v>-4.5999999999999999E-3</v>
      </c>
      <c r="C52" s="9">
        <v>7.8215768970539834E-3</v>
      </c>
      <c r="D52" s="3">
        <f t="shared" si="0"/>
        <v>112.98210189519281</v>
      </c>
      <c r="E52" s="3">
        <f>D52/MAXA($D$6:D51)-1</f>
        <v>-0.11279782107372582</v>
      </c>
      <c r="F52" s="10">
        <f>'L10'!Q50</f>
        <v>7.7473385736529399E-2</v>
      </c>
      <c r="G52" s="10">
        <f t="shared" si="1"/>
        <v>5.1991366198408037E-2</v>
      </c>
      <c r="H52" s="11">
        <f t="shared" si="2"/>
        <v>63.822009813097701</v>
      </c>
      <c r="I52" s="3">
        <f t="shared" si="3"/>
        <v>18.337027433449119</v>
      </c>
      <c r="J52" s="3">
        <f>I52/MAXA($I$6:I51)-1</f>
        <v>-0.89614318406891891</v>
      </c>
      <c r="O52" s="3" t="s">
        <v>68</v>
      </c>
      <c r="P52" s="13">
        <f>(1+B137)*(1+B138)*(1+B139)-1</f>
        <v>-5.3482671999998121E-3</v>
      </c>
      <c r="Q52" s="13">
        <f>(1+C137)*(1+C138)*(1+C139)-1</f>
        <v>7.7301924009909317E-3</v>
      </c>
      <c r="R52" s="13">
        <f>(1+G137)*(1+G138)*(1+G139)-1</f>
        <v>6.3077787339111957E-3</v>
      </c>
    </row>
    <row r="53" spans="1:18" x14ac:dyDescent="0.25">
      <c r="A53" s="8">
        <v>39814</v>
      </c>
      <c r="B53" s="9">
        <v>4.7000000000000002E-3</v>
      </c>
      <c r="C53" s="9">
        <v>-8.5657342928314395E-2</v>
      </c>
      <c r="D53" s="3">
        <f t="shared" si="0"/>
        <v>113.51311777410021</v>
      </c>
      <c r="E53" s="3">
        <f>D53/MAXA($D$6:D52)-1</f>
        <v>-0.10862797083277231</v>
      </c>
      <c r="F53" s="10">
        <f>'L10'!Q51</f>
        <v>0.29176654656882228</v>
      </c>
      <c r="G53" s="10">
        <f t="shared" si="1"/>
        <v>0.26628452703070093</v>
      </c>
      <c r="H53" s="11">
        <f t="shared" si="2"/>
        <v>82.443137211346695</v>
      </c>
      <c r="I53" s="3">
        <f t="shared" si="3"/>
        <v>23.219894110714108</v>
      </c>
      <c r="J53" s="3">
        <f>I53/MAXA($I$6:I52)-1</f>
        <v>-0.86848772095979632</v>
      </c>
      <c r="O53" s="3" t="s">
        <v>69</v>
      </c>
      <c r="P53" s="13">
        <f>(1+B140)*(1+B141)*(1+B142)-1</f>
        <v>1.0834701080000064E-2</v>
      </c>
      <c r="Q53" s="13">
        <f>(1+C140)*(1+C141)*(1+C142)-1</f>
        <v>1.8992745293059832E-2</v>
      </c>
      <c r="R53" s="13">
        <f>(1+G140)*(1+G141)*(1+G142)-1</f>
        <v>0.11870106508881317</v>
      </c>
    </row>
    <row r="54" spans="1:18" x14ac:dyDescent="0.25">
      <c r="A54" s="8">
        <v>39845</v>
      </c>
      <c r="B54" s="9">
        <v>-3.7000000000000002E-3</v>
      </c>
      <c r="C54" s="9">
        <v>-0.10993119757149228</v>
      </c>
      <c r="D54" s="3">
        <f t="shared" si="0"/>
        <v>113.09311923833603</v>
      </c>
      <c r="E54" s="3">
        <f>D54/MAXA($D$6:D53)-1</f>
        <v>-0.11192604734069111</v>
      </c>
      <c r="F54" s="10">
        <f>'L10'!Q52</f>
        <v>-6.7086763720026227E-2</v>
      </c>
      <c r="G54" s="10">
        <f t="shared" si="1"/>
        <v>-9.2568783258147588E-2</v>
      </c>
      <c r="H54" s="11">
        <f t="shared" si="2"/>
        <v>76.912293944911383</v>
      </c>
      <c r="I54" s="3">
        <f t="shared" si="3"/>
        <v>21.070456765502279</v>
      </c>
      <c r="J54" s="3">
        <f>I54/MAXA($I$6:I53)-1</f>
        <v>-0.88066165261405405</v>
      </c>
      <c r="O54" s="3" t="s">
        <v>70</v>
      </c>
      <c r="P54" s="13">
        <f>(1+B143)*(1+B144)*(1+B145)-1</f>
        <v>1.6129525543999934E-2</v>
      </c>
      <c r="Q54" s="13">
        <f>(1+C143)*(1+C144)*(1+C145)-1</f>
        <v>3.3070290282095405E-2</v>
      </c>
      <c r="R54" s="13">
        <f>(1+G143)*(1+G144)*(1+G145)-1</f>
        <v>8.1439459500678657E-2</v>
      </c>
    </row>
    <row r="55" spans="1:18" x14ac:dyDescent="0.25">
      <c r="A55" s="8">
        <v>39873</v>
      </c>
      <c r="B55" s="9">
        <v>1.1399999999999999E-2</v>
      </c>
      <c r="C55" s="9">
        <v>8.540446162249471E-2</v>
      </c>
      <c r="D55" s="3">
        <f t="shared" si="0"/>
        <v>114.38238079765307</v>
      </c>
      <c r="E55" s="3">
        <f>D55/MAXA($D$6:D54)-1</f>
        <v>-0.101802004280375</v>
      </c>
      <c r="F55" s="10">
        <f>'L10'!Q53</f>
        <v>-0.18989134959410195</v>
      </c>
      <c r="G55" s="10">
        <f t="shared" si="1"/>
        <v>-0.21537336913222332</v>
      </c>
      <c r="H55" s="11">
        <f t="shared" si="2"/>
        <v>62.307314647333889</v>
      </c>
      <c r="I55" s="3">
        <f t="shared" si="3"/>
        <v>16.532441502761205</v>
      </c>
      <c r="J55" s="3">
        <f>I55/MAXA($I$6:I54)-1</f>
        <v>-0.90636395455723684</v>
      </c>
      <c r="O55" s="3" t="s">
        <v>71</v>
      </c>
      <c r="P55" s="13">
        <f>(1+B146)*(1+B147)*(1+B148)-1</f>
        <v>1.130909774299993E-2</v>
      </c>
      <c r="Q55" s="13">
        <f>(1+C146)*(1+C147)*(1+C148)-1</f>
        <v>3.2542099161616322E-2</v>
      </c>
      <c r="R55" s="13">
        <f>(1+G146)*(1+G147)*(1+G148)-1</f>
        <v>8.9363440116982273E-2</v>
      </c>
    </row>
    <row r="56" spans="1:18" x14ac:dyDescent="0.25">
      <c r="A56" s="8">
        <v>39904</v>
      </c>
      <c r="B56" s="9">
        <v>2.4100000000000003E-2</v>
      </c>
      <c r="C56" s="9">
        <v>9.3925079862164695E-2</v>
      </c>
      <c r="D56" s="3">
        <f t="shared" si="0"/>
        <v>117.13899617487651</v>
      </c>
      <c r="E56" s="3">
        <f>D56/MAXA($D$6:D55)-1</f>
        <v>-8.0155432583531971E-2</v>
      </c>
      <c r="F56" s="10">
        <f>'L10'!Q54</f>
        <v>0.22290846500681716</v>
      </c>
      <c r="G56" s="10">
        <f t="shared" si="1"/>
        <v>0.19742644546869581</v>
      </c>
      <c r="H56" s="11">
        <f t="shared" si="2"/>
        <v>76.196142514067859</v>
      </c>
      <c r="I56" s="3">
        <f t="shared" si="3"/>
        <v>19.796382663570494</v>
      </c>
      <c r="J56" s="3">
        <f>I56/MAXA($I$6:I55)-1</f>
        <v>-0.88787772293772682</v>
      </c>
    </row>
    <row r="57" spans="1:18" x14ac:dyDescent="0.25">
      <c r="A57" s="8">
        <v>39934</v>
      </c>
      <c r="B57" s="9">
        <v>2.9500000000000002E-2</v>
      </c>
      <c r="C57" s="9">
        <v>5.3081446255385467E-2</v>
      </c>
      <c r="D57" s="3">
        <f t="shared" si="0"/>
        <v>120.59459656203538</v>
      </c>
      <c r="E57" s="3">
        <f>D57/MAXA($D$6:D56)-1</f>
        <v>-5.3020017844746081E-2</v>
      </c>
      <c r="F57" s="10">
        <f>'L10'!Q55</f>
        <v>0.21202706984793016</v>
      </c>
      <c r="G57" s="10">
        <f t="shared" si="1"/>
        <v>0.18654505030980878</v>
      </c>
      <c r="H57" s="11">
        <f t="shared" si="2"/>
        <v>92.351787345040961</v>
      </c>
      <c r="I57" s="3">
        <f t="shared" si="3"/>
        <v>23.489299863498477</v>
      </c>
      <c r="J57" s="3">
        <f>I57/MAXA($I$6:I56)-1</f>
        <v>-0.86696186712229473</v>
      </c>
    </row>
    <row r="58" spans="1:18" x14ac:dyDescent="0.25">
      <c r="A58" s="8">
        <v>39965</v>
      </c>
      <c r="B58" s="9">
        <v>4.0000000000000002E-4</v>
      </c>
      <c r="C58" s="9">
        <v>1.9582653030303376E-4</v>
      </c>
      <c r="D58" s="3">
        <f t="shared" si="0"/>
        <v>120.64283440066019</v>
      </c>
      <c r="E58" s="3">
        <f>D58/MAXA($D$6:D57)-1</f>
        <v>-5.2641225851884021E-2</v>
      </c>
      <c r="F58" s="10">
        <f>'L10'!Q56</f>
        <v>0.20207086128575549</v>
      </c>
      <c r="G58" s="10">
        <f t="shared" si="1"/>
        <v>0.17658884174763412</v>
      </c>
      <c r="H58" s="11">
        <f t="shared" si="2"/>
        <v>111.01339255513233</v>
      </c>
      <c r="I58" s="3">
        <f t="shared" si="3"/>
        <v>27.63724811985653</v>
      </c>
      <c r="J58" s="3">
        <f>I58/MAXA($I$6:I57)-1</f>
        <v>-0.84346881732915302</v>
      </c>
    </row>
    <row r="59" spans="1:18" x14ac:dyDescent="0.25">
      <c r="A59" s="8">
        <v>39995</v>
      </c>
      <c r="B59" s="9">
        <v>1.9400000000000001E-2</v>
      </c>
      <c r="C59" s="9">
        <v>7.4141727016716619E-2</v>
      </c>
      <c r="D59" s="3">
        <f t="shared" si="0"/>
        <v>122.983305388033</v>
      </c>
      <c r="E59" s="3">
        <f>D59/MAXA($D$6:D58)-1</f>
        <v>-3.426246563341051E-2</v>
      </c>
      <c r="F59" s="10">
        <f>'L10'!Q57</f>
        <v>0.10456446703307291</v>
      </c>
      <c r="G59" s="10">
        <f t="shared" si="1"/>
        <v>7.9082447494951552E-2</v>
      </c>
      <c r="H59" s="11">
        <f t="shared" si="2"/>
        <v>122.62144878119305</v>
      </c>
      <c r="I59" s="3">
        <f t="shared" si="3"/>
        <v>29.822869343200033</v>
      </c>
      <c r="J59" s="3">
        <f>I59/MAXA($I$6:I58)-1</f>
        <v>-0.83108994829426308</v>
      </c>
    </row>
    <row r="60" spans="1:18" x14ac:dyDescent="0.25">
      <c r="A60" s="8">
        <v>40026</v>
      </c>
      <c r="B60" s="9">
        <v>1.49E-2</v>
      </c>
      <c r="C60" s="9">
        <v>3.3560189240494864E-2</v>
      </c>
      <c r="D60" s="3">
        <f t="shared" si="0"/>
        <v>124.81575663831468</v>
      </c>
      <c r="E60" s="3">
        <f>D60/MAXA($D$6:D59)-1</f>
        <v>-1.9872976371348439E-2</v>
      </c>
      <c r="F60" s="10">
        <f>'L10'!Q58</f>
        <v>0.1333175602400031</v>
      </c>
      <c r="G60" s="10">
        <f t="shared" si="1"/>
        <v>0.10783554070188174</v>
      </c>
      <c r="H60" s="11">
        <f t="shared" si="2"/>
        <v>138.96904116579623</v>
      </c>
      <c r="I60" s="3">
        <f t="shared" si="3"/>
        <v>33.038834584105587</v>
      </c>
      <c r="J60" s="3">
        <f>I60/MAXA($I$6:I59)-1</f>
        <v>-0.81287544153859204</v>
      </c>
    </row>
    <row r="61" spans="1:18" x14ac:dyDescent="0.25">
      <c r="A61" s="8">
        <v>40057</v>
      </c>
      <c r="B61" s="9">
        <v>1.72E-2</v>
      </c>
      <c r="C61" s="9">
        <v>3.5723345788458705E-2</v>
      </c>
      <c r="D61" s="3">
        <f t="shared" si="0"/>
        <v>126.96258765249371</v>
      </c>
      <c r="E61" s="3">
        <f>D61/MAXA($D$6:D60)-1</f>
        <v>-3.0147915649355594E-3</v>
      </c>
      <c r="F61" s="10">
        <f>'L10'!Q59</f>
        <v>0.1204072940175958</v>
      </c>
      <c r="G61" s="10">
        <f t="shared" si="1"/>
        <v>9.4925274479474436E-2</v>
      </c>
      <c r="H61" s="11">
        <f t="shared" si="2"/>
        <v>155.70192736478961</v>
      </c>
      <c r="I61" s="3">
        <f t="shared" si="3"/>
        <v>36.175055025483758</v>
      </c>
      <c r="J61" s="3">
        <f>I61/MAXA($I$6:I60)-1</f>
        <v>-0.79511259146479252</v>
      </c>
    </row>
    <row r="62" spans="1:18" x14ac:dyDescent="0.25">
      <c r="A62" s="8">
        <v>40087</v>
      </c>
      <c r="B62" s="9">
        <v>1.5E-3</v>
      </c>
      <c r="C62" s="9">
        <v>-1.9762000860415463E-2</v>
      </c>
      <c r="D62" s="3">
        <f t="shared" si="0"/>
        <v>127.15303153397245</v>
      </c>
      <c r="E62" s="3">
        <f>D62/MAXA($D$6:D61)-1</f>
        <v>-1.5193137522828692E-3</v>
      </c>
      <c r="F62" s="10">
        <f>'L10'!Q60</f>
        <v>0.12185078786706233</v>
      </c>
      <c r="G62" s="10">
        <f t="shared" si="1"/>
        <v>9.6368768328940965E-2</v>
      </c>
      <c r="H62" s="11">
        <f t="shared" si="2"/>
        <v>174.67432988660934</v>
      </c>
      <c r="I62" s="3">
        <f t="shared" si="3"/>
        <v>39.661200522521291</v>
      </c>
      <c r="J62" s="3">
        <f>I62/MAXA($I$6:I61)-1</f>
        <v>-0.77536784425814598</v>
      </c>
    </row>
    <row r="63" spans="1:18" x14ac:dyDescent="0.25">
      <c r="A63" s="8">
        <v>40118</v>
      </c>
      <c r="B63" s="9">
        <v>7.4000000000000003E-3</v>
      </c>
      <c r="C63" s="9">
        <v>5.736406198137356E-2</v>
      </c>
      <c r="D63" s="3">
        <f t="shared" si="0"/>
        <v>128.09396396732384</v>
      </c>
      <c r="E63" s="3">
        <f>D63/MAXA($D$6:D62)-1</f>
        <v>5.8694433259500745E-3</v>
      </c>
      <c r="F63" s="10">
        <f>'L10'!Q61</f>
        <v>6.2389131006863096E-3</v>
      </c>
      <c r="G63" s="10">
        <f t="shared" si="1"/>
        <v>-1.9243106437435053E-2</v>
      </c>
      <c r="H63" s="11">
        <f t="shared" si="2"/>
        <v>175.76410785169253</v>
      </c>
      <c r="I63" s="3">
        <f t="shared" si="3"/>
        <v>38.897995819429958</v>
      </c>
      <c r="J63" s="3">
        <f>I63/MAXA($I$6:I62)-1</f>
        <v>-0.77969046474035697</v>
      </c>
    </row>
    <row r="64" spans="1:18" x14ac:dyDescent="0.25">
      <c r="A64" s="8">
        <v>40148</v>
      </c>
      <c r="B64" s="9">
        <v>6.1000000000000004E-3</v>
      </c>
      <c r="C64" s="9">
        <v>1.7770571188400419E-2</v>
      </c>
      <c r="D64" s="3">
        <f t="shared" si="0"/>
        <v>128.87533714752453</v>
      </c>
      <c r="E64" s="3">
        <f>D64/MAXA($D$6:D63)-1</f>
        <v>6.0999999999999943E-3</v>
      </c>
      <c r="F64" s="10">
        <f>'L10'!Q62</f>
        <v>0.14008877541700238</v>
      </c>
      <c r="G64" s="10">
        <f t="shared" si="1"/>
        <v>0.11460675587888101</v>
      </c>
      <c r="H64" s="11">
        <f t="shared" si="2"/>
        <v>200.38668648289806</v>
      </c>
      <c r="I64" s="3">
        <f t="shared" si="3"/>
        <v>43.355968930485105</v>
      </c>
      <c r="J64" s="3">
        <f>I64/MAXA($I$6:I63)-1</f>
        <v>-0.75444150361506535</v>
      </c>
    </row>
    <row r="65" spans="1:10" x14ac:dyDescent="0.25">
      <c r="A65" s="8">
        <v>40179</v>
      </c>
      <c r="B65" s="9">
        <v>3.2000000000000002E-3</v>
      </c>
      <c r="C65" s="9">
        <v>-3.6974246154947377E-2</v>
      </c>
      <c r="D65" s="3">
        <f t="shared" si="0"/>
        <v>129.28773822639661</v>
      </c>
      <c r="E65" s="3">
        <f>D65/MAXA($D$6:D64)-1</f>
        <v>3.2000000000000917E-3</v>
      </c>
      <c r="F65" s="10">
        <f>'L10'!Q63</f>
        <v>9.8310376167200203E-2</v>
      </c>
      <c r="G65" s="10">
        <f t="shared" si="1"/>
        <v>7.2828356629078841E-2</v>
      </c>
      <c r="H65" s="11">
        <f t="shared" si="2"/>
        <v>220.08677700993056</v>
      </c>
      <c r="I65" s="3">
        <f t="shared" si="3"/>
        <v>46.513512897753735</v>
      </c>
      <c r="J65" s="3">
        <f>I65/MAXA($I$6:I64)-1</f>
        <v>-0.73655788186704296</v>
      </c>
    </row>
    <row r="66" spans="1:10" x14ac:dyDescent="0.25">
      <c r="A66" s="8">
        <v>40210</v>
      </c>
      <c r="B66" s="9">
        <v>8.9999999999999998E-4</v>
      </c>
      <c r="C66" s="9">
        <v>2.8513688940531301E-2</v>
      </c>
      <c r="D66" s="3">
        <f t="shared" si="0"/>
        <v>129.40409719080034</v>
      </c>
      <c r="E66" s="3">
        <f>D66/MAXA($D$6:D65)-1</f>
        <v>8.9999999999990088E-4</v>
      </c>
      <c r="F66" s="10">
        <f>'L10'!Q64</f>
        <v>-1.8287354116330992E-2</v>
      </c>
      <c r="G66" s="10">
        <f t="shared" si="1"/>
        <v>-4.3769373654452354E-2</v>
      </c>
      <c r="H66" s="11">
        <f t="shared" si="2"/>
        <v>216.06197218242798</v>
      </c>
      <c r="I66" s="3">
        <f t="shared" si="3"/>
        <v>44.477645571750763</v>
      </c>
      <c r="J66" s="3">
        <f>I66/MAXA($I$6:I65)-1</f>
        <v>-0.74808857837192466</v>
      </c>
    </row>
    <row r="67" spans="1:10" x14ac:dyDescent="0.25">
      <c r="A67" s="8">
        <v>40238</v>
      </c>
      <c r="B67" s="9">
        <v>1.7899999999999999E-2</v>
      </c>
      <c r="C67" s="9">
        <v>5.8796426031891835E-2</v>
      </c>
      <c r="D67" s="3">
        <f t="shared" si="0"/>
        <v>131.72043053051567</v>
      </c>
      <c r="E67" s="3">
        <f>D67/MAXA($D$6:D66)-1</f>
        <v>1.7900000000000027E-2</v>
      </c>
      <c r="F67" s="10">
        <f>'L10'!Q65</f>
        <v>0.12370844210569451</v>
      </c>
      <c r="G67" s="10">
        <f t="shared" si="1"/>
        <v>9.8226422567573149E-2</v>
      </c>
      <c r="H67" s="11">
        <f t="shared" si="2"/>
        <v>242.79066215940003</v>
      </c>
      <c r="I67" s="3">
        <f t="shared" si="3"/>
        <v>48.846525580492298</v>
      </c>
      <c r="J67" s="3">
        <f>I67/MAXA($I$6:I66)-1</f>
        <v>-0.72334422062148729</v>
      </c>
    </row>
    <row r="68" spans="1:10" x14ac:dyDescent="0.25">
      <c r="A68" s="8">
        <v>40269</v>
      </c>
      <c r="B68" s="9">
        <v>7.7000000000000002E-3</v>
      </c>
      <c r="C68" s="9">
        <v>1.4759229883791081E-2</v>
      </c>
      <c r="D68" s="3">
        <f t="shared" si="0"/>
        <v>132.73467784560066</v>
      </c>
      <c r="E68" s="3">
        <f>D68/MAXA($D$6:D67)-1</f>
        <v>7.7000000000000401E-3</v>
      </c>
      <c r="F68" s="10">
        <f>'L10'!Q66</f>
        <v>8.7478793224091522E-2</v>
      </c>
      <c r="G68" s="10">
        <f t="shared" si="1"/>
        <v>6.1996773685970161E-2</v>
      </c>
      <c r="H68" s="11">
        <f t="shared" si="2"/>
        <v>264.0296962911824</v>
      </c>
      <c r="I68" s="3">
        <f t="shared" si="3"/>
        <v>51.874852572252031</v>
      </c>
      <c r="J68" s="3">
        <f>I68/MAXA($I$6:I67)-1</f>
        <v>-0.70619245487844196</v>
      </c>
    </row>
    <row r="69" spans="1:10" x14ac:dyDescent="0.25">
      <c r="A69" s="8">
        <v>40299</v>
      </c>
      <c r="B69" s="9">
        <v>-1.5500000000000002E-2</v>
      </c>
      <c r="C69" s="9">
        <v>-8.1975841910334468E-2</v>
      </c>
      <c r="D69" s="3">
        <f t="shared" si="0"/>
        <v>130.67729033899386</v>
      </c>
      <c r="E69" s="3">
        <f>D69/MAXA($D$6:D68)-1</f>
        <v>-1.5499999999999958E-2</v>
      </c>
      <c r="F69" s="10">
        <f>'L10'!Q67</f>
        <v>4.0143132942096642E-2</v>
      </c>
      <c r="G69" s="10">
        <f t="shared" si="1"/>
        <v>1.466111340397528E-2</v>
      </c>
      <c r="H69" s="11">
        <f t="shared" si="2"/>
        <v>274.62867549006074</v>
      </c>
      <c r="I69" s="3">
        <f t="shared" si="3"/>
        <v>52.63539566862832</v>
      </c>
      <c r="J69" s="3">
        <f>I69/MAXA($I$6:I68)-1</f>
        <v>-0.7018849091404713</v>
      </c>
    </row>
    <row r="70" spans="1:10" x14ac:dyDescent="0.25">
      <c r="A70" s="8">
        <v>40330</v>
      </c>
      <c r="B70" s="9">
        <v>-6.9999999999999993E-3</v>
      </c>
      <c r="C70" s="9">
        <v>-5.3882442026415123E-2</v>
      </c>
      <c r="D70" s="3">
        <f t="shared" si="0"/>
        <v>129.76254930662091</v>
      </c>
      <c r="E70" s="3">
        <f>D70/MAXA($D$6:D69)-1</f>
        <v>-2.2391499999999787E-2</v>
      </c>
      <c r="F70" s="10">
        <f>'L10'!Q68</f>
        <v>-0.28383571348135517</v>
      </c>
      <c r="G70" s="10">
        <f t="shared" si="1"/>
        <v>-0.30931773301947652</v>
      </c>
      <c r="H70" s="11">
        <f t="shared" si="2"/>
        <v>196.67924943989979</v>
      </c>
      <c r="I70" s="3">
        <f t="shared" si="3"/>
        <v>36.354334403825035</v>
      </c>
      <c r="J70" s="3">
        <f>I70/MAXA($I$6:I69)-1</f>
        <v>-0.79409719322403594</v>
      </c>
    </row>
    <row r="71" spans="1:10" x14ac:dyDescent="0.25">
      <c r="A71" s="8">
        <v>40360</v>
      </c>
      <c r="B71" s="9">
        <v>6.9999999999999993E-3</v>
      </c>
      <c r="C71" s="9">
        <v>6.8777849911552336E-2</v>
      </c>
      <c r="D71" s="3">
        <f t="shared" ref="D71:D134" si="4">D70*(1+B71)</f>
        <v>130.67088715176723</v>
      </c>
      <c r="E71" s="3">
        <f>D71/MAXA($D$6:D70)-1</f>
        <v>-1.5548240500000032E-2</v>
      </c>
      <c r="F71" s="10">
        <f>'L10'!Q69</f>
        <v>1.7711411640604299E-2</v>
      </c>
      <c r="G71" s="10">
        <f t="shared" si="1"/>
        <v>-7.770607897517063E-3</v>
      </c>
      <c r="H71" s="11">
        <f t="shared" si="2"/>
        <v>200.16271658789495</v>
      </c>
      <c r="I71" s="3">
        <f t="shared" si="3"/>
        <v>36.071839125797695</v>
      </c>
      <c r="J71" s="3">
        <f>I71/MAXA($I$6:I70)-1</f>
        <v>-0.79569718320049021</v>
      </c>
    </row>
    <row r="72" spans="1:10" x14ac:dyDescent="0.25">
      <c r="A72" s="8">
        <v>40391</v>
      </c>
      <c r="B72" s="9">
        <v>4.0999999999999995E-3</v>
      </c>
      <c r="C72" s="9">
        <v>-4.7449184040287196E-2</v>
      </c>
      <c r="D72" s="3">
        <f t="shared" si="4"/>
        <v>131.20663778908948</v>
      </c>
      <c r="E72" s="3">
        <f>D72/MAXA($D$6:D71)-1</f>
        <v>-1.1511988286049935E-2</v>
      </c>
      <c r="F72" s="10">
        <f>'L10'!Q70</f>
        <v>0.20067807365851856</v>
      </c>
      <c r="G72" s="10">
        <f t="shared" ref="G72:G135" si="5">F72-$L$5</f>
        <v>0.17519605412039718</v>
      </c>
      <c r="H72" s="11">
        <f t="shared" si="2"/>
        <v>240.33098497100971</v>
      </c>
      <c r="I72" s="3">
        <f t="shared" si="3"/>
        <v>42.391483005503211</v>
      </c>
      <c r="J72" s="3">
        <f>I72/MAXA($I$6:I71)-1</f>
        <v>-0.75990413585153371</v>
      </c>
    </row>
    <row r="73" spans="1:10" x14ac:dyDescent="0.25">
      <c r="A73" s="8">
        <v>40422</v>
      </c>
      <c r="B73" s="9">
        <v>1.5900000000000001E-2</v>
      </c>
      <c r="C73" s="9">
        <v>8.7551102944020132E-2</v>
      </c>
      <c r="D73" s="3">
        <f t="shared" si="4"/>
        <v>133.292823329936</v>
      </c>
      <c r="E73" s="3">
        <f>D73/MAXA($D$6:D72)-1</f>
        <v>4.2049711002016821E-3</v>
      </c>
      <c r="F73" s="10">
        <f>'L10'!Q71</f>
        <v>-7.7280578975051223E-3</v>
      </c>
      <c r="G73" s="10">
        <f t="shared" si="5"/>
        <v>-3.3210077435626484E-2</v>
      </c>
      <c r="H73" s="11">
        <f t="shared" ref="H73:H136" si="6">H72*(1+F73)</f>
        <v>238.47369320458932</v>
      </c>
      <c r="I73" s="3">
        <f t="shared" ref="I73:I136" si="7">(1+G73)*I72</f>
        <v>40.983658572279403</v>
      </c>
      <c r="J73" s="3">
        <f>I73/MAXA($I$6:I72)-1</f>
        <v>-0.76787773809187787</v>
      </c>
    </row>
    <row r="74" spans="1:10" x14ac:dyDescent="0.25">
      <c r="A74" s="8">
        <v>40452</v>
      </c>
      <c r="B74" s="9">
        <v>1.06E-2</v>
      </c>
      <c r="C74" s="9">
        <v>3.6855994397076541E-2</v>
      </c>
      <c r="D74" s="3">
        <f t="shared" si="4"/>
        <v>134.70572725723332</v>
      </c>
      <c r="E74" s="3">
        <f>D74/MAXA($D$6:D73)-1</f>
        <v>1.0599999999999943E-2</v>
      </c>
      <c r="F74" s="10">
        <f>'L10'!Q72</f>
        <v>0.12960722112334108</v>
      </c>
      <c r="G74" s="10">
        <f t="shared" si="5"/>
        <v>0.10412520158521972</v>
      </c>
      <c r="H74" s="11">
        <f t="shared" si="6"/>
        <v>269.38160589185634</v>
      </c>
      <c r="I74" s="3">
        <f t="shared" si="7"/>
        <v>45.251090282817813</v>
      </c>
      <c r="J74" s="3">
        <f>I74/MAXA($I$6:I73)-1</f>
        <v>-0.7437079607782775</v>
      </c>
    </row>
    <row r="75" spans="1:10" x14ac:dyDescent="0.25">
      <c r="A75" s="8">
        <v>40483</v>
      </c>
      <c r="B75" s="9">
        <v>3.0999999999999999E-3</v>
      </c>
      <c r="C75" s="9">
        <v>-2.2902497989432113E-3</v>
      </c>
      <c r="D75" s="3">
        <f t="shared" si="4"/>
        <v>135.12331501173077</v>
      </c>
      <c r="E75" s="3">
        <f>D75/MAXA($D$6:D74)-1</f>
        <v>3.1000000000001027E-3</v>
      </c>
      <c r="F75" s="10">
        <f>'L10'!Q73</f>
        <v>0.11335462579471868</v>
      </c>
      <c r="G75" s="10">
        <f t="shared" si="5"/>
        <v>8.7872606256597319E-2</v>
      </c>
      <c r="H75" s="11">
        <f t="shared" si="6"/>
        <v>299.91725702370809</v>
      </c>
      <c r="I75" s="3">
        <f t="shared" si="7"/>
        <v>49.227421521921599</v>
      </c>
      <c r="J75" s="3">
        <f>I75/MAXA($I$6:I74)-1</f>
        <v>-0.72118691132904678</v>
      </c>
    </row>
    <row r="76" spans="1:10" x14ac:dyDescent="0.25">
      <c r="A76" s="8">
        <v>40513</v>
      </c>
      <c r="B76" s="9">
        <v>3.3100000000000004E-2</v>
      </c>
      <c r="C76" s="9">
        <v>6.5300040489854716E-2</v>
      </c>
      <c r="D76" s="3">
        <f t="shared" si="4"/>
        <v>139.59589673861905</v>
      </c>
      <c r="E76" s="3">
        <f>D76/MAXA($D$6:D75)-1</f>
        <v>3.3099999999999907E-2</v>
      </c>
      <c r="F76" s="10">
        <f>'L10'!Q74</f>
        <v>5.572837770637986E-2</v>
      </c>
      <c r="G76" s="10">
        <f t="shared" si="5"/>
        <v>3.0246358168258498E-2</v>
      </c>
      <c r="H76" s="11">
        <f t="shared" si="6"/>
        <v>316.63115920378675</v>
      </c>
      <c r="I76" s="3">
        <f t="shared" si="7"/>
        <v>50.716371744973479</v>
      </c>
      <c r="J76" s="3">
        <f>I76/MAXA($I$6:I75)-1</f>
        <v>-0.71275383078710663</v>
      </c>
    </row>
    <row r="77" spans="1:10" x14ac:dyDescent="0.25">
      <c r="A77" s="8">
        <v>40544</v>
      </c>
      <c r="B77" s="9">
        <v>-1.8E-3</v>
      </c>
      <c r="C77" s="9">
        <v>2.2645573980086819E-2</v>
      </c>
      <c r="D77" s="3">
        <f t="shared" si="4"/>
        <v>139.34462412448954</v>
      </c>
      <c r="E77" s="3">
        <f>D77/MAXA($D$6:D76)-1</f>
        <v>-1.7999999999999128E-3</v>
      </c>
      <c r="F77" s="10">
        <f>'L10'!Q75</f>
        <v>0.1291071747815184</v>
      </c>
      <c r="G77" s="10">
        <f t="shared" si="5"/>
        <v>0.10362515524339704</v>
      </c>
      <c r="H77" s="11">
        <f t="shared" si="6"/>
        <v>357.51051361638486</v>
      </c>
      <c r="I77" s="3">
        <f t="shared" si="7"/>
        <v>55.971863640428197</v>
      </c>
      <c r="J77" s="3">
        <f>I77/MAXA($I$6:I76)-1</f>
        <v>-0.68298790190934944</v>
      </c>
    </row>
    <row r="78" spans="1:10" x14ac:dyDescent="0.25">
      <c r="A78" s="8">
        <v>40575</v>
      </c>
      <c r="B78" s="9">
        <v>4.7999999999999996E-3</v>
      </c>
      <c r="C78" s="9">
        <v>3.1956564052952219E-2</v>
      </c>
      <c r="D78" s="3">
        <f t="shared" si="4"/>
        <v>140.01347832028708</v>
      </c>
      <c r="E78" s="3">
        <f>D78/MAXA($D$6:D77)-1</f>
        <v>2.9913599999999985E-3</v>
      </c>
      <c r="F78" s="10">
        <f>'L10'!Q76</f>
        <v>6.6851328470098628E-2</v>
      </c>
      <c r="G78" s="10">
        <f t="shared" si="5"/>
        <v>4.1369308931977267E-2</v>
      </c>
      <c r="H78" s="11">
        <f t="shared" si="6"/>
        <v>381.41056639366747</v>
      </c>
      <c r="I78" s="3">
        <f t="shared" si="7"/>
        <v>58.28738095886758</v>
      </c>
      <c r="J78" s="3">
        <f>I78/MAXA($I$6:I77)-1</f>
        <v>-0.66987333048826292</v>
      </c>
    </row>
    <row r="79" spans="1:10" x14ac:dyDescent="0.25">
      <c r="A79" s="8">
        <v>40603</v>
      </c>
      <c r="B79" s="9">
        <v>2.5000000000000001E-3</v>
      </c>
      <c r="C79" s="9">
        <v>-1.0473132038185673E-3</v>
      </c>
      <c r="D79" s="3">
        <f t="shared" si="4"/>
        <v>140.36351201608778</v>
      </c>
      <c r="E79" s="3">
        <f>D79/MAXA($D$6:D78)-1</f>
        <v>2.4999999999999467E-3</v>
      </c>
      <c r="F79" s="10">
        <f>'L10'!Q77</f>
        <v>7.2111974849053642E-2</v>
      </c>
      <c r="G79" s="10">
        <f t="shared" si="5"/>
        <v>4.6629955310932281E-2</v>
      </c>
      <c r="H79" s="11">
        <f t="shared" si="6"/>
        <v>408.91483556461094</v>
      </c>
      <c r="I79" s="3">
        <f t="shared" si="7"/>
        <v>61.005318928170865</v>
      </c>
      <c r="J79" s="3">
        <f>I79/MAXA($I$6:I78)-1</f>
        <v>-0.65447953864198372</v>
      </c>
    </row>
    <row r="80" spans="1:10" x14ac:dyDescent="0.25">
      <c r="A80" s="8">
        <v>40634</v>
      </c>
      <c r="B80" s="9">
        <v>1.3300000000000001E-2</v>
      </c>
      <c r="C80" s="9">
        <v>2.8495380443795071E-2</v>
      </c>
      <c r="D80" s="3">
        <f t="shared" si="4"/>
        <v>142.23034672590177</v>
      </c>
      <c r="E80" s="3">
        <f>D80/MAXA($D$6:D79)-1</f>
        <v>1.330000000000009E-2</v>
      </c>
      <c r="F80" s="10">
        <f>'L10'!Q78</f>
        <v>6.1789929464599998E-2</v>
      </c>
      <c r="G80" s="10">
        <f t="shared" si="5"/>
        <v>3.6307909926478636E-2</v>
      </c>
      <c r="H80" s="11">
        <f t="shared" si="6"/>
        <v>434.18165441117679</v>
      </c>
      <c r="I80" s="3">
        <f t="shared" si="7"/>
        <v>63.220294552851001</v>
      </c>
      <c r="J80" s="3">
        <f>I80/MAXA($I$6:I79)-1</f>
        <v>-0.6419344128532416</v>
      </c>
    </row>
    <row r="81" spans="1:10" x14ac:dyDescent="0.25">
      <c r="A81" s="8">
        <v>40664</v>
      </c>
      <c r="B81" s="9">
        <v>-9.300000000000001E-3</v>
      </c>
      <c r="C81" s="9">
        <v>-1.3500952766930641E-2</v>
      </c>
      <c r="D81" s="3">
        <f t="shared" si="4"/>
        <v>140.90760450135087</v>
      </c>
      <c r="E81" s="3">
        <f>D81/MAXA($D$6:D80)-1</f>
        <v>-9.300000000000086E-3</v>
      </c>
      <c r="F81" s="10">
        <f>'L10'!Q79</f>
        <v>8.3790170779043743E-2</v>
      </c>
      <c r="G81" s="10">
        <f t="shared" si="5"/>
        <v>5.8308151240922382E-2</v>
      </c>
      <c r="H81" s="11">
        <f t="shared" si="6"/>
        <v>470.56180938341708</v>
      </c>
      <c r="I81" s="3">
        <f t="shared" si="7"/>
        <v>66.906553049134303</v>
      </c>
      <c r="J81" s="3">
        <f>I81/MAXA($I$6:I80)-1</f>
        <v>-0.62105627044371858</v>
      </c>
    </row>
    <row r="82" spans="1:10" x14ac:dyDescent="0.25">
      <c r="A82" s="8">
        <v>40695</v>
      </c>
      <c r="B82" s="9">
        <v>-1.5100000000000001E-2</v>
      </c>
      <c r="C82" s="9">
        <v>-1.825746126569705E-2</v>
      </c>
      <c r="D82" s="3">
        <f t="shared" si="4"/>
        <v>138.77989967338047</v>
      </c>
      <c r="E82" s="3">
        <f>D82/MAXA($D$6:D81)-1</f>
        <v>-2.4259570000000119E-2</v>
      </c>
      <c r="F82" s="10">
        <f>'L10'!Q80</f>
        <v>3.2437113999519054E-2</v>
      </c>
      <c r="G82" s="10">
        <f t="shared" si="5"/>
        <v>6.9550944613976928E-3</v>
      </c>
      <c r="H82" s="11">
        <f t="shared" si="6"/>
        <v>485.82547643820692</v>
      </c>
      <c r="I82" s="3">
        <f t="shared" si="7"/>
        <v>67.37189444567754</v>
      </c>
      <c r="J82" s="3">
        <f>I82/MAXA($I$6:I81)-1</f>
        <v>-0.61842068100910041</v>
      </c>
    </row>
    <row r="83" spans="1:10" x14ac:dyDescent="0.25">
      <c r="A83" s="8">
        <v>40725</v>
      </c>
      <c r="B83" s="9">
        <v>2.9999999999999997E-4</v>
      </c>
      <c r="C83" s="9">
        <v>-2.1474425791952023E-2</v>
      </c>
      <c r="D83" s="3">
        <f t="shared" si="4"/>
        <v>138.82153364328249</v>
      </c>
      <c r="E83" s="3">
        <f>D83/MAXA($D$6:D82)-1</f>
        <v>-2.3966847871000008E-2</v>
      </c>
      <c r="F83" s="10">
        <f>'L10'!Q81</f>
        <v>3.3749307962051091E-2</v>
      </c>
      <c r="G83" s="10">
        <f t="shared" si="5"/>
        <v>8.2672884239297292E-3</v>
      </c>
      <c r="H83" s="11">
        <f t="shared" si="6"/>
        <v>502.22175005833014</v>
      </c>
      <c r="I83" s="3">
        <f t="shared" si="7"/>
        <v>67.9288773287265</v>
      </c>
      <c r="J83" s="3">
        <f>I83/MAXA($I$6:I82)-1</f>
        <v>-0.61526605472239604</v>
      </c>
    </row>
    <row r="84" spans="1:10" x14ac:dyDescent="0.25">
      <c r="A84" s="8">
        <v>40756</v>
      </c>
      <c r="B84" s="9">
        <v>-1.8200000000000001E-2</v>
      </c>
      <c r="C84" s="9">
        <v>-5.6791107463597612E-2</v>
      </c>
      <c r="D84" s="3">
        <f t="shared" si="4"/>
        <v>136.29498173097474</v>
      </c>
      <c r="E84" s="3">
        <f>D84/MAXA($D$6:D83)-1</f>
        <v>-4.1730651239747951E-2</v>
      </c>
      <c r="F84" s="10">
        <f>'L10'!Q82</f>
        <v>-7.0431813008926217E-2</v>
      </c>
      <c r="G84" s="10">
        <f t="shared" si="5"/>
        <v>-9.5913832547047578E-2</v>
      </c>
      <c r="H84" s="11">
        <f t="shared" si="6"/>
        <v>466.84936166920619</v>
      </c>
      <c r="I84" s="3">
        <f t="shared" si="7"/>
        <v>61.413558363510091</v>
      </c>
      <c r="J84" s="3">
        <f>I84/MAXA($I$6:I83)-1</f>
        <v>-0.65216736192491709</v>
      </c>
    </row>
    <row r="85" spans="1:10" x14ac:dyDescent="0.25">
      <c r="A85" s="8">
        <v>40787</v>
      </c>
      <c r="B85" s="9">
        <v>-1.0200000000000001E-2</v>
      </c>
      <c r="C85" s="9">
        <v>-7.1761988303760127E-2</v>
      </c>
      <c r="D85" s="3">
        <f t="shared" si="4"/>
        <v>134.90477291731881</v>
      </c>
      <c r="E85" s="3">
        <f>D85/MAXA($D$6:D84)-1</f>
        <v>-5.1504998597102447E-2</v>
      </c>
      <c r="F85" s="10">
        <f>'L10'!Q83</f>
        <v>-9.0025107382501357E-2</v>
      </c>
      <c r="G85" s="10">
        <f t="shared" si="5"/>
        <v>-0.11550712692062272</v>
      </c>
      <c r="H85" s="11">
        <f t="shared" si="6"/>
        <v>424.82119775348372</v>
      </c>
      <c r="I85" s="3">
        <f t="shared" si="7"/>
        <v>54.319854682969059</v>
      </c>
      <c r="J85" s="3">
        <f>I85/MAXA($I$6:I84)-1</f>
        <v>-0.69234451059819069</v>
      </c>
    </row>
    <row r="86" spans="1:10" x14ac:dyDescent="0.25">
      <c r="A86" s="8">
        <v>40817</v>
      </c>
      <c r="B86" s="9">
        <v>6.9999999999999993E-3</v>
      </c>
      <c r="C86" s="9">
        <v>0.10772303853581011</v>
      </c>
      <c r="D86" s="3">
        <f t="shared" si="4"/>
        <v>135.84910632774003</v>
      </c>
      <c r="E86" s="3">
        <f>D86/MAXA($D$6:D85)-1</f>
        <v>-4.486553358728218E-2</v>
      </c>
      <c r="F86" s="10">
        <f>'L10'!Q84</f>
        <v>-0.17719415067000163</v>
      </c>
      <c r="G86" s="10">
        <f t="shared" si="5"/>
        <v>-0.20267617020812301</v>
      </c>
      <c r="H86" s="11">
        <f t="shared" si="6"/>
        <v>349.54536643094235</v>
      </c>
      <c r="I86" s="3">
        <f t="shared" si="7"/>
        <v>43.310514569563111</v>
      </c>
      <c r="J86" s="3">
        <f>I86/MAXA($I$6:I85)-1</f>
        <v>-0.75469894693365513</v>
      </c>
    </row>
    <row r="87" spans="1:10" x14ac:dyDescent="0.25">
      <c r="A87" s="8">
        <v>40848</v>
      </c>
      <c r="B87" s="9">
        <v>-4.4000000000000003E-3</v>
      </c>
      <c r="C87" s="9">
        <v>-5.0587151935872487E-3</v>
      </c>
      <c r="D87" s="3">
        <f t="shared" si="4"/>
        <v>135.25137025989798</v>
      </c>
      <c r="E87" s="3">
        <f>D87/MAXA($D$6:D86)-1</f>
        <v>-4.9068125239498106E-2</v>
      </c>
      <c r="F87" s="10">
        <f>'L10'!Q85</f>
        <v>0.25398887631476436</v>
      </c>
      <c r="G87" s="10">
        <f t="shared" si="5"/>
        <v>0.22850685677664301</v>
      </c>
      <c r="H87" s="11">
        <f t="shared" si="6"/>
        <v>438.32600127177</v>
      </c>
      <c r="I87" s="3">
        <f t="shared" si="7"/>
        <v>53.207264119232981</v>
      </c>
      <c r="J87" s="3">
        <f>I87/MAXA($I$6:I86)-1</f>
        <v>-0.69864597433346431</v>
      </c>
    </row>
    <row r="88" spans="1:10" x14ac:dyDescent="0.25">
      <c r="A88" s="8">
        <v>40878</v>
      </c>
      <c r="B88" s="9">
        <v>5.6999999999999993E-3</v>
      </c>
      <c r="C88" s="9">
        <v>8.532763948144062E-3</v>
      </c>
      <c r="D88" s="3">
        <f t="shared" si="4"/>
        <v>136.02230307037939</v>
      </c>
      <c r="E88" s="3">
        <f>D88/MAXA($D$6:D87)-1</f>
        <v>-4.3647813553363335E-2</v>
      </c>
      <c r="F88" s="10">
        <f>'L10'!Q86</f>
        <v>0.10687449031803033</v>
      </c>
      <c r="G88" s="10">
        <f t="shared" si="5"/>
        <v>8.1392470779908965E-2</v>
      </c>
      <c r="H88" s="11">
        <f t="shared" si="6"/>
        <v>485.1718692508307</v>
      </c>
      <c r="I88" s="3">
        <f t="shared" si="7"/>
        <v>57.537934809336548</v>
      </c>
      <c r="J88" s="3">
        <f>I88/MAXA($I$6:I87)-1</f>
        <v>-0.67411802560499279</v>
      </c>
    </row>
    <row r="89" spans="1:10" x14ac:dyDescent="0.25">
      <c r="A89" s="8">
        <v>40909</v>
      </c>
      <c r="B89" s="9">
        <v>1.7299999999999999E-2</v>
      </c>
      <c r="C89" s="9">
        <v>4.3583062218506274E-2</v>
      </c>
      <c r="D89" s="3">
        <f t="shared" si="4"/>
        <v>138.37548891349698</v>
      </c>
      <c r="E89" s="3">
        <f>D89/MAXA($D$6:D88)-1</f>
        <v>-2.7102920727836266E-2</v>
      </c>
      <c r="F89" s="10">
        <f>'L10'!Q87</f>
        <v>0.13656308089009406</v>
      </c>
      <c r="G89" s="10">
        <f t="shared" si="5"/>
        <v>0.1110810613519727</v>
      </c>
      <c r="H89" s="11">
        <f t="shared" si="6"/>
        <v>551.42843447692997</v>
      </c>
      <c r="I89" s="3">
        <f t="shared" si="7"/>
        <v>63.929309675958258</v>
      </c>
      <c r="J89" s="3">
        <f>I89/MAXA($I$6:I88)-1</f>
        <v>-0.63791871001371903</v>
      </c>
    </row>
    <row r="90" spans="1:10" x14ac:dyDescent="0.25">
      <c r="A90" s="8">
        <v>40940</v>
      </c>
      <c r="B90" s="9">
        <v>1.4499999999999999E-2</v>
      </c>
      <c r="C90" s="9">
        <v>4.0589464130841746E-2</v>
      </c>
      <c r="D90" s="3">
        <f t="shared" si="4"/>
        <v>140.38193350274267</v>
      </c>
      <c r="E90" s="3">
        <f>D90/MAXA($D$6:D89)-1</f>
        <v>-1.2995913078390098E-2</v>
      </c>
      <c r="F90" s="10">
        <f>'L10'!Q88</f>
        <v>0.13513538419806093</v>
      </c>
      <c r="G90" s="10">
        <f t="shared" si="5"/>
        <v>0.10965336465993956</v>
      </c>
      <c r="H90" s="11">
        <f t="shared" si="6"/>
        <v>625.94592782770519</v>
      </c>
      <c r="I90" s="3">
        <f t="shared" si="7"/>
        <v>70.939373582314317</v>
      </c>
      <c r="J90" s="3">
        <f>I90/MAXA($I$6:I89)-1</f>
        <v>-0.59821527828631205</v>
      </c>
    </row>
    <row r="91" spans="1:10" x14ac:dyDescent="0.25">
      <c r="A91" s="8">
        <v>40969</v>
      </c>
      <c r="B91" s="9">
        <v>2.5000000000000001E-3</v>
      </c>
      <c r="C91" s="9">
        <v>3.1332314530530647E-2</v>
      </c>
      <c r="D91" s="3">
        <f t="shared" si="4"/>
        <v>140.73288833649951</v>
      </c>
      <c r="E91" s="3">
        <f>D91/MAXA($D$6:D90)-1</f>
        <v>-1.0528402861086139E-2</v>
      </c>
      <c r="F91" s="10">
        <f>'L10'!Q89</f>
        <v>8.5558107603722858E-2</v>
      </c>
      <c r="G91" s="10">
        <f t="shared" si="5"/>
        <v>6.0076088065601496E-2</v>
      </c>
      <c r="H91" s="11">
        <f t="shared" si="6"/>
        <v>679.50067687490014</v>
      </c>
      <c r="I91" s="3">
        <f t="shared" si="7"/>
        <v>75.20113363696403</v>
      </c>
      <c r="J91" s="3">
        <f>I91/MAXA($I$6:I90)-1</f>
        <v>-0.5740776239612273</v>
      </c>
    </row>
    <row r="92" spans="1:10" x14ac:dyDescent="0.25">
      <c r="A92" s="8">
        <v>41000</v>
      </c>
      <c r="B92" s="9">
        <v>-4.0000000000000002E-4</v>
      </c>
      <c r="C92" s="9">
        <v>-7.4974527092703802E-3</v>
      </c>
      <c r="D92" s="3">
        <f t="shared" si="4"/>
        <v>140.67659518116491</v>
      </c>
      <c r="E92" s="3">
        <f>D92/MAXA($D$6:D91)-1</f>
        <v>-1.0924191499941727E-2</v>
      </c>
      <c r="F92" s="10">
        <f>'L10'!Q90</f>
        <v>9.0616268747580012E-2</v>
      </c>
      <c r="G92" s="10">
        <f t="shared" si="5"/>
        <v>6.513424920945865E-2</v>
      </c>
      <c r="H92" s="11">
        <f t="shared" si="6"/>
        <v>741.07449282475864</v>
      </c>
      <c r="I92" s="3">
        <f t="shared" si="7"/>
        <v>80.099303016107854</v>
      </c>
      <c r="J92" s="3">
        <f>I92/MAXA($I$6:I91)-1</f>
        <v>-0.5463354897764332</v>
      </c>
    </row>
    <row r="93" spans="1:10" x14ac:dyDescent="0.25">
      <c r="A93" s="8">
        <v>41030</v>
      </c>
      <c r="B93" s="9">
        <v>-3.2000000000000002E-3</v>
      </c>
      <c r="C93" s="9">
        <v>-6.265072563317764E-2</v>
      </c>
      <c r="D93" s="3">
        <f t="shared" si="4"/>
        <v>140.22643007658519</v>
      </c>
      <c r="E93" s="3">
        <f>D93/MAXA($D$6:D92)-1</f>
        <v>-1.40892340871418E-2</v>
      </c>
      <c r="F93" s="10">
        <f>'L10'!Q91</f>
        <v>3.8288190530934949E-2</v>
      </c>
      <c r="G93" s="10">
        <f t="shared" si="5"/>
        <v>1.2806170992813587E-2</v>
      </c>
      <c r="H93" s="11">
        <f t="shared" si="6"/>
        <v>769.44889420364893</v>
      </c>
      <c r="I93" s="3">
        <f t="shared" si="7"/>
        <v>81.125068386937315</v>
      </c>
      <c r="J93" s="3">
        <f>I93/MAXA($I$6:I92)-1</f>
        <v>-0.54052578448513922</v>
      </c>
    </row>
    <row r="94" spans="1:10" x14ac:dyDescent="0.25">
      <c r="A94" s="8">
        <v>41061</v>
      </c>
      <c r="B94" s="9">
        <v>-5.1000000000000004E-3</v>
      </c>
      <c r="C94" s="9">
        <v>3.9554982134591521E-2</v>
      </c>
      <c r="D94" s="3">
        <f t="shared" si="4"/>
        <v>139.51127528319461</v>
      </c>
      <c r="E94" s="3">
        <f>D94/MAXA($D$6:D93)-1</f>
        <v>-1.9117378993297462E-2</v>
      </c>
      <c r="F94" s="10">
        <f>'L10'!Q92</f>
        <v>-0.17972860376559635</v>
      </c>
      <c r="G94" s="10">
        <f t="shared" si="5"/>
        <v>-0.2052106233037177</v>
      </c>
      <c r="H94" s="11">
        <f t="shared" si="6"/>
        <v>631.15691877944505</v>
      </c>
      <c r="I94" s="3">
        <f t="shared" si="7"/>
        <v>64.477342537697183</v>
      </c>
      <c r="J94" s="3">
        <f>I94/MAXA($I$6:I93)-1</f>
        <v>-0.63481477464293046</v>
      </c>
    </row>
    <row r="95" spans="1:10" x14ac:dyDescent="0.25">
      <c r="A95" s="8">
        <v>41091</v>
      </c>
      <c r="B95" s="9">
        <v>1.89E-2</v>
      </c>
      <c r="C95" s="9">
        <v>1.2597574126154365E-2</v>
      </c>
      <c r="D95" s="3">
        <f t="shared" si="4"/>
        <v>142.14803838604698</v>
      </c>
      <c r="E95" s="3">
        <f>D95/MAXA($D$6:D94)-1</f>
        <v>-5.7869745627081581E-4</v>
      </c>
      <c r="F95" s="10">
        <f>'L10'!Q93</f>
        <v>9.9386063363440538E-2</v>
      </c>
      <c r="G95" s="10">
        <f t="shared" si="5"/>
        <v>7.3904043825319177E-2</v>
      </c>
      <c r="H95" s="11">
        <f t="shared" si="6"/>
        <v>693.88512030153288</v>
      </c>
      <c r="I95" s="3">
        <f t="shared" si="7"/>
        <v>69.242478886343264</v>
      </c>
      <c r="J95" s="3">
        <f>I95/MAXA($I$6:I94)-1</f>
        <v>-0.60782610974378259</v>
      </c>
    </row>
    <row r="96" spans="1:10" x14ac:dyDescent="0.25">
      <c r="A96" s="8">
        <v>41122</v>
      </c>
      <c r="B96" s="9">
        <v>3.4999999999999996E-3</v>
      </c>
      <c r="C96" s="9">
        <v>1.9763369680148246E-2</v>
      </c>
      <c r="D96" s="3">
        <f t="shared" si="4"/>
        <v>142.64555652039815</v>
      </c>
      <c r="E96" s="3">
        <f>D96/MAXA($D$6:D95)-1</f>
        <v>2.9192771026322895E-3</v>
      </c>
      <c r="F96" s="10">
        <f>'L10'!Q94</f>
        <v>4.9516729416314492E-2</v>
      </c>
      <c r="G96" s="10">
        <f t="shared" si="5"/>
        <v>2.4034709878193131E-2</v>
      </c>
      <c r="H96" s="11">
        <f t="shared" si="6"/>
        <v>728.24404204951077</v>
      </c>
      <c r="I96" s="3">
        <f t="shared" si="7"/>
        <v>70.906701777623439</v>
      </c>
      <c r="J96" s="3">
        <f>I96/MAXA($I$6:I95)-1</f>
        <v>-0.59840032406967203</v>
      </c>
    </row>
    <row r="97" spans="1:10" x14ac:dyDescent="0.25">
      <c r="A97" s="8">
        <v>41153</v>
      </c>
      <c r="B97" s="9">
        <v>2.3999999999999998E-3</v>
      </c>
      <c r="C97" s="9">
        <v>2.4236153696477025E-2</v>
      </c>
      <c r="D97" s="3">
        <f t="shared" si="4"/>
        <v>142.98790585604709</v>
      </c>
      <c r="E97" s="3">
        <f>D97/MAXA($D$6:D96)-1</f>
        <v>2.3999999999999577E-3</v>
      </c>
      <c r="F97" s="10">
        <f>'L10'!Q95</f>
        <v>9.6580390965255336E-2</v>
      </c>
      <c r="G97" s="10">
        <f t="shared" si="5"/>
        <v>7.1098371427133975E-2</v>
      </c>
      <c r="H97" s="11">
        <f t="shared" si="6"/>
        <v>798.57813634877039</v>
      </c>
      <c r="I97" s="3">
        <f t="shared" si="7"/>
        <v>75.948052797281932</v>
      </c>
      <c r="J97" s="3">
        <f>I97/MAXA($I$6:I96)-1</f>
        <v>-0.56984724114536101</v>
      </c>
    </row>
    <row r="98" spans="1:10" x14ac:dyDescent="0.25">
      <c r="A98" s="8">
        <v>41183</v>
      </c>
      <c r="B98" s="9">
        <v>-5.7999999999999996E-3</v>
      </c>
      <c r="C98" s="9">
        <v>-1.9789409878227415E-2</v>
      </c>
      <c r="D98" s="3">
        <f t="shared" si="4"/>
        <v>142.15857600208201</v>
      </c>
      <c r="E98" s="3">
        <f>D98/MAXA($D$6:D97)-1</f>
        <v>-5.8000000000000274E-3</v>
      </c>
      <c r="F98" s="10">
        <f>'L10'!Q96</f>
        <v>6.5849436551088963E-2</v>
      </c>
      <c r="G98" s="10">
        <f t="shared" si="5"/>
        <v>4.0367417012967602E-2</v>
      </c>
      <c r="H98" s="11">
        <f t="shared" si="6"/>
        <v>851.16405666935555</v>
      </c>
      <c r="I98" s="3">
        <f t="shared" si="7"/>
        <v>79.013879515872688</v>
      </c>
      <c r="J98" s="3">
        <f>I98/MAXA($I$6:I97)-1</f>
        <v>-0.55248308534939727</v>
      </c>
    </row>
    <row r="99" spans="1:10" x14ac:dyDescent="0.25">
      <c r="A99" s="8">
        <v>41214</v>
      </c>
      <c r="B99" s="9">
        <v>4.1999999999999997E-3</v>
      </c>
      <c r="C99" s="9">
        <v>2.8467170173434031E-3</v>
      </c>
      <c r="D99" s="3">
        <f t="shared" si="4"/>
        <v>142.75564202129075</v>
      </c>
      <c r="E99" s="3">
        <f>D99/MAXA($D$6:D98)-1</f>
        <v>-1.6243600000001024E-3</v>
      </c>
      <c r="F99" s="10">
        <f>'L10'!Q97</f>
        <v>4.3544034628095474E-2</v>
      </c>
      <c r="G99" s="10">
        <f t="shared" si="5"/>
        <v>1.8062015089974112E-2</v>
      </c>
      <c r="H99" s="11">
        <f t="shared" si="6"/>
        <v>888.22717382715621</v>
      </c>
      <c r="I99" s="3">
        <f t="shared" si="7"/>
        <v>80.441029400005789</v>
      </c>
      <c r="J99" s="3">
        <f>I99/MAXA($I$6:I98)-1</f>
        <v>-0.54440002808395938</v>
      </c>
    </row>
    <row r="100" spans="1:10" x14ac:dyDescent="0.25">
      <c r="A100" s="8">
        <v>41244</v>
      </c>
      <c r="B100" s="9">
        <v>8.8999999999999999E-3</v>
      </c>
      <c r="C100" s="9">
        <v>7.068230463864511E-3</v>
      </c>
      <c r="D100" s="3">
        <f t="shared" si="4"/>
        <v>144.02616723528024</v>
      </c>
      <c r="E100" s="3">
        <f>D100/MAXA($D$6:D99)-1</f>
        <v>7.2611831959998874E-3</v>
      </c>
      <c r="F100" s="10">
        <f>'L10'!Q98</f>
        <v>8.4634491624385078E-2</v>
      </c>
      <c r="G100" s="10">
        <f t="shared" si="5"/>
        <v>5.9152472086263716E-2</v>
      </c>
      <c r="H100" s="11">
        <f t="shared" si="6"/>
        <v>963.40182913098192</v>
      </c>
      <c r="I100" s="3">
        <f t="shared" si="7"/>
        <v>85.199315146179956</v>
      </c>
      <c r="J100" s="3">
        <f>I100/MAXA($I$6:I99)-1</f>
        <v>-0.51745016346269312</v>
      </c>
    </row>
    <row r="101" spans="1:10" x14ac:dyDescent="0.25">
      <c r="A101" s="8">
        <v>41275</v>
      </c>
      <c r="B101" s="9">
        <v>1.8200000000000001E-2</v>
      </c>
      <c r="C101" s="9">
        <v>5.0428096519578469E-2</v>
      </c>
      <c r="D101" s="3">
        <f t="shared" si="4"/>
        <v>146.64744347896234</v>
      </c>
      <c r="E101" s="3">
        <f>D101/MAXA($D$6:D100)-1</f>
        <v>1.8199999999999994E-2</v>
      </c>
      <c r="F101" s="10">
        <f>'L10'!Q99</f>
        <v>5.2398797572978002E-2</v>
      </c>
      <c r="G101" s="10">
        <f t="shared" si="5"/>
        <v>2.6916778034856641E-2</v>
      </c>
      <c r="H101" s="11">
        <f t="shared" si="6"/>
        <v>1013.882926557053</v>
      </c>
      <c r="I101" s="3">
        <f t="shared" si="7"/>
        <v>87.492606200691483</v>
      </c>
      <c r="J101" s="3">
        <f>I101/MAXA($I$6:I100)-1</f>
        <v>-0.50446147662186214</v>
      </c>
    </row>
    <row r="102" spans="1:10" x14ac:dyDescent="0.25">
      <c r="A102" s="8">
        <v>41306</v>
      </c>
      <c r="B102" s="9">
        <v>5.7999999999999996E-3</v>
      </c>
      <c r="C102" s="9">
        <v>1.1060649195259176E-2</v>
      </c>
      <c r="D102" s="3">
        <f t="shared" si="4"/>
        <v>147.49799865114034</v>
      </c>
      <c r="E102" s="3">
        <f>D102/MAXA($D$6:D101)-1</f>
        <v>5.8000000000000274E-3</v>
      </c>
      <c r="F102" s="10">
        <f>'L10'!Q100</f>
        <v>4.0553910064125502E-2</v>
      </c>
      <c r="G102" s="10">
        <f t="shared" si="5"/>
        <v>1.5071890526004141E-2</v>
      </c>
      <c r="H102" s="11">
        <f t="shared" si="6"/>
        <v>1054.9998435762</v>
      </c>
      <c r="I102" s="3">
        <f t="shared" si="7"/>
        <v>88.811285183183088</v>
      </c>
      <c r="J102" s="3">
        <f>I102/MAXA($I$6:I101)-1</f>
        <v>-0.49699277424608912</v>
      </c>
    </row>
    <row r="103" spans="1:10" x14ac:dyDescent="0.25">
      <c r="A103" s="8">
        <v>41334</v>
      </c>
      <c r="B103" s="9">
        <v>5.1000000000000004E-3</v>
      </c>
      <c r="C103" s="9">
        <v>3.5987723516956116E-2</v>
      </c>
      <c r="D103" s="3">
        <f t="shared" si="4"/>
        <v>148.25023844426116</v>
      </c>
      <c r="E103" s="3">
        <f>D103/MAXA($D$6:D102)-1</f>
        <v>5.1000000000001044E-3</v>
      </c>
      <c r="F103" s="10">
        <f>'L10'!Q101</f>
        <v>4.1528538044045868E-2</v>
      </c>
      <c r="G103" s="10">
        <f t="shared" si="5"/>
        <v>1.6046518505924506E-2</v>
      </c>
      <c r="H103" s="11">
        <f t="shared" si="6"/>
        <v>1098.8124447166165</v>
      </c>
      <c r="I103" s="3">
        <f t="shared" si="7"/>
        <v>90.236397114409968</v>
      </c>
      <c r="J103" s="3">
        <f>I103/MAXA($I$6:I102)-1</f>
        <v>-0.48892125948941534</v>
      </c>
    </row>
    <row r="104" spans="1:10" x14ac:dyDescent="0.25">
      <c r="A104" s="8">
        <v>41365</v>
      </c>
      <c r="B104" s="9">
        <v>5.6999999999999993E-3</v>
      </c>
      <c r="C104" s="9">
        <v>1.8085767859252311E-2</v>
      </c>
      <c r="D104" s="3">
        <f t="shared" si="4"/>
        <v>149.09526480339346</v>
      </c>
      <c r="E104" s="3">
        <f>D104/MAXA($D$6:D103)-1</f>
        <v>5.7000000000000384E-3</v>
      </c>
      <c r="F104" s="10">
        <f>'L10'!Q102</f>
        <v>6.0435988513217208E-2</v>
      </c>
      <c r="G104" s="10">
        <f t="shared" si="5"/>
        <v>3.4953968975095846E-2</v>
      </c>
      <c r="H104" s="11">
        <f t="shared" si="6"/>
        <v>1165.2202610036902</v>
      </c>
      <c r="I104" s="3">
        <f t="shared" si="7"/>
        <v>93.390517339571488</v>
      </c>
      <c r="J104" s="3">
        <f>I104/MAXA($I$6:I103)-1</f>
        <v>-0.4710570290497772</v>
      </c>
    </row>
    <row r="105" spans="1:10" x14ac:dyDescent="0.25">
      <c r="A105" s="8">
        <v>41395</v>
      </c>
      <c r="B105" s="9">
        <v>7.7000000000000002E-3</v>
      </c>
      <c r="C105" s="9">
        <v>2.0762811721046104E-2</v>
      </c>
      <c r="D105" s="3">
        <f t="shared" si="4"/>
        <v>150.2432983423796</v>
      </c>
      <c r="E105" s="3">
        <f>D105/MAXA($D$6:D104)-1</f>
        <v>7.7000000000000401E-3</v>
      </c>
      <c r="F105" s="10">
        <f>'L10'!Q103</f>
        <v>4.7624020148136888E-2</v>
      </c>
      <c r="G105" s="10">
        <f t="shared" si="5"/>
        <v>2.2142000610015526E-2</v>
      </c>
      <c r="H105" s="11">
        <f t="shared" si="6"/>
        <v>1220.7127341907471</v>
      </c>
      <c r="I105" s="3">
        <f t="shared" si="7"/>
        <v>95.458370231473936</v>
      </c>
      <c r="J105" s="3">
        <f>I105/MAXA($I$6:I104)-1</f>
        <v>-0.45934517346433401</v>
      </c>
    </row>
    <row r="106" spans="1:10" x14ac:dyDescent="0.25">
      <c r="A106" s="8">
        <v>41426</v>
      </c>
      <c r="B106" s="9">
        <v>-1.3000000000000001E-2</v>
      </c>
      <c r="C106" s="9">
        <v>-1.4999301636062778E-2</v>
      </c>
      <c r="D106" s="3">
        <f t="shared" si="4"/>
        <v>148.29013546392866</v>
      </c>
      <c r="E106" s="3">
        <f>D106/MAXA($D$6:D105)-1</f>
        <v>-1.3000000000000012E-2</v>
      </c>
      <c r="F106" s="10">
        <f>'L10'!Q104</f>
        <v>5.3235390685773987E-2</v>
      </c>
      <c r="G106" s="10">
        <f t="shared" si="5"/>
        <v>2.7753371147652625E-2</v>
      </c>
      <c r="H106" s="11">
        <f t="shared" si="6"/>
        <v>1285.6978535104909</v>
      </c>
      <c r="I106" s="3">
        <f t="shared" si="7"/>
        <v>98.107661809658055</v>
      </c>
      <c r="J106" s="3">
        <f>I106/MAXA($I$6:I105)-1</f>
        <v>-0.44434017940072001</v>
      </c>
    </row>
    <row r="107" spans="1:10" x14ac:dyDescent="0.25">
      <c r="A107" s="8">
        <v>41456</v>
      </c>
      <c r="B107" s="9">
        <v>6.7000000000000002E-3</v>
      </c>
      <c r="C107" s="9">
        <v>4.9462079815224991E-2</v>
      </c>
      <c r="D107" s="3">
        <f t="shared" si="4"/>
        <v>149.28367937153698</v>
      </c>
      <c r="E107" s="3">
        <f>D107/MAXA($D$6:D106)-1</f>
        <v>-6.3871000000000899E-3</v>
      </c>
      <c r="F107" s="10">
        <f>'L10'!Q105</f>
        <v>4.713179920912778E-2</v>
      </c>
      <c r="G107" s="10">
        <f t="shared" si="5"/>
        <v>2.1649779671006418E-2</v>
      </c>
      <c r="H107" s="11">
        <f t="shared" si="6"/>
        <v>1346.295106585754</v>
      </c>
      <c r="I107" s="3">
        <f t="shared" si="7"/>
        <v>100.23167107187477</v>
      </c>
      <c r="J107" s="3">
        <f>I107/MAXA($I$6:I106)-1</f>
        <v>-0.43231026671271466</v>
      </c>
    </row>
    <row r="108" spans="1:10" x14ac:dyDescent="0.25">
      <c r="A108" s="8">
        <v>41487</v>
      </c>
      <c r="B108" s="9">
        <v>-4.0999999999999995E-3</v>
      </c>
      <c r="C108" s="9">
        <v>-3.1298019033866864E-2</v>
      </c>
      <c r="D108" s="3">
        <f t="shared" si="4"/>
        <v>148.67161628611368</v>
      </c>
      <c r="E108" s="3">
        <f>D108/MAXA($D$6:D107)-1</f>
        <v>-1.0460912890000063E-2</v>
      </c>
      <c r="F108" s="10">
        <f>'L10'!Q106</f>
        <v>6.3040108927047422E-2</v>
      </c>
      <c r="G108" s="10">
        <f t="shared" si="5"/>
        <v>3.7558089388926061E-2</v>
      </c>
      <c r="H108" s="11">
        <f t="shared" si="6"/>
        <v>1431.1656967528706</v>
      </c>
      <c r="I108" s="3">
        <f t="shared" si="7"/>
        <v>103.99618113359368</v>
      </c>
      <c r="J108" s="3">
        <f>I108/MAXA($I$6:I107)-1</f>
        <v>-0.41098892496473516</v>
      </c>
    </row>
    <row r="109" spans="1:10" x14ac:dyDescent="0.25">
      <c r="A109" s="8">
        <v>41518</v>
      </c>
      <c r="B109" s="9">
        <v>0.01</v>
      </c>
      <c r="C109" s="9">
        <v>2.9749523177239112E-2</v>
      </c>
      <c r="D109" s="3">
        <f t="shared" si="4"/>
        <v>150.15833244897482</v>
      </c>
      <c r="E109" s="3">
        <f>D109/MAXA($D$6:D108)-1</f>
        <v>-5.6552201890003317E-4</v>
      </c>
      <c r="F109" s="10">
        <f>'L10'!Q107</f>
        <v>-4.4762629646173516E-2</v>
      </c>
      <c r="G109" s="10">
        <f t="shared" si="5"/>
        <v>-7.0244649184294877E-2</v>
      </c>
      <c r="H109" s="11">
        <f t="shared" si="6"/>
        <v>1367.102956706814</v>
      </c>
      <c r="I109" s="3">
        <f t="shared" si="7"/>
        <v>96.691005873358009</v>
      </c>
      <c r="J109" s="3">
        <f>I109/MAXA($I$6:I108)-1</f>
        <v>-0.45236380129625176</v>
      </c>
    </row>
    <row r="110" spans="1:10" x14ac:dyDescent="0.25">
      <c r="A110" s="8">
        <v>41548</v>
      </c>
      <c r="B110" s="9">
        <v>1.3899999999999999E-2</v>
      </c>
      <c r="C110" s="9">
        <v>4.4595752618006079E-2</v>
      </c>
      <c r="D110" s="3">
        <f t="shared" si="4"/>
        <v>152.24553327001559</v>
      </c>
      <c r="E110" s="3">
        <f>D110/MAXA($D$6:D109)-1</f>
        <v>1.3326617225037252E-2</v>
      </c>
      <c r="F110" s="10">
        <f>'L10'!Q108</f>
        <v>6.8024691503774604E-2</v>
      </c>
      <c r="G110" s="10">
        <f t="shared" si="5"/>
        <v>4.2542671965653242E-2</v>
      </c>
      <c r="H110" s="11">
        <f t="shared" si="6"/>
        <v>1460.099713590693</v>
      </c>
      <c r="I110" s="3">
        <f t="shared" si="7"/>
        <v>100.80449961825732</v>
      </c>
      <c r="J110" s="3">
        <f>I110/MAXA($I$6:I109)-1</f>
        <v>-0.42906589413828089</v>
      </c>
    </row>
    <row r="111" spans="1:10" x14ac:dyDescent="0.25">
      <c r="A111" s="8">
        <v>41579</v>
      </c>
      <c r="B111" s="9">
        <v>9.9000000000000008E-3</v>
      </c>
      <c r="C111" s="9">
        <v>2.8049471635186451E-2</v>
      </c>
      <c r="D111" s="3">
        <f t="shared" si="4"/>
        <v>153.75276404938873</v>
      </c>
      <c r="E111" s="3">
        <f>D111/MAXA($D$6:D110)-1</f>
        <v>9.9000000000000199E-3</v>
      </c>
      <c r="F111" s="10">
        <f>'L10'!Q109</f>
        <v>5.628233745147973E-2</v>
      </c>
      <c r="G111" s="10">
        <f t="shared" si="5"/>
        <v>3.0800317913358369E-2</v>
      </c>
      <c r="H111" s="11">
        <f t="shared" si="6"/>
        <v>1542.2775383838134</v>
      </c>
      <c r="I111" s="3">
        <f t="shared" si="7"/>
        <v>103.90931025359667</v>
      </c>
      <c r="J111" s="3">
        <f>I111/MAXA($I$6:I110)-1</f>
        <v>-0.41148094217016085</v>
      </c>
    </row>
    <row r="112" spans="1:10" x14ac:dyDescent="0.25">
      <c r="A112" s="8">
        <v>41609</v>
      </c>
      <c r="B112" s="9">
        <v>9.9000000000000008E-3</v>
      </c>
      <c r="C112" s="9">
        <v>2.356279155049279E-2</v>
      </c>
      <c r="D112" s="3">
        <f t="shared" si="4"/>
        <v>155.27491641347768</v>
      </c>
      <c r="E112" s="3">
        <f>D112/MAXA($D$6:D111)-1</f>
        <v>9.9000000000000199E-3</v>
      </c>
      <c r="F112" s="10">
        <f>'L10'!Q110</f>
        <v>4.1343584559574612E-2</v>
      </c>
      <c r="G112" s="10">
        <f t="shared" si="5"/>
        <v>1.586156502145325E-2</v>
      </c>
      <c r="H112" s="11">
        <f t="shared" si="6"/>
        <v>1606.0408202063172</v>
      </c>
      <c r="I112" s="3">
        <f t="shared" si="7"/>
        <v>105.55747453451846</v>
      </c>
      <c r="J112" s="3">
        <f>I112/MAXA($I$6:I111)-1</f>
        <v>-0.40214610886802837</v>
      </c>
    </row>
    <row r="113" spans="1:10" x14ac:dyDescent="0.25">
      <c r="A113" s="8">
        <v>41640</v>
      </c>
      <c r="B113" s="9">
        <v>2.8000000000000004E-3</v>
      </c>
      <c r="C113" s="9">
        <v>-3.5582905675162646E-2</v>
      </c>
      <c r="D113" s="3">
        <f t="shared" si="4"/>
        <v>155.70968617943541</v>
      </c>
      <c r="E113" s="3">
        <f>D113/MAXA($D$6:D112)-1</f>
        <v>2.7999999999999137E-3</v>
      </c>
      <c r="F113" s="10">
        <f>'L10'!Q111</f>
        <v>3.8642948646262935E-2</v>
      </c>
      <c r="G113" s="10">
        <f t="shared" si="5"/>
        <v>1.3160929108141574E-2</v>
      </c>
      <c r="H113" s="11">
        <f t="shared" si="6"/>
        <v>1668.1029731453521</v>
      </c>
      <c r="I113" s="3">
        <f t="shared" si="7"/>
        <v>106.94670897370172</v>
      </c>
      <c r="J113" s="3">
        <f>I113/MAXA($I$6:I112)-1</f>
        <v>-0.39427779618981396</v>
      </c>
    </row>
    <row r="114" spans="1:10" x14ac:dyDescent="0.25">
      <c r="A114" s="8">
        <v>41671</v>
      </c>
      <c r="B114" s="9">
        <v>1.6899999999999998E-2</v>
      </c>
      <c r="C114" s="9">
        <v>4.3117029976595278E-2</v>
      </c>
      <c r="D114" s="3">
        <f t="shared" si="4"/>
        <v>158.34117987586785</v>
      </c>
      <c r="E114" s="3">
        <f>D114/MAXA($D$6:D113)-1</f>
        <v>1.6899999999999915E-2</v>
      </c>
      <c r="F114" s="10">
        <f>'L10'!Q112</f>
        <v>-7.0338570095796207E-2</v>
      </c>
      <c r="G114" s="10">
        <f t="shared" si="5"/>
        <v>-9.5820589633917569E-2</v>
      </c>
      <c r="H114" s="11">
        <f t="shared" si="6"/>
        <v>1550.7709952417615</v>
      </c>
      <c r="I114" s="3">
        <f t="shared" si="7"/>
        <v>96.699012260434628</v>
      </c>
      <c r="J114" s="3">
        <f>I114/MAXA($I$6:I113)-1</f>
        <v>-0.45231845491326206</v>
      </c>
    </row>
    <row r="115" spans="1:10" x14ac:dyDescent="0.25">
      <c r="A115" s="8">
        <v>41699</v>
      </c>
      <c r="B115" s="9">
        <v>-1E-3</v>
      </c>
      <c r="C115" s="9">
        <v>6.9321656079357474E-3</v>
      </c>
      <c r="D115" s="3">
        <f t="shared" si="4"/>
        <v>158.18283869599199</v>
      </c>
      <c r="E115" s="3">
        <f>D115/MAXA($D$6:D114)-1</f>
        <v>-1.0000000000000009E-3</v>
      </c>
      <c r="F115" s="10">
        <f>'L10'!Q113</f>
        <v>7.253796941287867E-2</v>
      </c>
      <c r="G115" s="10">
        <f t="shared" si="5"/>
        <v>4.7055949874757308E-2</v>
      </c>
      <c r="H115" s="11">
        <f t="shared" si="6"/>
        <v>1663.2607742609878</v>
      </c>
      <c r="I115" s="3">
        <f t="shared" si="7"/>
        <v>101.24927613430019</v>
      </c>
      <c r="J115" s="3">
        <f>I115/MAXA($I$6:I114)-1</f>
        <v>-0.42654677958033083</v>
      </c>
    </row>
    <row r="116" spans="1:10" x14ac:dyDescent="0.25">
      <c r="A116" s="8">
        <v>41730</v>
      </c>
      <c r="B116" s="9">
        <v>5.9999999999999995E-4</v>
      </c>
      <c r="C116" s="9">
        <v>6.2007889650528281E-3</v>
      </c>
      <c r="D116" s="3">
        <f t="shared" si="4"/>
        <v>158.27774839920957</v>
      </c>
      <c r="E116" s="3">
        <f>D116/MAXA($D$6:D115)-1</f>
        <v>-4.0060000000008422E-4</v>
      </c>
      <c r="F116" s="10">
        <f>'L10'!Q114</f>
        <v>4.6484918950467045E-2</v>
      </c>
      <c r="G116" s="10">
        <f t="shared" si="5"/>
        <v>2.1002899412345684E-2</v>
      </c>
      <c r="H116" s="11">
        <f t="shared" si="6"/>
        <v>1740.5773165460009</v>
      </c>
      <c r="I116" s="3">
        <f t="shared" si="7"/>
        <v>103.37580449652171</v>
      </c>
      <c r="J116" s="3">
        <f>I116/MAXA($I$6:I115)-1</f>
        <v>-0.41450259927417077</v>
      </c>
    </row>
    <row r="117" spans="1:10" x14ac:dyDescent="0.25">
      <c r="A117" s="8">
        <v>41760</v>
      </c>
      <c r="B117" s="9">
        <v>1.23E-2</v>
      </c>
      <c r="C117" s="9">
        <v>2.1030280012996005E-2</v>
      </c>
      <c r="D117" s="3">
        <f t="shared" si="4"/>
        <v>160.22456470451985</v>
      </c>
      <c r="E117" s="3">
        <f>D117/MAXA($D$6:D116)-1</f>
        <v>1.1894472619999874E-2</v>
      </c>
      <c r="F117" s="10">
        <f>'L10'!Q115</f>
        <v>5.1406736671661284E-2</v>
      </c>
      <c r="G117" s="10">
        <f t="shared" si="5"/>
        <v>2.5924717133539922E-2</v>
      </c>
      <c r="H117" s="11">
        <f t="shared" si="6"/>
        <v>1830.0547163143481</v>
      </c>
      <c r="I117" s="3">
        <f t="shared" si="7"/>
        <v>106.05579298654617</v>
      </c>
      <c r="J117" s="3">
        <f>I117/MAXA($I$6:I116)-1</f>
        <v>-0.39932374477793076</v>
      </c>
    </row>
    <row r="118" spans="1:10" x14ac:dyDescent="0.25">
      <c r="A118" s="8">
        <v>41791</v>
      </c>
      <c r="B118" s="9">
        <v>2.8000000000000004E-3</v>
      </c>
      <c r="C118" s="9">
        <v>1.9058331658920569E-2</v>
      </c>
      <c r="D118" s="3">
        <f t="shared" si="4"/>
        <v>160.67319348569248</v>
      </c>
      <c r="E118" s="3">
        <f>D118/MAXA($D$6:D117)-1</f>
        <v>2.7999999999999137E-3</v>
      </c>
      <c r="F118" s="10">
        <f>'L10'!Q116</f>
        <v>5.1395833897136506E-2</v>
      </c>
      <c r="G118" s="10">
        <f t="shared" si="5"/>
        <v>2.5913814359015144E-2</v>
      </c>
      <c r="H118" s="11">
        <f t="shared" si="6"/>
        <v>1924.1119045367116</v>
      </c>
      <c r="I118" s="3">
        <f t="shared" si="7"/>
        <v>108.80410311769766</v>
      </c>
      <c r="J118" s="3">
        <f>I118/MAXA($I$6:I117)-1</f>
        <v>-0.38375793181023765</v>
      </c>
    </row>
    <row r="119" spans="1:10" x14ac:dyDescent="0.25">
      <c r="A119" s="8">
        <v>41821</v>
      </c>
      <c r="B119" s="9">
        <v>-5.9999999999999995E-4</v>
      </c>
      <c r="C119" s="9">
        <v>-1.5079830581919862E-2</v>
      </c>
      <c r="D119" s="3">
        <f t="shared" si="4"/>
        <v>160.57678956960106</v>
      </c>
      <c r="E119" s="3">
        <f>D119/MAXA($D$6:D118)-1</f>
        <v>-6.0000000000004494E-4</v>
      </c>
      <c r="F119" s="10">
        <f>'L10'!Q117</f>
        <v>3.9458688959566293E-2</v>
      </c>
      <c r="G119" s="10">
        <f t="shared" si="5"/>
        <v>1.3976669421444932E-2</v>
      </c>
      <c r="H119" s="11">
        <f t="shared" si="6"/>
        <v>2000.0348377012244</v>
      </c>
      <c r="I119" s="3">
        <f t="shared" si="7"/>
        <v>110.32482209867054</v>
      </c>
      <c r="J119" s="3">
        <f>I119/MAXA($I$6:I118)-1</f>
        <v>-0.3751449201395618</v>
      </c>
    </row>
    <row r="120" spans="1:10" x14ac:dyDescent="0.25">
      <c r="A120" s="8">
        <v>41852</v>
      </c>
      <c r="B120" s="9">
        <v>7.7000000000000002E-3</v>
      </c>
      <c r="C120" s="9">
        <v>3.7655295489735119E-2</v>
      </c>
      <c r="D120" s="3">
        <f t="shared" si="4"/>
        <v>161.81323084928701</v>
      </c>
      <c r="E120" s="3">
        <f>D120/MAXA($D$6:D119)-1</f>
        <v>7.0953800000002065E-3</v>
      </c>
      <c r="F120" s="10">
        <f>'L10'!Q118</f>
        <v>3.286242341620832E-2</v>
      </c>
      <c r="G120" s="10">
        <f t="shared" si="5"/>
        <v>7.380403878086958E-3</v>
      </c>
      <c r="H120" s="11">
        <f t="shared" si="6"/>
        <v>2065.7608293849294</v>
      </c>
      <c r="I120" s="3">
        <f t="shared" si="7"/>
        <v>111.13906384353682</v>
      </c>
      <c r="J120" s="3">
        <f>I120/MAXA($I$6:I119)-1</f>
        <v>-0.37053323728491749</v>
      </c>
    </row>
    <row r="121" spans="1:10" x14ac:dyDescent="0.25">
      <c r="A121" s="8">
        <v>41883</v>
      </c>
      <c r="B121" s="9">
        <v>7.000000000000001E-4</v>
      </c>
      <c r="C121" s="9">
        <v>-1.5513837223063764E-2</v>
      </c>
      <c r="D121" s="3">
        <f t="shared" si="4"/>
        <v>161.92650011088151</v>
      </c>
      <c r="E121" s="3">
        <f>D121/MAXA($D$6:D120)-1</f>
        <v>6.9999999999992291E-4</v>
      </c>
      <c r="F121" s="10">
        <f>'L10'!Q119</f>
        <v>6.6493417041901495E-2</v>
      </c>
      <c r="G121" s="10">
        <f t="shared" si="5"/>
        <v>4.1011397503780134E-2</v>
      </c>
      <c r="H121" s="11">
        <f t="shared" si="6"/>
        <v>2203.1203257220459</v>
      </c>
      <c r="I121" s="3">
        <f t="shared" si="7"/>
        <v>115.69703216902212</v>
      </c>
      <c r="J121" s="3">
        <f>I121/MAXA($I$6:I120)-1</f>
        <v>-0.34471792566379145</v>
      </c>
    </row>
    <row r="122" spans="1:10" x14ac:dyDescent="0.25">
      <c r="A122" s="8">
        <v>41913</v>
      </c>
      <c r="B122" s="9">
        <v>-5.0000000000000001E-4</v>
      </c>
      <c r="C122" s="9">
        <v>2.3201460786772321E-2</v>
      </c>
      <c r="D122" s="3">
        <f t="shared" si="4"/>
        <v>161.84553686082609</v>
      </c>
      <c r="E122" s="3">
        <f>D122/MAXA($D$6:D121)-1</f>
        <v>-4.9999999999983391E-4</v>
      </c>
      <c r="F122" s="10">
        <f>'L10'!Q120</f>
        <v>3.0987540019563407E-2</v>
      </c>
      <c r="G122" s="10">
        <f t="shared" si="5"/>
        <v>5.5055204814420458E-3</v>
      </c>
      <c r="H122" s="11">
        <f t="shared" si="6"/>
        <v>2271.3896049832715</v>
      </c>
      <c r="I122" s="3">
        <f t="shared" si="7"/>
        <v>116.33400454927073</v>
      </c>
      <c r="J122" s="3">
        <f>I122/MAXA($I$6:I121)-1</f>
        <v>-0.34111025678241169</v>
      </c>
    </row>
    <row r="123" spans="1:10" x14ac:dyDescent="0.25">
      <c r="A123" s="8">
        <v>41944</v>
      </c>
      <c r="B123" s="9">
        <v>1.17E-2</v>
      </c>
      <c r="C123" s="9">
        <v>2.4533588760364822E-2</v>
      </c>
      <c r="D123" s="3">
        <f t="shared" si="4"/>
        <v>163.73912964209777</v>
      </c>
      <c r="E123" s="3">
        <f>D123/MAXA($D$6:D122)-1</f>
        <v>1.1194150000000125E-2</v>
      </c>
      <c r="F123" s="10">
        <f>'L10'!Q121</f>
        <v>7.0744096794464723E-2</v>
      </c>
      <c r="G123" s="10">
        <f t="shared" si="5"/>
        <v>4.5262077256343361E-2</v>
      </c>
      <c r="H123" s="11">
        <f t="shared" si="6"/>
        <v>2432.0770110561493</v>
      </c>
      <c r="I123" s="3">
        <f t="shared" si="7"/>
        <v>121.59952325071963</v>
      </c>
      <c r="J123" s="3">
        <f>I123/MAXA($I$6:I122)-1</f>
        <v>-0.31128753832148492</v>
      </c>
    </row>
    <row r="124" spans="1:10" x14ac:dyDescent="0.25">
      <c r="A124" s="8">
        <v>41974</v>
      </c>
      <c r="B124" s="9">
        <v>4.0000000000000002E-4</v>
      </c>
      <c r="C124" s="9">
        <v>-4.1885878779204244E-3</v>
      </c>
      <c r="D124" s="3">
        <f t="shared" si="4"/>
        <v>163.80462529395459</v>
      </c>
      <c r="E124" s="3">
        <f>D124/MAXA($D$6:D123)-1</f>
        <v>3.9999999999995595E-4</v>
      </c>
      <c r="F124" s="10">
        <f>'L10'!Q122</f>
        <v>5.7843660745904177E-2</v>
      </c>
      <c r="G124" s="10">
        <f t="shared" si="5"/>
        <v>3.2361641207782815E-2</v>
      </c>
      <c r="H124" s="11">
        <f t="shared" si="6"/>
        <v>2572.7572485915935</v>
      </c>
      <c r="I124" s="3">
        <f t="shared" si="7"/>
        <v>125.53468339319686</v>
      </c>
      <c r="J124" s="3">
        <f>I124/MAXA($I$6:I123)-1</f>
        <v>-0.28899967274131599</v>
      </c>
    </row>
    <row r="125" spans="1:10" x14ac:dyDescent="0.25">
      <c r="A125" s="8">
        <v>42005</v>
      </c>
      <c r="B125" s="9">
        <v>2.29E-2</v>
      </c>
      <c r="C125" s="9">
        <v>-3.1040805790470194E-2</v>
      </c>
      <c r="D125" s="3">
        <f t="shared" si="4"/>
        <v>167.55575121318614</v>
      </c>
      <c r="E125" s="3">
        <f>D125/MAXA($D$6:D124)-1</f>
        <v>2.289999999999992E-2</v>
      </c>
      <c r="F125" s="10">
        <f>'L10'!Q123</f>
        <v>4.585085691511899E-2</v>
      </c>
      <c r="G125" s="10">
        <f t="shared" si="5"/>
        <v>2.0368837376997628E-2</v>
      </c>
      <c r="H125" s="11">
        <f t="shared" si="6"/>
        <v>2690.7203730741021</v>
      </c>
      <c r="I125" s="3">
        <f t="shared" si="7"/>
        <v>128.09167894440577</v>
      </c>
      <c r="J125" s="3">
        <f>I125/MAXA($I$6:I124)-1</f>
        <v>-0.2745174227003917</v>
      </c>
    </row>
    <row r="126" spans="1:10" x14ac:dyDescent="0.25">
      <c r="A126" s="8">
        <v>42036</v>
      </c>
      <c r="B126" s="9">
        <v>1.34E-2</v>
      </c>
      <c r="C126" s="9">
        <v>5.4892511014553946E-2</v>
      </c>
      <c r="D126" s="3">
        <f t="shared" si="4"/>
        <v>169.80099827944284</v>
      </c>
      <c r="E126" s="3">
        <f>D126/MAXA($D$6:D125)-1</f>
        <v>1.3400000000000079E-2</v>
      </c>
      <c r="F126" s="10">
        <f>'L10'!Q124</f>
        <v>3.051051844912309E-2</v>
      </c>
      <c r="G126" s="10">
        <f t="shared" si="5"/>
        <v>5.0284989110017282E-3</v>
      </c>
      <c r="H126" s="11">
        <f t="shared" si="6"/>
        <v>2772.8156466582104</v>
      </c>
      <c r="I126" s="3">
        <f t="shared" si="7"/>
        <v>128.73578781248608</v>
      </c>
      <c r="J126" s="3">
        <f>I126/MAXA($I$6:I125)-1</f>
        <v>-0.27086933435048999</v>
      </c>
    </row>
    <row r="127" spans="1:10" x14ac:dyDescent="0.25">
      <c r="A127" s="8">
        <v>42064</v>
      </c>
      <c r="B127" s="9">
        <v>9.0000000000000011E-3</v>
      </c>
      <c r="C127" s="9">
        <v>-1.739610691375626E-2</v>
      </c>
      <c r="D127" s="3">
        <f t="shared" si="4"/>
        <v>171.32920726395781</v>
      </c>
      <c r="E127" s="3">
        <f>D127/MAXA($D$6:D126)-1</f>
        <v>8.999999999999897E-3</v>
      </c>
      <c r="F127" s="10">
        <f>'L10'!Q125</f>
        <v>8.4500318065536817E-2</v>
      </c>
      <c r="G127" s="10">
        <f t="shared" si="5"/>
        <v>5.9018298527415455E-2</v>
      </c>
      <c r="H127" s="11">
        <f t="shared" si="6"/>
        <v>3007.1194507379264</v>
      </c>
      <c r="I127" s="3">
        <f t="shared" si="7"/>
        <v>136.33355496876538</v>
      </c>
      <c r="J127" s="3">
        <f>I127/MAXA($I$6:I126)-1</f>
        <v>-0.2278372830596942</v>
      </c>
    </row>
    <row r="128" spans="1:10" x14ac:dyDescent="0.25">
      <c r="A128" s="8">
        <v>42095</v>
      </c>
      <c r="B128" s="9">
        <v>-1.7000000000000001E-3</v>
      </c>
      <c r="C128" s="9">
        <v>8.5208197301247512E-3</v>
      </c>
      <c r="D128" s="3">
        <f t="shared" si="4"/>
        <v>171.03794761160907</v>
      </c>
      <c r="E128" s="3">
        <f>D128/MAXA($D$6:D127)-1</f>
        <v>-1.7000000000000348E-3</v>
      </c>
      <c r="F128" s="10">
        <f>'L10'!Q126</f>
        <v>4.4288997467064377E-2</v>
      </c>
      <c r="G128" s="10">
        <f t="shared" si="5"/>
        <v>1.8806977928943015E-2</v>
      </c>
      <c r="H128" s="11">
        <f t="shared" si="6"/>
        <v>3140.3017564748184</v>
      </c>
      <c r="I128" s="3">
        <f t="shared" si="7"/>
        <v>138.89757712803728</v>
      </c>
      <c r="J128" s="3">
        <f>I128/MAXA($I$6:I127)-1</f>
        <v>-0.21331523588464518</v>
      </c>
    </row>
    <row r="129" spans="1:10" x14ac:dyDescent="0.25">
      <c r="A129" s="8">
        <v>42125</v>
      </c>
      <c r="B129" s="9">
        <v>4.1999999999999997E-3</v>
      </c>
      <c r="C129" s="9">
        <v>1.0491382393316817E-2</v>
      </c>
      <c r="D129" s="3">
        <f t="shared" si="4"/>
        <v>171.75630699157782</v>
      </c>
      <c r="E129" s="3">
        <f>D129/MAXA($D$6:D128)-1</f>
        <v>2.4928599999998191E-3</v>
      </c>
      <c r="F129" s="10">
        <f>'L10'!Q127</f>
        <v>5.6314302947400897E-2</v>
      </c>
      <c r="G129" s="10">
        <f t="shared" si="5"/>
        <v>3.0832283409279536E-2</v>
      </c>
      <c r="H129" s="11">
        <f t="shared" si="6"/>
        <v>3317.1456609351967</v>
      </c>
      <c r="I129" s="3">
        <f t="shared" si="7"/>
        <v>143.18010659091121</v>
      </c>
      <c r="J129" s="3">
        <f>I129/MAXA($I$6:I128)-1</f>
        <v>-0.18905994828367823</v>
      </c>
    </row>
    <row r="130" spans="1:10" x14ac:dyDescent="0.25">
      <c r="A130" s="8">
        <v>42156</v>
      </c>
      <c r="B130" s="9">
        <v>-1.47E-2</v>
      </c>
      <c r="C130" s="9">
        <v>-2.1011672375900514E-2</v>
      </c>
      <c r="D130" s="3">
        <f t="shared" si="4"/>
        <v>169.2314892788016</v>
      </c>
      <c r="E130" s="3">
        <f>D130/MAXA($D$6:D129)-1</f>
        <v>-1.4700000000000157E-2</v>
      </c>
      <c r="F130" s="10">
        <f>'L10'!Q128</f>
        <v>5.9883252818035429E-2</v>
      </c>
      <c r="G130" s="10">
        <f t="shared" si="5"/>
        <v>3.4401233279914067E-2</v>
      </c>
      <c r="H130" s="11">
        <f t="shared" si="6"/>
        <v>3515.7871331832284</v>
      </c>
      <c r="I130" s="3">
        <f t="shared" si="7"/>
        <v>148.10567883878809</v>
      </c>
      <c r="J130" s="3">
        <f>I130/MAXA($I$6:I129)-1</f>
        <v>-0.16116261038855961</v>
      </c>
    </row>
    <row r="131" spans="1:10" x14ac:dyDescent="0.25">
      <c r="A131" s="8">
        <v>42186</v>
      </c>
      <c r="B131" s="9">
        <v>1.1899999999999999E-2</v>
      </c>
      <c r="C131" s="9">
        <v>1.9742029696721453E-2</v>
      </c>
      <c r="D131" s="3">
        <f t="shared" si="4"/>
        <v>171.24534400121934</v>
      </c>
      <c r="E131" s="3">
        <f>D131/MAXA($D$6:D130)-1</f>
        <v>-2.9749300000001533E-3</v>
      </c>
      <c r="F131" s="10">
        <f>'L10'!Q129</f>
        <v>4.2557521162345277E-2</v>
      </c>
      <c r="G131" s="10">
        <f t="shared" si="5"/>
        <v>1.7075501624223915E-2</v>
      </c>
      <c r="H131" s="11">
        <f t="shared" si="6"/>
        <v>3665.4103185059748</v>
      </c>
      <c r="I131" s="3">
        <f t="shared" si="7"/>
        <v>150.6346575983566</v>
      </c>
      <c r="J131" s="3">
        <f>I131/MAXA($I$6:I130)-1</f>
        <v>-0.14683904117978974</v>
      </c>
    </row>
    <row r="132" spans="1:10" x14ac:dyDescent="0.25">
      <c r="A132" s="8">
        <v>42217</v>
      </c>
      <c r="B132" s="9">
        <v>-1.46E-2</v>
      </c>
      <c r="C132" s="9">
        <v>-6.2580818167202845E-2</v>
      </c>
      <c r="D132" s="3">
        <f t="shared" si="4"/>
        <v>168.74516197880155</v>
      </c>
      <c r="E132" s="3">
        <f>D132/MAXA($D$6:D131)-1</f>
        <v>-1.7531496022000104E-2</v>
      </c>
      <c r="F132" s="10">
        <f>'L10'!Q130</f>
        <v>7.8128862898468002E-2</v>
      </c>
      <c r="G132" s="10">
        <f t="shared" si="5"/>
        <v>5.264684336034664E-2</v>
      </c>
      <c r="H132" s="11">
        <f t="shared" si="6"/>
        <v>3951.7846587471581</v>
      </c>
      <c r="I132" s="3">
        <f t="shared" si="7"/>
        <v>158.56509682157673</v>
      </c>
      <c r="J132" s="3">
        <f>I132/MAXA($I$6:I131)-1</f>
        <v>-0.10192280981961899</v>
      </c>
    </row>
    <row r="133" spans="1:10" x14ac:dyDescent="0.25">
      <c r="A133" s="8">
        <v>42248</v>
      </c>
      <c r="B133" s="9">
        <v>-4.5999999999999999E-3</v>
      </c>
      <c r="C133" s="9">
        <v>-2.6442831573227132E-2</v>
      </c>
      <c r="D133" s="3">
        <f t="shared" si="4"/>
        <v>167.96893423369906</v>
      </c>
      <c r="E133" s="3">
        <f>D133/MAXA($D$6:D132)-1</f>
        <v>-2.2050851140298922E-2</v>
      </c>
      <c r="F133" s="10">
        <f>'L10'!Q131</f>
        <v>-0.29161743066799906</v>
      </c>
      <c r="G133" s="10">
        <f t="shared" si="5"/>
        <v>-0.3170994502061204</v>
      </c>
      <c r="H133" s="11">
        <f t="shared" si="6"/>
        <v>2799.3753700100965</v>
      </c>
      <c r="I133" s="3">
        <f t="shared" si="7"/>
        <v>108.28419179757449</v>
      </c>
      <c r="J133" s="3">
        <f>I133/MAXA($I$6:I132)-1</f>
        <v>-0.38670259306847521</v>
      </c>
    </row>
    <row r="134" spans="1:10" x14ac:dyDescent="0.25">
      <c r="A134" s="8">
        <v>42278</v>
      </c>
      <c r="B134" s="9">
        <v>8.0000000000000002E-3</v>
      </c>
      <c r="C134" s="9">
        <v>8.2983117760394132E-2</v>
      </c>
      <c r="D134" s="3">
        <f t="shared" si="4"/>
        <v>169.31268570756865</v>
      </c>
      <c r="E134" s="3">
        <f>D134/MAXA($D$6:D133)-1</f>
        <v>-1.4227257949421257E-2</v>
      </c>
      <c r="F134" s="10">
        <f>'L10'!Q132</f>
        <v>0.1060875361030882</v>
      </c>
      <c r="G134" s="10">
        <f t="shared" si="5"/>
        <v>8.0605516564966839E-2</v>
      </c>
      <c r="H134" s="11">
        <f t="shared" si="6"/>
        <v>3096.3542056421384</v>
      </c>
      <c r="I134" s="3">
        <f t="shared" si="7"/>
        <v>117.01249501323792</v>
      </c>
      <c r="J134" s="3">
        <f>I134/MAXA($I$6:I133)-1</f>
        <v>-0.33726743877480503</v>
      </c>
    </row>
    <row r="135" spans="1:10" x14ac:dyDescent="0.25">
      <c r="A135" s="8">
        <v>42309</v>
      </c>
      <c r="B135" s="9">
        <v>1.6399999999999998E-2</v>
      </c>
      <c r="C135" s="9">
        <v>5.0486926072412786E-4</v>
      </c>
      <c r="D135" s="3">
        <f t="shared" ref="D135:D149" si="8">D134*(1+B135)</f>
        <v>172.08941375317278</v>
      </c>
      <c r="E135" s="3">
        <f>D135/MAXA($D$6:D134)-1</f>
        <v>1.9394150202083349E-3</v>
      </c>
      <c r="F135" s="10">
        <f>'L10'!Q133</f>
        <v>0.10415490572428589</v>
      </c>
      <c r="G135" s="10">
        <f t="shared" si="5"/>
        <v>7.8672886186164526E-2</v>
      </c>
      <c r="H135" s="11">
        <f t="shared" si="6"/>
        <v>3418.8546860197912</v>
      </c>
      <c r="I135" s="3">
        <f t="shared" si="7"/>
        <v>126.21820571577354</v>
      </c>
      <c r="J135" s="3">
        <f>I135/MAXA($I$6:I134)-1</f>
        <v>-0.28512835541366999</v>
      </c>
    </row>
    <row r="136" spans="1:10" x14ac:dyDescent="0.25">
      <c r="A136" s="8">
        <v>42339</v>
      </c>
      <c r="B136" s="9">
        <v>-5.0000000000000001E-3</v>
      </c>
      <c r="C136" s="9">
        <v>-1.7530185176314439E-2</v>
      </c>
      <c r="D136" s="3">
        <f t="shared" si="8"/>
        <v>171.22896668440691</v>
      </c>
      <c r="E136" s="3">
        <f>D136/MAXA($D$6:D135)-1</f>
        <v>-5.0000000000000044E-3</v>
      </c>
      <c r="F136" s="10">
        <f>'L10'!Q134</f>
        <v>5.7658132491198388E-2</v>
      </c>
      <c r="G136" s="10">
        <f t="shared" ref="G136:G149" si="9">F136-$L$5</f>
        <v>3.2176112953077027E-2</v>
      </c>
      <c r="H136" s="11">
        <f t="shared" si="6"/>
        <v>3615.979462474475</v>
      </c>
      <c r="I136" s="3">
        <f t="shared" si="7"/>
        <v>130.279416959619</v>
      </c>
      <c r="J136" s="3">
        <f>I136/MAXA($I$6:I135)-1</f>
        <v>-0.26212656463050821</v>
      </c>
    </row>
    <row r="137" spans="1:10" x14ac:dyDescent="0.25">
      <c r="A137" s="8">
        <v>42370</v>
      </c>
      <c r="B137" s="9">
        <v>-1.0500000000000001E-2</v>
      </c>
      <c r="C137" s="9">
        <v>-5.073532197294639E-2</v>
      </c>
      <c r="D137" s="3">
        <f t="shared" si="8"/>
        <v>169.43106253422064</v>
      </c>
      <c r="E137" s="3">
        <f>D137/MAXA($D$6:D136)-1</f>
        <v>-1.5447499999999947E-2</v>
      </c>
      <c r="F137" s="10">
        <f>'L10'!Q135</f>
        <v>4.7809581771742597E-2</v>
      </c>
      <c r="G137" s="10">
        <f t="shared" si="9"/>
        <v>2.2327562233621236E-2</v>
      </c>
      <c r="H137" s="11">
        <f t="shared" ref="H137:H149" si="10">H136*(1+F137)</f>
        <v>3788.85792827059</v>
      </c>
      <c r="I137" s="3">
        <f t="shared" ref="I137:I149" si="11">(1+G137)*I136</f>
        <v>133.18823874954478</v>
      </c>
      <c r="J137" s="3">
        <f>I137/MAXA($I$6:I136)-1</f>
        <v>-0.24565164958176</v>
      </c>
    </row>
    <row r="138" spans="1:10" x14ac:dyDescent="0.25">
      <c r="A138" s="8">
        <v>42401</v>
      </c>
      <c r="B138" s="9">
        <v>3.2000000000000002E-3</v>
      </c>
      <c r="C138" s="9">
        <v>-4.1283604302990717E-3</v>
      </c>
      <c r="D138" s="3">
        <f t="shared" si="8"/>
        <v>169.97324193433016</v>
      </c>
      <c r="E138" s="3">
        <f>D138/MAXA($D$6:D137)-1</f>
        <v>-1.2296931999999927E-2</v>
      </c>
      <c r="F138" s="10">
        <f>'L10'!Q136</f>
        <v>-4.5584525035504739E-2</v>
      </c>
      <c r="G138" s="10">
        <f t="shared" si="9"/>
        <v>-7.10665445736261E-2</v>
      </c>
      <c r="H138" s="11">
        <f t="shared" si="10"/>
        <v>3616.1446391833688</v>
      </c>
      <c r="I138" s="3">
        <f t="shared" si="11"/>
        <v>123.72301084376751</v>
      </c>
      <c r="J138" s="3">
        <f>I138/MAXA($I$6:I137)-1</f>
        <v>-0.29926058025079905</v>
      </c>
    </row>
    <row r="139" spans="1:10" x14ac:dyDescent="0.25">
      <c r="A139" s="8">
        <v>42430</v>
      </c>
      <c r="B139" s="9">
        <v>2E-3</v>
      </c>
      <c r="C139" s="9">
        <v>6.5991114577365062E-2</v>
      </c>
      <c r="D139" s="3">
        <f t="shared" si="8"/>
        <v>170.31318841819882</v>
      </c>
      <c r="E139" s="3">
        <f>D139/MAXA($D$6:D138)-1</f>
        <v>-1.0321525863999925E-2</v>
      </c>
      <c r="F139" s="10">
        <f>'L10'!Q137</f>
        <v>8.5116680877980064E-2</v>
      </c>
      <c r="G139" s="10">
        <f t="shared" si="9"/>
        <v>5.9634661339858702E-2</v>
      </c>
      <c r="H139" s="11">
        <f t="shared" si="10"/>
        <v>3923.9388684453575</v>
      </c>
      <c r="I139" s="3">
        <f t="shared" si="11"/>
        <v>131.10119069538325</v>
      </c>
      <c r="J139" s="3">
        <f>I139/MAXA($I$6:I138)-1</f>
        <v>-0.25747222226656641</v>
      </c>
    </row>
    <row r="140" spans="1:10" x14ac:dyDescent="0.25">
      <c r="A140" s="8">
        <v>42461</v>
      </c>
      <c r="B140" s="9">
        <v>3.7000000000000002E-3</v>
      </c>
      <c r="C140" s="9">
        <v>2.6993984808731941E-3</v>
      </c>
      <c r="D140" s="3">
        <f t="shared" si="8"/>
        <v>170.94334721534617</v>
      </c>
      <c r="E140" s="3">
        <f>D140/MAXA($D$6:D139)-1</f>
        <v>-6.6597155096966842E-3</v>
      </c>
      <c r="F140" s="10">
        <f>'L10'!Q138</f>
        <v>7.7468731673253535E-2</v>
      </c>
      <c r="G140" s="10">
        <f t="shared" si="9"/>
        <v>5.1986712135132174E-2</v>
      </c>
      <c r="H140" s="11">
        <f t="shared" si="10"/>
        <v>4227.921435747201</v>
      </c>
      <c r="I140" s="3">
        <f t="shared" si="11"/>
        <v>137.91671055663718</v>
      </c>
      <c r="J140" s="3">
        <f>I140/MAXA($I$6:I139)-1</f>
        <v>-0.21887064443319915</v>
      </c>
    </row>
    <row r="141" spans="1:10" x14ac:dyDescent="0.25">
      <c r="A141" s="8">
        <v>42491</v>
      </c>
      <c r="B141" s="9">
        <v>5.6000000000000008E-3</v>
      </c>
      <c r="C141" s="9">
        <v>1.5324602357572603E-2</v>
      </c>
      <c r="D141" s="3">
        <f t="shared" si="8"/>
        <v>171.90062995975211</v>
      </c>
      <c r="E141" s="3">
        <f>D141/MAXA($D$6:D140)-1</f>
        <v>-1.0970099165509284E-3</v>
      </c>
      <c r="F141" s="10">
        <f>'L10'!Q139</f>
        <v>5.1976738229768685E-2</v>
      </c>
      <c r="G141" s="10">
        <f t="shared" si="9"/>
        <v>2.6494718691647323E-2</v>
      </c>
      <c r="H141" s="11">
        <f t="shared" si="10"/>
        <v>4447.6750014690606</v>
      </c>
      <c r="I141" s="3">
        <f t="shared" si="11"/>
        <v>141.57077500571265</v>
      </c>
      <c r="J141" s="3">
        <f>I141/MAXA($I$6:I140)-1</f>
        <v>-0.19817484189566892</v>
      </c>
    </row>
    <row r="142" spans="1:10" x14ac:dyDescent="0.25">
      <c r="A142" s="8">
        <v>42522</v>
      </c>
      <c r="B142" s="9">
        <v>1.5E-3</v>
      </c>
      <c r="C142" s="9">
        <v>9.1092112097812539E-4</v>
      </c>
      <c r="D142" s="3">
        <f t="shared" si="8"/>
        <v>172.15848090469174</v>
      </c>
      <c r="E142" s="3">
        <f>D142/MAXA($D$6:D141)-1</f>
        <v>4.0134456857421341E-4</v>
      </c>
      <c r="F142" s="10">
        <f>'L10'!Q140</f>
        <v>6.1451778546777941E-2</v>
      </c>
      <c r="G142" s="10">
        <f t="shared" si="9"/>
        <v>3.5969759008656579E-2</v>
      </c>
      <c r="H142" s="11">
        <f t="shared" si="10"/>
        <v>4720.992540707377</v>
      </c>
      <c r="I142" s="3">
        <f t="shared" si="11"/>
        <v>146.66304166533686</v>
      </c>
      <c r="J142" s="3">
        <f>I142/MAXA($I$6:I141)-1</f>
        <v>-0.16933338419157817</v>
      </c>
    </row>
    <row r="143" spans="1:10" x14ac:dyDescent="0.25">
      <c r="A143" s="8">
        <v>42552</v>
      </c>
      <c r="B143" s="9">
        <v>1.3899999999999999E-2</v>
      </c>
      <c r="C143" s="9">
        <v>3.5609801125254359E-2</v>
      </c>
      <c r="D143" s="3">
        <f t="shared" si="8"/>
        <v>174.55148378926697</v>
      </c>
      <c r="E143" s="3">
        <f>D143/MAXA($D$6:D142)-1</f>
        <v>1.3900000000000023E-2</v>
      </c>
      <c r="F143" s="10">
        <f>'L10'!Q141</f>
        <v>4.7736528488099512E-2</v>
      </c>
      <c r="G143" s="10">
        <f t="shared" si="9"/>
        <v>2.2254508949978151E-2</v>
      </c>
      <c r="H143" s="11">
        <f t="shared" si="10"/>
        <v>4946.3563356189597</v>
      </c>
      <c r="I143" s="3">
        <f t="shared" si="11"/>
        <v>149.92695563870913</v>
      </c>
      <c r="J143" s="3">
        <f>I143/MAXA($I$6:I142)-1</f>
        <v>-0.15084730655562151</v>
      </c>
    </row>
    <row r="144" spans="1:10" x14ac:dyDescent="0.25">
      <c r="A144" s="8">
        <v>42583</v>
      </c>
      <c r="B144" s="9">
        <v>-4.0000000000000002E-4</v>
      </c>
      <c r="C144" s="9">
        <v>-1.2192431360480427E-3</v>
      </c>
      <c r="D144" s="3">
        <f t="shared" si="8"/>
        <v>174.48166319575128</v>
      </c>
      <c r="E144" s="3">
        <f>D144/MAXA($D$6:D143)-1</f>
        <v>-3.9999999999984492E-4</v>
      </c>
      <c r="F144" s="10">
        <f>'L10'!Q142</f>
        <v>6.6295105657841774E-2</v>
      </c>
      <c r="G144" s="10">
        <f t="shared" si="9"/>
        <v>4.0813086119720413E-2</v>
      </c>
      <c r="H144" s="11">
        <f t="shared" si="10"/>
        <v>5274.2755515101535</v>
      </c>
      <c r="I144" s="3">
        <f t="shared" si="11"/>
        <v>156.04593739085928</v>
      </c>
      <c r="J144" s="3">
        <f>I144/MAXA($I$6:I143)-1</f>
        <v>-0.11619076454928357</v>
      </c>
    </row>
    <row r="145" spans="1:10" x14ac:dyDescent="0.25">
      <c r="A145" s="8">
        <v>42614</v>
      </c>
      <c r="B145" s="9">
        <v>2.6000000000000003E-3</v>
      </c>
      <c r="C145" s="9">
        <v>-1.2344508443253854E-3</v>
      </c>
      <c r="D145" s="3">
        <f t="shared" si="8"/>
        <v>174.93531552006021</v>
      </c>
      <c r="E145" s="3">
        <f>D145/MAXA($D$6:D144)-1</f>
        <v>2.1989600000000831E-3</v>
      </c>
      <c r="F145" s="10">
        <f>'L10'!Q143</f>
        <v>4.1895539551864376E-2</v>
      </c>
      <c r="G145" s="10">
        <f t="shared" si="9"/>
        <v>1.6413520013743015E-2</v>
      </c>
      <c r="H145" s="11">
        <f t="shared" si="10"/>
        <v>5495.2441714858778</v>
      </c>
      <c r="I145" s="3">
        <f t="shared" si="11"/>
        <v>158.60720050728742</v>
      </c>
      <c r="J145" s="3">
        <f>I145/MAXA($I$6:I144)-1</f>
        <v>-0.10168434397488235</v>
      </c>
    </row>
    <row r="146" spans="1:10" x14ac:dyDescent="0.25">
      <c r="A146" s="8">
        <v>42644</v>
      </c>
      <c r="B146" s="9">
        <v>-6.9999999999999999E-4</v>
      </c>
      <c r="C146" s="9">
        <v>-1.9425679279557517E-2</v>
      </c>
      <c r="D146" s="3">
        <f t="shared" si="8"/>
        <v>174.81286079919616</v>
      </c>
      <c r="E146" s="3">
        <f>D146/MAXA($D$6:D145)-1</f>
        <v>-7.0000000000003393E-4</v>
      </c>
      <c r="F146" s="10">
        <f>'L10'!Q144</f>
        <v>5.4395280409018802E-2</v>
      </c>
      <c r="G146" s="10">
        <f t="shared" si="9"/>
        <v>2.8913260870897441E-2</v>
      </c>
      <c r="H146" s="11">
        <f t="shared" si="10"/>
        <v>5794.1595191098786</v>
      </c>
      <c r="I146" s="3">
        <f t="shared" si="11"/>
        <v>163.19305187155737</v>
      </c>
      <c r="J146" s="3">
        <f>I146/MAXA($I$6:I145)-1</f>
        <v>-7.571110906781664E-2</v>
      </c>
    </row>
    <row r="147" spans="1:10" x14ac:dyDescent="0.25">
      <c r="A147" s="8">
        <v>42675</v>
      </c>
      <c r="B147" s="9">
        <v>1.6999999999999999E-3</v>
      </c>
      <c r="C147" s="9">
        <v>3.4174522187570444E-2</v>
      </c>
      <c r="D147" s="3">
        <f t="shared" si="8"/>
        <v>175.1100426625548</v>
      </c>
      <c r="E147" s="3">
        <f>D147/MAXA($D$6:D146)-1</f>
        <v>9.9881000000001663E-4</v>
      </c>
      <c r="F147" s="10">
        <f>'L10'!Q145</f>
        <v>4.4669043354667946E-2</v>
      </c>
      <c r="G147" s="10">
        <f t="shared" si="9"/>
        <v>1.9187023816546585E-2</v>
      </c>
      <c r="H147" s="11">
        <f t="shared" si="10"/>
        <v>6052.9790818728598</v>
      </c>
      <c r="I147" s="3">
        <f t="shared" si="11"/>
        <v>166.32424084451188</v>
      </c>
      <c r="J147" s="3">
        <f>I147/MAXA($I$6:I146)-1</f>
        <v>-5.7976756104131444E-2</v>
      </c>
    </row>
    <row r="148" spans="1:10" x14ac:dyDescent="0.25">
      <c r="A148" s="8">
        <v>42705</v>
      </c>
      <c r="B148" s="9">
        <v>1.03E-2</v>
      </c>
      <c r="C148" s="9">
        <v>1.8200762196895148E-2</v>
      </c>
      <c r="D148" s="3">
        <f t="shared" si="8"/>
        <v>176.91367610197912</v>
      </c>
      <c r="E148" s="3">
        <f>D148/MAXA($D$6:D147)-1</f>
        <v>1.0299999999999976E-2</v>
      </c>
      <c r="F148" s="10">
        <f>'L10'!Q146</f>
        <v>6.4301644955601839E-2</v>
      </c>
      <c r="G148" s="10">
        <f t="shared" si="9"/>
        <v>3.8819625417480477E-2</v>
      </c>
      <c r="H148" s="11">
        <f t="shared" si="10"/>
        <v>6442.1955937191324</v>
      </c>
      <c r="I148" s="3">
        <f t="shared" si="11"/>
        <v>172.78088557194263</v>
      </c>
      <c r="J148" s="3">
        <f>I148/MAXA($I$6:I147)-1</f>
        <v>-2.1407766641533987E-2</v>
      </c>
    </row>
    <row r="149" spans="1:10" x14ac:dyDescent="0.25">
      <c r="A149" s="8">
        <v>42736</v>
      </c>
      <c r="B149" s="9">
        <v>5.9999999999999995E-4</v>
      </c>
      <c r="C149" s="9">
        <v>2.3E-2</v>
      </c>
      <c r="D149" s="3">
        <f t="shared" si="8"/>
        <v>177.01982430764031</v>
      </c>
      <c r="E149" s="3">
        <f>D149/MAXA($D$6:D148)-1</f>
        <v>5.9999999999993392E-4</v>
      </c>
      <c r="F149" s="10">
        <f>'L10'!Q147</f>
        <v>5.0015251662875022E-2</v>
      </c>
      <c r="G149" s="10">
        <f t="shared" si="9"/>
        <v>2.4533232124753661E-2</v>
      </c>
      <c r="H149" s="11">
        <f t="shared" si="10"/>
        <v>6764.4036276004599</v>
      </c>
      <c r="I149" s="3">
        <f t="shared" si="11"/>
        <v>177.01975914439959</v>
      </c>
      <c r="J149" s="3">
        <f>I149/MAXA($I$6:I148)-1</f>
        <v>2.6002637749302782E-3</v>
      </c>
    </row>
    <row r="150" spans="1:10" x14ac:dyDescent="0.25">
      <c r="F150" s="10"/>
      <c r="G150" s="10"/>
    </row>
  </sheetData>
  <pageMargins left="0.75" right="0.75" top="1" bottom="1" header="0.5" footer="0.5"/>
  <pageSetup paperSize="9" orientation="portrait" horizontalDpi="4294967292" verticalDpi="4294967292"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82"/>
  <sheetViews>
    <sheetView workbookViewId="0">
      <selection activeCell="O4" sqref="O4:R4"/>
    </sheetView>
  </sheetViews>
  <sheetFormatPr baseColWidth="10" defaultRowHeight="15" x14ac:dyDescent="0.25"/>
  <cols>
    <col min="1" max="1" width="11.7109375" bestFit="1" customWidth="1"/>
    <col min="4" max="4" width="12.7109375" bestFit="1" customWidth="1"/>
    <col min="5" max="5" width="11.85546875" customWidth="1"/>
    <col min="9" max="9" width="18.140625" customWidth="1"/>
  </cols>
  <sheetData>
    <row r="1" spans="1:19" x14ac:dyDescent="0.25">
      <c r="A1" t="s">
        <v>0</v>
      </c>
      <c r="B1">
        <v>1</v>
      </c>
    </row>
    <row r="2" spans="1:19" x14ac:dyDescent="0.25">
      <c r="A2" t="s">
        <v>1</v>
      </c>
      <c r="B2">
        <v>-2</v>
      </c>
    </row>
    <row r="3" spans="1:19" x14ac:dyDescent="0.25">
      <c r="A3" s="2"/>
    </row>
    <row r="4" spans="1:19" x14ac:dyDescent="0.25">
      <c r="A4" s="1" t="s">
        <v>18</v>
      </c>
      <c r="B4" s="1" t="s">
        <v>2</v>
      </c>
      <c r="C4" s="1" t="s">
        <v>6</v>
      </c>
      <c r="D4" s="1" t="s">
        <v>5</v>
      </c>
      <c r="E4" s="1" t="s">
        <v>7</v>
      </c>
      <c r="F4" s="1" t="s">
        <v>8</v>
      </c>
      <c r="G4" s="1" t="s">
        <v>9</v>
      </c>
      <c r="H4" s="1" t="s">
        <v>10</v>
      </c>
      <c r="I4" s="1" t="s">
        <v>17</v>
      </c>
      <c r="J4" s="1" t="s">
        <v>4</v>
      </c>
      <c r="K4" s="1" t="s">
        <v>3</v>
      </c>
      <c r="L4" s="1" t="s">
        <v>11</v>
      </c>
      <c r="M4" s="1" t="s">
        <v>12</v>
      </c>
      <c r="N4" s="1" t="s">
        <v>13</v>
      </c>
      <c r="O4" s="1" t="s">
        <v>14</v>
      </c>
      <c r="P4" s="1" t="s">
        <v>15</v>
      </c>
      <c r="Q4" s="1" t="s">
        <v>16</v>
      </c>
    </row>
    <row r="5" spans="1:19" ht="15.75" x14ac:dyDescent="0.25">
      <c r="A5" s="25">
        <v>38353</v>
      </c>
      <c r="B5" s="26">
        <v>0.12820000000000001</v>
      </c>
      <c r="C5" s="21">
        <v>1181.27</v>
      </c>
      <c r="D5" s="26">
        <v>2.06E-2</v>
      </c>
      <c r="E5" s="26">
        <v>1.7500000000000002E-2</v>
      </c>
      <c r="F5" s="27">
        <v>28</v>
      </c>
      <c r="G5" s="21">
        <f>C5*EXP((D5-E5+((B5^2)/2))*(1/12)+(B5*SQRT(F5/365)*$B$2))</f>
        <v>1101.3296053696297</v>
      </c>
      <c r="H5" s="21">
        <v>1100</v>
      </c>
      <c r="I5" s="28">
        <v>42813</v>
      </c>
      <c r="J5" s="21">
        <v>47</v>
      </c>
      <c r="K5" s="21">
        <v>2.8</v>
      </c>
      <c r="L5" s="21">
        <v>0.55000000000000004</v>
      </c>
      <c r="M5" s="21">
        <f>H5*EXP(-D5*(J5/365))-K5</f>
        <v>1094.2860035324543</v>
      </c>
      <c r="N5" s="21">
        <f>M5/$B$1</f>
        <v>1094.2860035324543</v>
      </c>
      <c r="O5" s="21">
        <f>(N5+K5)*(EXP(D5*F5/365)-1)</f>
        <v>1.7350670366516012</v>
      </c>
      <c r="P5" s="21">
        <f>K5-L5+O5</f>
        <v>3.9850670366516012</v>
      </c>
      <c r="Q5" s="26">
        <f>P5/N5</f>
        <v>3.6417052066712394E-3</v>
      </c>
      <c r="S5" s="3"/>
    </row>
    <row r="6" spans="1:19" ht="15.75" x14ac:dyDescent="0.25">
      <c r="A6" s="25">
        <v>38384</v>
      </c>
      <c r="B6" s="26">
        <v>0.1208</v>
      </c>
      <c r="C6" s="21">
        <v>1203.599976</v>
      </c>
      <c r="D6" s="26">
        <v>2.5100000000000001E-2</v>
      </c>
      <c r="E6" s="26">
        <v>1.66E-2</v>
      </c>
      <c r="F6" s="21">
        <v>31</v>
      </c>
      <c r="G6" s="21">
        <f>C6*EXP((D6-E6+((B6^2)/2))*(1/12)+(B6*SQRT(F6/365)*$B$2))</f>
        <v>1123.2473302479405</v>
      </c>
      <c r="H6" s="21">
        <v>1125</v>
      </c>
      <c r="I6" s="25">
        <v>42841</v>
      </c>
      <c r="J6" s="21">
        <v>47</v>
      </c>
      <c r="K6" s="21">
        <v>2.2999999999999998</v>
      </c>
      <c r="L6" s="21">
        <v>1.4</v>
      </c>
      <c r="M6" s="21">
        <f t="shared" ref="M6:M69" si="0">H6*EXP(-D6*(J6/365))-K6</f>
        <v>1119.0698080060195</v>
      </c>
      <c r="N6" s="21">
        <f t="shared" ref="N6:N69" si="1">M6/$B$1</f>
        <v>1119.0698080060195</v>
      </c>
      <c r="O6" s="21">
        <f t="shared" ref="O6:O69" si="2">(N6+K6)*(EXP(D6*F6/365)-1)</f>
        <v>2.3930644892053574</v>
      </c>
      <c r="P6" s="21">
        <f t="shared" ref="P6:P69" si="3">K6-L6+O6</f>
        <v>3.2930644892053573</v>
      </c>
      <c r="Q6" s="26">
        <f t="shared" ref="Q6:Q69" si="4">P6/N6</f>
        <v>2.9426801309857553E-3</v>
      </c>
      <c r="S6" s="3"/>
    </row>
    <row r="7" spans="1:19" ht="15.75" x14ac:dyDescent="0.25">
      <c r="A7" s="25">
        <v>38412</v>
      </c>
      <c r="B7" s="26">
        <v>0.14019999999999999</v>
      </c>
      <c r="C7" s="21">
        <v>1180.589966</v>
      </c>
      <c r="D7" s="26">
        <v>2.63E-2</v>
      </c>
      <c r="E7" s="26">
        <v>1.6899999999999998E-2</v>
      </c>
      <c r="F7" s="21">
        <v>29</v>
      </c>
      <c r="G7" s="21">
        <f t="shared" ref="G7:G70" si="5">C7*EXP((D7-E7+((B7^2)/2))*(1/12)+(B7*SQRT(F7/365)*$B$2))</f>
        <v>1092.6212177736613</v>
      </c>
      <c r="H7" s="21">
        <v>1090</v>
      </c>
      <c r="I7" s="28">
        <v>42876</v>
      </c>
      <c r="J7" s="21">
        <v>51</v>
      </c>
      <c r="K7" s="21">
        <v>2.85</v>
      </c>
      <c r="L7" s="21">
        <v>2.1</v>
      </c>
      <c r="M7" s="21">
        <f>H7*EXP(-D7*(J7/365))-K7</f>
        <v>1083.1518247082472</v>
      </c>
      <c r="N7" s="21">
        <f>M7/$B$1</f>
        <v>1083.1518247082472</v>
      </c>
      <c r="O7" s="21">
        <f>(N7+K7)*(EXP(D7*F7/365)-1)</f>
        <v>2.2716701134259569</v>
      </c>
      <c r="P7" s="21">
        <f t="shared" si="3"/>
        <v>3.0216701134259569</v>
      </c>
      <c r="Q7" s="26">
        <f t="shared" si="4"/>
        <v>2.7897013553384912E-3</v>
      </c>
      <c r="S7" s="3"/>
    </row>
    <row r="8" spans="1:19" ht="15.75" x14ac:dyDescent="0.25">
      <c r="A8" s="25">
        <v>38443</v>
      </c>
      <c r="B8" s="26">
        <v>0.15310000000000001</v>
      </c>
      <c r="C8" s="21">
        <v>1156.849976</v>
      </c>
      <c r="D8" s="26">
        <v>2.7E-2</v>
      </c>
      <c r="E8" s="26">
        <v>1.7600000000000001E-2</v>
      </c>
      <c r="F8" s="21">
        <v>32</v>
      </c>
      <c r="G8" s="21">
        <f t="shared" si="5"/>
        <v>1058.4409182935738</v>
      </c>
      <c r="H8" s="21">
        <v>1060</v>
      </c>
      <c r="I8" s="28">
        <v>42904</v>
      </c>
      <c r="J8" s="21">
        <v>50</v>
      </c>
      <c r="K8" s="21">
        <v>3.5</v>
      </c>
      <c r="L8" s="21">
        <v>0.5</v>
      </c>
      <c r="M8" s="21">
        <f t="shared" si="0"/>
        <v>1052.5866934526846</v>
      </c>
      <c r="N8" s="21">
        <f t="shared" si="1"/>
        <v>1052.5866934526846</v>
      </c>
      <c r="O8" s="21">
        <f t="shared" si="2"/>
        <v>2.502848512692962</v>
      </c>
      <c r="P8" s="21">
        <f t="shared" si="3"/>
        <v>5.502848512692962</v>
      </c>
      <c r="Q8" s="26">
        <f t="shared" si="4"/>
        <v>5.2279290123292098E-3</v>
      </c>
      <c r="S8" s="3"/>
    </row>
    <row r="9" spans="1:19" ht="15.75" x14ac:dyDescent="0.25">
      <c r="A9" s="25">
        <v>38473</v>
      </c>
      <c r="B9" s="26">
        <v>0.13289999999999999</v>
      </c>
      <c r="C9" s="21">
        <v>1191.5</v>
      </c>
      <c r="D9" s="26">
        <v>2.8000000000000001E-2</v>
      </c>
      <c r="E9" s="26">
        <v>1.7600000000000001E-2</v>
      </c>
      <c r="F9" s="21">
        <v>30</v>
      </c>
      <c r="G9" s="21">
        <f t="shared" si="5"/>
        <v>1105.8487352852728</v>
      </c>
      <c r="H9" s="21">
        <v>1110</v>
      </c>
      <c r="I9" s="28">
        <v>42932</v>
      </c>
      <c r="J9" s="21">
        <v>46</v>
      </c>
      <c r="K9" s="21">
        <v>2.9</v>
      </c>
      <c r="L9" s="21">
        <v>0.6</v>
      </c>
      <c r="M9" s="21">
        <f t="shared" si="0"/>
        <v>1103.1899713408122</v>
      </c>
      <c r="N9" s="21">
        <f t="shared" si="1"/>
        <v>1103.1899713408122</v>
      </c>
      <c r="O9" s="21">
        <f t="shared" si="2"/>
        <v>2.5484534680480486</v>
      </c>
      <c r="P9" s="21">
        <f t="shared" si="3"/>
        <v>4.8484534680480484</v>
      </c>
      <c r="Q9" s="26">
        <f t="shared" si="4"/>
        <v>4.3949397601532394E-3</v>
      </c>
      <c r="S9" s="3"/>
    </row>
    <row r="10" spans="1:19" ht="15.75" x14ac:dyDescent="0.25">
      <c r="A10" s="25">
        <v>38504</v>
      </c>
      <c r="B10" s="26">
        <v>0.12039999999999999</v>
      </c>
      <c r="C10" s="21">
        <v>1191.329956</v>
      </c>
      <c r="D10" s="26">
        <v>2.9899999999999999E-2</v>
      </c>
      <c r="E10" s="26">
        <v>1.7399999999999999E-2</v>
      </c>
      <c r="F10" s="21">
        <v>29</v>
      </c>
      <c r="G10" s="21">
        <f t="shared" si="5"/>
        <v>1114.9851544860173</v>
      </c>
      <c r="H10" s="21">
        <v>1125</v>
      </c>
      <c r="I10" s="28">
        <v>42967</v>
      </c>
      <c r="J10" s="21">
        <v>49</v>
      </c>
      <c r="K10" s="21">
        <v>3.7</v>
      </c>
      <c r="L10" s="21">
        <v>0.6</v>
      </c>
      <c r="M10" s="21">
        <f t="shared" si="0"/>
        <v>1116.7933316944145</v>
      </c>
      <c r="N10" s="21">
        <f t="shared" si="1"/>
        <v>1116.7933316944145</v>
      </c>
      <c r="O10" s="21">
        <f t="shared" si="2"/>
        <v>2.665026665067161</v>
      </c>
      <c r="P10" s="21">
        <f t="shared" si="3"/>
        <v>5.7650266650671611</v>
      </c>
      <c r="Q10" s="26">
        <f t="shared" si="4"/>
        <v>5.1621248994389874E-3</v>
      </c>
      <c r="S10" s="3"/>
    </row>
    <row r="11" spans="1:19" ht="15.75" x14ac:dyDescent="0.25">
      <c r="A11" s="25">
        <v>38534</v>
      </c>
      <c r="B11" s="26">
        <v>0.1157</v>
      </c>
      <c r="C11" s="21">
        <v>1234.1800539999999</v>
      </c>
      <c r="D11" s="26">
        <v>3.2500000000000001E-2</v>
      </c>
      <c r="E11" s="26">
        <v>1.7299999999999999E-2</v>
      </c>
      <c r="F11" s="21">
        <v>32</v>
      </c>
      <c r="G11" s="21">
        <f t="shared" si="5"/>
        <v>1154.5553330858716</v>
      </c>
      <c r="H11" s="21">
        <v>1155</v>
      </c>
      <c r="I11" s="28">
        <v>42995</v>
      </c>
      <c r="J11" s="21">
        <v>49</v>
      </c>
      <c r="K11" s="21">
        <v>2.4</v>
      </c>
      <c r="L11" s="21">
        <v>1.05</v>
      </c>
      <c r="M11" s="21">
        <f t="shared" si="0"/>
        <v>1147.5716964332696</v>
      </c>
      <c r="N11" s="21">
        <f t="shared" si="1"/>
        <v>1147.5716964332696</v>
      </c>
      <c r="O11" s="21">
        <f t="shared" si="2"/>
        <v>3.281304197770321</v>
      </c>
      <c r="P11" s="21">
        <f t="shared" si="3"/>
        <v>4.6313041977703211</v>
      </c>
      <c r="Q11" s="26">
        <f t="shared" si="4"/>
        <v>4.035742788154089E-3</v>
      </c>
      <c r="S11" s="3"/>
    </row>
    <row r="12" spans="1:19" ht="15.75" x14ac:dyDescent="0.25">
      <c r="A12" s="25">
        <v>38565</v>
      </c>
      <c r="B12" s="26">
        <v>0.126</v>
      </c>
      <c r="C12" s="21">
        <v>1220.329956</v>
      </c>
      <c r="D12" s="26">
        <v>3.4099999999999998E-2</v>
      </c>
      <c r="E12" s="26">
        <v>1.7399999999999999E-2</v>
      </c>
      <c r="F12" s="21">
        <v>30</v>
      </c>
      <c r="G12" s="21">
        <f t="shared" si="5"/>
        <v>1137.6085433533976</v>
      </c>
      <c r="H12" s="21">
        <v>1140</v>
      </c>
      <c r="I12" s="28">
        <v>43030</v>
      </c>
      <c r="J12" s="21">
        <v>52</v>
      </c>
      <c r="K12" s="21">
        <v>3.4</v>
      </c>
      <c r="L12" s="21">
        <v>0.75</v>
      </c>
      <c r="M12" s="21">
        <f t="shared" si="0"/>
        <v>1131.0752170919445</v>
      </c>
      <c r="N12" s="21">
        <f t="shared" si="1"/>
        <v>1131.0752170919445</v>
      </c>
      <c r="O12" s="21">
        <f t="shared" si="2"/>
        <v>3.1840987748505425</v>
      </c>
      <c r="P12" s="21">
        <f t="shared" si="3"/>
        <v>5.834098774850542</v>
      </c>
      <c r="Q12" s="26">
        <f t="shared" si="4"/>
        <v>5.1580113211660006E-3</v>
      </c>
      <c r="S12" s="3"/>
    </row>
    <row r="13" spans="1:19" ht="15.75" x14ac:dyDescent="0.25">
      <c r="A13" s="25">
        <v>38596</v>
      </c>
      <c r="B13" s="26">
        <v>0.1192</v>
      </c>
      <c r="C13" s="21">
        <v>1228.8100589999999</v>
      </c>
      <c r="D13" s="26">
        <v>3.15E-2</v>
      </c>
      <c r="E13" s="26">
        <v>1.7500000000000002E-2</v>
      </c>
      <c r="F13" s="21">
        <v>31</v>
      </c>
      <c r="G13" s="21">
        <f t="shared" si="5"/>
        <v>1148.3521771905373</v>
      </c>
      <c r="H13" s="21">
        <v>1150</v>
      </c>
      <c r="I13" s="28">
        <v>43058</v>
      </c>
      <c r="J13" s="21">
        <v>50</v>
      </c>
      <c r="K13" s="21">
        <v>3.2</v>
      </c>
      <c r="L13" s="21">
        <v>3.4</v>
      </c>
      <c r="M13" s="21">
        <f t="shared" si="0"/>
        <v>1141.8483622441247</v>
      </c>
      <c r="N13" s="21">
        <f t="shared" si="1"/>
        <v>1141.8483622441247</v>
      </c>
      <c r="O13" s="21">
        <f t="shared" si="2"/>
        <v>3.067497983038328</v>
      </c>
      <c r="P13" s="21">
        <f t="shared" si="3"/>
        <v>2.8674979830383283</v>
      </c>
      <c r="Q13" s="26">
        <f t="shared" si="4"/>
        <v>2.5112773971166439E-3</v>
      </c>
      <c r="S13" s="3"/>
    </row>
    <row r="14" spans="1:19" ht="15.75" x14ac:dyDescent="0.25">
      <c r="A14" s="25">
        <v>38626</v>
      </c>
      <c r="B14" s="42">
        <v>0.1532</v>
      </c>
      <c r="C14" s="21">
        <v>1207.01001</v>
      </c>
      <c r="D14" s="26">
        <v>3.7699999999999997E-2</v>
      </c>
      <c r="E14" s="42">
        <v>1.8200000000000001E-2</v>
      </c>
      <c r="F14" s="21">
        <v>30</v>
      </c>
      <c r="G14" s="21">
        <f t="shared" si="5"/>
        <v>1108.3883376926078</v>
      </c>
      <c r="H14" s="21">
        <v>1100</v>
      </c>
      <c r="I14" s="43">
        <v>38703</v>
      </c>
      <c r="J14" s="21">
        <v>47</v>
      </c>
      <c r="K14" s="21">
        <v>3</v>
      </c>
      <c r="L14" s="21">
        <v>0.25</v>
      </c>
      <c r="M14" s="21">
        <f t="shared" si="0"/>
        <v>1091.6729679520915</v>
      </c>
      <c r="N14" s="21">
        <f t="shared" si="1"/>
        <v>1091.6729679520915</v>
      </c>
      <c r="O14" s="21">
        <f t="shared" si="2"/>
        <v>3.3972473369065663</v>
      </c>
      <c r="P14" s="21">
        <f t="shared" si="3"/>
        <v>6.1472473369065668</v>
      </c>
      <c r="Q14" s="26">
        <f t="shared" si="4"/>
        <v>5.6310337595318572E-3</v>
      </c>
      <c r="S14" s="3"/>
    </row>
    <row r="15" spans="1:19" x14ac:dyDescent="0.25">
      <c r="A15" s="25">
        <v>38657</v>
      </c>
      <c r="B15" s="26">
        <v>0.1206</v>
      </c>
      <c r="C15" s="21">
        <v>1249.4799800000001</v>
      </c>
      <c r="D15" s="29">
        <v>0.04</v>
      </c>
      <c r="E15" s="26">
        <v>1.78E-2</v>
      </c>
      <c r="F15" s="21">
        <v>30</v>
      </c>
      <c r="G15" s="21">
        <f t="shared" si="5"/>
        <v>1168.8654447020615</v>
      </c>
      <c r="H15" s="21">
        <v>1165</v>
      </c>
      <c r="I15" s="43">
        <v>38373</v>
      </c>
      <c r="J15" s="21">
        <v>51</v>
      </c>
      <c r="K15" s="21">
        <v>2.5</v>
      </c>
      <c r="L15" s="21">
        <v>0.6</v>
      </c>
      <c r="M15" s="21">
        <f t="shared" si="0"/>
        <v>1156.0069290456906</v>
      </c>
      <c r="N15" s="21">
        <f t="shared" si="1"/>
        <v>1156.0069290456906</v>
      </c>
      <c r="O15" s="21">
        <f t="shared" si="2"/>
        <v>3.8150577952509268</v>
      </c>
      <c r="P15" s="21">
        <f t="shared" si="3"/>
        <v>5.7150577952509263</v>
      </c>
      <c r="Q15" s="26">
        <f t="shared" si="4"/>
        <v>4.9437919891785016E-3</v>
      </c>
    </row>
    <row r="16" spans="1:19" x14ac:dyDescent="0.25">
      <c r="A16" s="25">
        <v>38687</v>
      </c>
      <c r="B16" s="26">
        <v>0.1207</v>
      </c>
      <c r="C16" s="21">
        <v>1248.290039</v>
      </c>
      <c r="D16" s="26">
        <v>4.0099999999999997E-2</v>
      </c>
      <c r="E16" s="26">
        <v>1.7600000000000001E-2</v>
      </c>
      <c r="F16" s="21">
        <v>32</v>
      </c>
      <c r="G16" s="21">
        <f t="shared" si="5"/>
        <v>1165.0683416186357</v>
      </c>
      <c r="H16" s="21">
        <v>1165</v>
      </c>
      <c r="I16" s="43">
        <v>38401</v>
      </c>
      <c r="J16" s="21">
        <v>49</v>
      </c>
      <c r="K16" s="21">
        <v>3</v>
      </c>
      <c r="L16" s="21">
        <v>0.8</v>
      </c>
      <c r="M16" s="21">
        <f t="shared" si="0"/>
        <v>1155.7453203379025</v>
      </c>
      <c r="N16" s="21">
        <f t="shared" si="1"/>
        <v>1155.7453203379025</v>
      </c>
      <c r="O16" s="21">
        <f t="shared" si="2"/>
        <v>4.0808732855021645</v>
      </c>
      <c r="P16" s="21">
        <f t="shared" si="3"/>
        <v>6.2808732855021647</v>
      </c>
      <c r="Q16" s="26">
        <f t="shared" si="4"/>
        <v>5.4344786649586788E-3</v>
      </c>
    </row>
    <row r="17" spans="1:17" x14ac:dyDescent="0.25">
      <c r="A17" s="25">
        <v>38718</v>
      </c>
      <c r="B17" s="26">
        <v>0.1295</v>
      </c>
      <c r="C17" s="21">
        <v>1280.079956</v>
      </c>
      <c r="D17" s="26">
        <v>4.3700000000000003E-2</v>
      </c>
      <c r="E17" s="26">
        <v>1.7500000000000002E-2</v>
      </c>
      <c r="F17" s="21">
        <v>28</v>
      </c>
      <c r="G17" s="21">
        <f t="shared" si="5"/>
        <v>1194.9082805151711</v>
      </c>
      <c r="H17" s="21">
        <v>1195</v>
      </c>
      <c r="I17" s="43">
        <v>38794</v>
      </c>
      <c r="J17" s="21">
        <v>46</v>
      </c>
      <c r="K17" s="21">
        <v>2.75</v>
      </c>
      <c r="L17" s="21">
        <v>0.9</v>
      </c>
      <c r="M17" s="21">
        <f t="shared" si="0"/>
        <v>1185.6867500756834</v>
      </c>
      <c r="N17" s="21">
        <f t="shared" si="1"/>
        <v>1185.6867500756834</v>
      </c>
      <c r="O17" s="21">
        <f t="shared" si="2"/>
        <v>3.9907160639756287</v>
      </c>
      <c r="P17" s="21">
        <f t="shared" si="3"/>
        <v>5.8407160639756288</v>
      </c>
      <c r="Q17" s="26">
        <f t="shared" si="4"/>
        <v>4.9260195102988295E-3</v>
      </c>
    </row>
    <row r="18" spans="1:17" x14ac:dyDescent="0.25">
      <c r="A18" s="25">
        <v>38749</v>
      </c>
      <c r="B18" s="26">
        <v>0.1234</v>
      </c>
      <c r="C18" s="21">
        <v>1280.660034</v>
      </c>
      <c r="D18" s="26">
        <v>4.4699999999999997E-2</v>
      </c>
      <c r="E18" s="26">
        <v>1.77E-2</v>
      </c>
      <c r="F18" s="21">
        <v>31</v>
      </c>
      <c r="G18" s="21">
        <f t="shared" si="5"/>
        <v>1195.2258077906556</v>
      </c>
      <c r="H18" s="21">
        <v>1195</v>
      </c>
      <c r="I18" s="43">
        <v>38829</v>
      </c>
      <c r="J18" s="21">
        <v>53</v>
      </c>
      <c r="K18" s="21">
        <v>2.2799999999999998</v>
      </c>
      <c r="L18" s="21">
        <v>0.7</v>
      </c>
      <c r="M18" s="21">
        <f t="shared" si="0"/>
        <v>1184.9887492058288</v>
      </c>
      <c r="N18" s="21">
        <f t="shared" si="1"/>
        <v>1184.9887492058288</v>
      </c>
      <c r="O18" s="21">
        <f t="shared" si="2"/>
        <v>4.5159594754226111</v>
      </c>
      <c r="P18" s="21">
        <f t="shared" si="3"/>
        <v>6.0959594754226112</v>
      </c>
      <c r="Q18" s="26">
        <f t="shared" si="4"/>
        <v>5.144318441426622E-3</v>
      </c>
    </row>
    <row r="19" spans="1:17" x14ac:dyDescent="0.25">
      <c r="A19" s="25">
        <v>38777</v>
      </c>
      <c r="B19" s="26">
        <v>0.1139</v>
      </c>
      <c r="C19" s="21">
        <v>1294.869995</v>
      </c>
      <c r="D19" s="26">
        <v>4.65E-2</v>
      </c>
      <c r="E19" s="26">
        <v>1.67E-2</v>
      </c>
      <c r="F19" s="21">
        <v>28</v>
      </c>
      <c r="G19" s="21">
        <f t="shared" si="5"/>
        <v>1219.377447220254</v>
      </c>
      <c r="H19" s="21">
        <v>1220</v>
      </c>
      <c r="I19" s="43">
        <v>38857</v>
      </c>
      <c r="J19" s="21">
        <v>50</v>
      </c>
      <c r="K19" s="21">
        <v>2.65</v>
      </c>
      <c r="L19" s="21">
        <v>1.1000000000000001</v>
      </c>
      <c r="M19" s="21">
        <f t="shared" si="0"/>
        <v>1209.6034654981436</v>
      </c>
      <c r="N19" s="21">
        <f t="shared" si="1"/>
        <v>1209.6034654981436</v>
      </c>
      <c r="O19" s="21">
        <f t="shared" si="2"/>
        <v>4.3319793260322204</v>
      </c>
      <c r="P19" s="21">
        <f t="shared" si="3"/>
        <v>5.8819793260322202</v>
      </c>
      <c r="Q19" s="26">
        <f t="shared" si="4"/>
        <v>4.8627335269826469E-3</v>
      </c>
    </row>
    <row r="20" spans="1:17" x14ac:dyDescent="0.25">
      <c r="A20" s="25">
        <v>38808</v>
      </c>
      <c r="B20" s="26">
        <v>0.1159</v>
      </c>
      <c r="C20" s="21">
        <v>1310.6099850000001</v>
      </c>
      <c r="D20" s="26">
        <v>4.5999999999999999E-2</v>
      </c>
      <c r="E20" s="26">
        <v>1.77E-2</v>
      </c>
      <c r="F20" s="21">
        <v>33</v>
      </c>
      <c r="G20" s="21">
        <f t="shared" si="5"/>
        <v>1225.9451698268069</v>
      </c>
      <c r="H20" s="21">
        <v>1225</v>
      </c>
      <c r="I20" s="43">
        <v>38885</v>
      </c>
      <c r="J20" s="21">
        <v>50</v>
      </c>
      <c r="K20" s="21">
        <v>2.6</v>
      </c>
      <c r="L20" s="21">
        <v>4.9000000000000004</v>
      </c>
      <c r="M20" s="21">
        <f t="shared" si="0"/>
        <v>1214.7050916116787</v>
      </c>
      <c r="N20" s="21">
        <f t="shared" si="1"/>
        <v>1214.7050916116787</v>
      </c>
      <c r="O20" s="21">
        <f t="shared" si="2"/>
        <v>5.073197306319897</v>
      </c>
      <c r="P20" s="21">
        <f t="shared" si="3"/>
        <v>2.7731973063198967</v>
      </c>
      <c r="Q20" s="26">
        <f t="shared" si="4"/>
        <v>2.2830210603961495E-3</v>
      </c>
    </row>
    <row r="21" spans="1:17" x14ac:dyDescent="0.25">
      <c r="A21" s="25">
        <v>38838</v>
      </c>
      <c r="B21" s="26">
        <v>0.16439999999999999</v>
      </c>
      <c r="C21" s="21">
        <v>1270.089966</v>
      </c>
      <c r="D21" s="26">
        <v>4.7500000000000001E-2</v>
      </c>
      <c r="E21" s="26">
        <v>1.7999999999999999E-2</v>
      </c>
      <c r="F21" s="21">
        <v>30</v>
      </c>
      <c r="G21" s="21">
        <f t="shared" si="5"/>
        <v>1159.986283435748</v>
      </c>
      <c r="H21" s="21">
        <v>1160</v>
      </c>
      <c r="I21" s="43">
        <v>38920</v>
      </c>
      <c r="J21" s="21">
        <v>52</v>
      </c>
      <c r="K21" s="21">
        <v>1.55</v>
      </c>
      <c r="L21" s="21">
        <v>0.85</v>
      </c>
      <c r="M21" s="21">
        <f t="shared" si="0"/>
        <v>1150.6266376702106</v>
      </c>
      <c r="N21" s="21">
        <f t="shared" si="1"/>
        <v>1150.6266376702106</v>
      </c>
      <c r="O21" s="21">
        <f t="shared" si="2"/>
        <v>4.5070160770526337</v>
      </c>
      <c r="P21" s="21">
        <f t="shared" si="3"/>
        <v>5.2070160770526339</v>
      </c>
      <c r="Q21" s="26">
        <f t="shared" si="4"/>
        <v>4.5253741801039851E-3</v>
      </c>
    </row>
    <row r="22" spans="1:17" x14ac:dyDescent="0.25">
      <c r="A22" s="25">
        <v>38869</v>
      </c>
      <c r="B22" s="26">
        <v>0.1308</v>
      </c>
      <c r="C22" s="21">
        <v>1270.1999510000001</v>
      </c>
      <c r="D22" s="26">
        <v>4.5400000000000003E-2</v>
      </c>
      <c r="E22" s="26">
        <v>1.8700000000000001E-2</v>
      </c>
      <c r="F22" s="21">
        <v>31</v>
      </c>
      <c r="G22" s="21">
        <f t="shared" si="5"/>
        <v>1180.4244462419026</v>
      </c>
      <c r="H22" s="21">
        <v>1180</v>
      </c>
      <c r="I22" s="43">
        <v>38948</v>
      </c>
      <c r="J22" s="21">
        <v>50</v>
      </c>
      <c r="K22" s="21">
        <v>3.5</v>
      </c>
      <c r="L22" s="21">
        <v>1.1000000000000001</v>
      </c>
      <c r="M22" s="21">
        <f t="shared" si="0"/>
        <v>1169.184142752855</v>
      </c>
      <c r="N22" s="21">
        <f t="shared" si="1"/>
        <v>1169.184142752855</v>
      </c>
      <c r="O22" s="21">
        <f t="shared" si="2"/>
        <v>4.530470426651557</v>
      </c>
      <c r="P22" s="21">
        <f t="shared" si="3"/>
        <v>6.9304704266515564</v>
      </c>
      <c r="Q22" s="26">
        <f t="shared" si="4"/>
        <v>5.9276124035805853E-3</v>
      </c>
    </row>
    <row r="23" spans="1:17" x14ac:dyDescent="0.25">
      <c r="A23" s="25">
        <v>38899</v>
      </c>
      <c r="B23" s="26">
        <v>0.1459</v>
      </c>
      <c r="C23" s="21">
        <v>1276.660034</v>
      </c>
      <c r="D23" s="26">
        <v>5.0200000000000002E-2</v>
      </c>
      <c r="E23" s="26">
        <v>1.8800000000000001E-2</v>
      </c>
      <c r="F23" s="21">
        <v>31</v>
      </c>
      <c r="G23" s="21">
        <f t="shared" si="5"/>
        <v>1176.6973180593534</v>
      </c>
      <c r="H23" s="21">
        <v>1175</v>
      </c>
      <c r="I23" s="43">
        <v>38976</v>
      </c>
      <c r="J23" s="21">
        <v>47</v>
      </c>
      <c r="K23" s="21">
        <v>3.8</v>
      </c>
      <c r="L23" s="21">
        <v>0.4</v>
      </c>
      <c r="M23" s="21">
        <f t="shared" si="0"/>
        <v>1163.6291669422317</v>
      </c>
      <c r="N23" s="21">
        <f t="shared" si="1"/>
        <v>1163.6291669422317</v>
      </c>
      <c r="O23" s="21">
        <f t="shared" si="2"/>
        <v>4.9880320531222875</v>
      </c>
      <c r="P23" s="21">
        <f t="shared" si="3"/>
        <v>8.3880320531222878</v>
      </c>
      <c r="Q23" s="26">
        <f t="shared" si="4"/>
        <v>7.2085096278260543E-3</v>
      </c>
    </row>
    <row r="24" spans="1:17" x14ac:dyDescent="0.25">
      <c r="A24" s="25">
        <v>38930</v>
      </c>
      <c r="B24" s="26">
        <v>0.1231</v>
      </c>
      <c r="C24" s="21">
        <v>1303.8199460000001</v>
      </c>
      <c r="D24" s="26">
        <v>5.1200000000000002E-2</v>
      </c>
      <c r="E24" s="26">
        <v>1.8499999999999999E-2</v>
      </c>
      <c r="F24" s="21">
        <v>29</v>
      </c>
      <c r="G24" s="21">
        <f t="shared" si="5"/>
        <v>1220.4965561080521</v>
      </c>
      <c r="H24" s="21">
        <v>1220</v>
      </c>
      <c r="I24" s="43">
        <v>39011</v>
      </c>
      <c r="J24" s="21">
        <v>51</v>
      </c>
      <c r="K24" s="21">
        <v>3.5</v>
      </c>
      <c r="L24" s="21">
        <v>0.6</v>
      </c>
      <c r="M24" s="21">
        <f t="shared" si="0"/>
        <v>1207.8032984977085</v>
      </c>
      <c r="N24" s="21">
        <f t="shared" si="1"/>
        <v>1207.8032984977085</v>
      </c>
      <c r="O24" s="21">
        <f t="shared" si="2"/>
        <v>4.93755148098729</v>
      </c>
      <c r="P24" s="21">
        <f t="shared" si="3"/>
        <v>7.8375514809872904</v>
      </c>
      <c r="Q24" s="26">
        <f t="shared" si="4"/>
        <v>6.4890959403205838E-3</v>
      </c>
    </row>
    <row r="25" spans="1:17" x14ac:dyDescent="0.25">
      <c r="A25" s="25">
        <v>38961</v>
      </c>
      <c r="B25" s="26">
        <v>0.1198</v>
      </c>
      <c r="C25" s="21">
        <v>1335.849976</v>
      </c>
      <c r="D25" s="26">
        <v>4.5999999999999999E-2</v>
      </c>
      <c r="E25" s="26">
        <v>1.83E-2</v>
      </c>
      <c r="F25" s="21">
        <v>32</v>
      </c>
      <c r="G25" s="21">
        <f t="shared" si="5"/>
        <v>1247.9848862915107</v>
      </c>
      <c r="H25" s="21">
        <v>1250</v>
      </c>
      <c r="I25" s="43">
        <v>39039</v>
      </c>
      <c r="J25" s="21">
        <v>50</v>
      </c>
      <c r="K25" s="21">
        <v>3.6</v>
      </c>
      <c r="L25" s="21">
        <v>0.25</v>
      </c>
      <c r="M25" s="21">
        <f t="shared" si="0"/>
        <v>1238.5480526649781</v>
      </c>
      <c r="N25" s="21">
        <f t="shared" si="1"/>
        <v>1238.5480526649781</v>
      </c>
      <c r="O25" s="21">
        <f t="shared" si="2"/>
        <v>5.019544754235989</v>
      </c>
      <c r="P25" s="21">
        <f t="shared" si="3"/>
        <v>8.3695447542359886</v>
      </c>
      <c r="Q25" s="26">
        <f t="shared" si="4"/>
        <v>6.7575454470476769E-3</v>
      </c>
    </row>
    <row r="26" spans="1:17" x14ac:dyDescent="0.25">
      <c r="A26" s="25">
        <v>38991</v>
      </c>
      <c r="B26" s="26">
        <v>0.111</v>
      </c>
      <c r="C26" s="21">
        <v>1377.9399410000001</v>
      </c>
      <c r="D26" s="26">
        <v>5.1799999999999999E-2</v>
      </c>
      <c r="E26" s="26">
        <v>1.7899999999999999E-2</v>
      </c>
      <c r="F26" s="21">
        <v>30</v>
      </c>
      <c r="G26" s="21">
        <f t="shared" si="5"/>
        <v>1297.2965738207695</v>
      </c>
      <c r="H26" s="21">
        <v>1295</v>
      </c>
      <c r="I26" s="43">
        <v>39067</v>
      </c>
      <c r="J26" s="21">
        <v>46</v>
      </c>
      <c r="K26" s="21">
        <v>2.2999999999999998</v>
      </c>
      <c r="L26" s="21">
        <v>0.5</v>
      </c>
      <c r="M26" s="21">
        <f t="shared" si="0"/>
        <v>1284.2734911392342</v>
      </c>
      <c r="N26" s="21">
        <f t="shared" si="1"/>
        <v>1284.2734911392342</v>
      </c>
      <c r="O26" s="21">
        <f t="shared" si="2"/>
        <v>5.4893078655044203</v>
      </c>
      <c r="P26" s="21">
        <f t="shared" si="3"/>
        <v>7.2893078655044201</v>
      </c>
      <c r="Q26" s="26">
        <f t="shared" si="4"/>
        <v>5.6758221015979467E-3</v>
      </c>
    </row>
    <row r="27" spans="1:17" x14ac:dyDescent="0.25">
      <c r="A27" s="25">
        <v>39022</v>
      </c>
      <c r="B27" s="26">
        <v>0.1191</v>
      </c>
      <c r="C27" s="21">
        <v>1400.630005</v>
      </c>
      <c r="D27" s="26">
        <v>5.2200000000000003E-2</v>
      </c>
      <c r="E27" s="26">
        <v>1.77E-2</v>
      </c>
      <c r="F27" s="21">
        <v>29</v>
      </c>
      <c r="G27" s="21">
        <f t="shared" si="5"/>
        <v>1314.223720845911</v>
      </c>
      <c r="H27" s="21">
        <v>1315</v>
      </c>
      <c r="I27" s="43">
        <v>38738</v>
      </c>
      <c r="J27" s="21">
        <v>51</v>
      </c>
      <c r="K27" s="21">
        <v>2.75</v>
      </c>
      <c r="L27" s="21">
        <v>0.9</v>
      </c>
      <c r="M27" s="21">
        <f t="shared" si="0"/>
        <v>1302.6936791283524</v>
      </c>
      <c r="N27" s="21">
        <f t="shared" si="1"/>
        <v>1302.6936791283524</v>
      </c>
      <c r="O27" s="21">
        <f t="shared" si="2"/>
        <v>5.4254364815931044</v>
      </c>
      <c r="P27" s="21">
        <f t="shared" si="3"/>
        <v>7.2754364815931041</v>
      </c>
      <c r="Q27" s="26">
        <f t="shared" si="4"/>
        <v>5.5849173126111921E-3</v>
      </c>
    </row>
    <row r="28" spans="1:17" x14ac:dyDescent="0.25">
      <c r="A28" s="25">
        <v>39052</v>
      </c>
      <c r="B28" s="26">
        <v>0.11559999999999999</v>
      </c>
      <c r="C28" s="21">
        <v>1418.3000489999999</v>
      </c>
      <c r="D28" s="26">
        <v>4.7500000000000001E-2</v>
      </c>
      <c r="E28" s="26">
        <v>1.7600000000000001E-2</v>
      </c>
      <c r="F28" s="21">
        <v>33</v>
      </c>
      <c r="G28" s="21">
        <f t="shared" si="5"/>
        <v>1327.0909663748384</v>
      </c>
      <c r="H28" s="21">
        <v>1325</v>
      </c>
      <c r="I28" s="43">
        <v>38765</v>
      </c>
      <c r="J28" s="21">
        <v>50</v>
      </c>
      <c r="K28" s="21">
        <v>3.4</v>
      </c>
      <c r="L28" s="21">
        <v>0.35</v>
      </c>
      <c r="M28" s="21">
        <f t="shared" si="0"/>
        <v>1313.006413563905</v>
      </c>
      <c r="N28" s="21">
        <f t="shared" si="1"/>
        <v>1313.006413563905</v>
      </c>
      <c r="O28" s="21">
        <f t="shared" si="2"/>
        <v>5.6654909688460897</v>
      </c>
      <c r="P28" s="21">
        <f t="shared" si="3"/>
        <v>8.7154909688460904</v>
      </c>
      <c r="Q28" s="26">
        <f t="shared" si="4"/>
        <v>6.6378129450179579E-3</v>
      </c>
    </row>
    <row r="29" spans="1:17" x14ac:dyDescent="0.25">
      <c r="A29" s="25">
        <v>39083</v>
      </c>
      <c r="B29" s="26">
        <v>0.1042</v>
      </c>
      <c r="C29" s="21">
        <v>1438.23999</v>
      </c>
      <c r="D29" s="29">
        <v>0.05</v>
      </c>
      <c r="E29" s="42">
        <v>1.7600000000000001E-2</v>
      </c>
      <c r="F29" s="21">
        <v>28</v>
      </c>
      <c r="G29" s="21">
        <f t="shared" si="5"/>
        <v>1361.8608140390097</v>
      </c>
      <c r="H29" s="21">
        <v>1360</v>
      </c>
      <c r="I29" s="43">
        <v>39158</v>
      </c>
      <c r="J29" s="21">
        <v>45</v>
      </c>
      <c r="K29" s="21">
        <v>2.9</v>
      </c>
      <c r="L29" s="21">
        <v>6.8</v>
      </c>
      <c r="M29" s="21">
        <f t="shared" si="0"/>
        <v>1348.7422250873151</v>
      </c>
      <c r="N29" s="21">
        <f t="shared" si="1"/>
        <v>1348.7422250873151</v>
      </c>
      <c r="O29" s="21">
        <f t="shared" si="2"/>
        <v>5.1943365103391921</v>
      </c>
      <c r="P29" s="21">
        <f t="shared" si="3"/>
        <v>1.2943365103391922</v>
      </c>
      <c r="Q29" s="26">
        <f t="shared" si="4"/>
        <v>9.5966188813833512E-4</v>
      </c>
    </row>
    <row r="30" spans="1:17" x14ac:dyDescent="0.25">
      <c r="A30" s="25">
        <v>39114</v>
      </c>
      <c r="B30" s="26">
        <v>0.1542</v>
      </c>
      <c r="C30" s="21">
        <v>1406.8199460000001</v>
      </c>
      <c r="D30" s="26">
        <v>5.2400000000000002E-2</v>
      </c>
      <c r="E30" s="42">
        <v>1.7500000000000002E-2</v>
      </c>
      <c r="F30" s="21">
        <v>30</v>
      </c>
      <c r="G30" s="21">
        <f t="shared" si="5"/>
        <v>1292.8063700659397</v>
      </c>
      <c r="H30" s="21">
        <v>1290</v>
      </c>
      <c r="I30" s="43">
        <v>39193</v>
      </c>
      <c r="J30" s="21">
        <v>52</v>
      </c>
      <c r="K30" s="21">
        <v>3.7</v>
      </c>
      <c r="L30" s="21">
        <v>1.25</v>
      </c>
      <c r="M30" s="21">
        <f t="shared" si="0"/>
        <v>1276.705741045497</v>
      </c>
      <c r="N30" s="21">
        <f t="shared" si="1"/>
        <v>1276.705741045497</v>
      </c>
      <c r="O30" s="21">
        <f t="shared" si="2"/>
        <v>5.5264067469700722</v>
      </c>
      <c r="P30" s="21">
        <f t="shared" si="3"/>
        <v>7.9764067469700723</v>
      </c>
      <c r="Q30" s="26">
        <f t="shared" si="4"/>
        <v>6.2476469640045454E-3</v>
      </c>
    </row>
    <row r="31" spans="1:17" x14ac:dyDescent="0.25">
      <c r="A31" s="25">
        <v>39142</v>
      </c>
      <c r="B31" s="26">
        <v>0.1464</v>
      </c>
      <c r="C31" s="21">
        <v>1420.8599850000001</v>
      </c>
      <c r="D31" s="26">
        <v>5.0700000000000002E-2</v>
      </c>
      <c r="E31" s="42">
        <v>1.8100000000000002E-2</v>
      </c>
      <c r="F31" s="21">
        <v>31</v>
      </c>
      <c r="G31" s="21">
        <f t="shared" si="5"/>
        <v>1309.3636856804567</v>
      </c>
      <c r="H31" s="21">
        <v>1310</v>
      </c>
      <c r="I31" s="43">
        <v>39221</v>
      </c>
      <c r="J31" s="21">
        <v>50</v>
      </c>
      <c r="K31" s="21">
        <v>4.5999999999999996</v>
      </c>
      <c r="L31" s="21">
        <v>0.9</v>
      </c>
      <c r="M31" s="21">
        <f t="shared" si="0"/>
        <v>1296.3333023061518</v>
      </c>
      <c r="N31" s="21">
        <f t="shared" si="1"/>
        <v>1296.3333023061518</v>
      </c>
      <c r="O31" s="21">
        <f t="shared" si="2"/>
        <v>5.6139326412192405</v>
      </c>
      <c r="P31" s="21">
        <f t="shared" si="3"/>
        <v>9.3139326412192407</v>
      </c>
      <c r="Q31" s="26">
        <f t="shared" si="4"/>
        <v>7.1848286429500308E-3</v>
      </c>
    </row>
    <row r="32" spans="1:17" x14ac:dyDescent="0.25">
      <c r="A32" s="25">
        <v>39173</v>
      </c>
      <c r="B32" s="26">
        <v>0.14219999999999999</v>
      </c>
      <c r="C32" s="44">
        <v>1482.369995</v>
      </c>
      <c r="D32" s="26">
        <v>4.8000000000000001E-2</v>
      </c>
      <c r="E32" s="42">
        <v>1.7600000000000001E-2</v>
      </c>
      <c r="F32" s="21">
        <v>31</v>
      </c>
      <c r="G32" s="21">
        <f t="shared" si="5"/>
        <v>1369.0749613159689</v>
      </c>
      <c r="H32" s="21">
        <v>1370</v>
      </c>
      <c r="I32" s="43">
        <v>39249</v>
      </c>
      <c r="J32" s="21">
        <v>47</v>
      </c>
      <c r="K32" s="21">
        <v>4.0999999999999996</v>
      </c>
      <c r="L32" s="21">
        <v>0.7</v>
      </c>
      <c r="M32" s="21">
        <f t="shared" si="0"/>
        <v>1357.45838889432</v>
      </c>
      <c r="N32" s="21">
        <f t="shared" si="1"/>
        <v>1357.45838889432</v>
      </c>
      <c r="O32" s="21">
        <f t="shared" si="2"/>
        <v>5.5620115276346676</v>
      </c>
      <c r="P32" s="21">
        <f t="shared" si="3"/>
        <v>8.962011527634667</v>
      </c>
      <c r="Q32" s="26">
        <f t="shared" si="4"/>
        <v>6.6020524834904323E-3</v>
      </c>
    </row>
    <row r="33" spans="1:17" x14ac:dyDescent="0.25">
      <c r="A33" s="25">
        <v>39203</v>
      </c>
      <c r="B33" s="26">
        <v>0.1305</v>
      </c>
      <c r="C33" s="44">
        <v>1530.619995</v>
      </c>
      <c r="D33" s="26">
        <v>4.7800000000000002E-2</v>
      </c>
      <c r="E33" s="42">
        <v>1.72E-2</v>
      </c>
      <c r="F33" s="21">
        <v>29</v>
      </c>
      <c r="G33" s="21">
        <f t="shared" si="5"/>
        <v>1426.6995559393313</v>
      </c>
      <c r="H33" s="21">
        <v>1425</v>
      </c>
      <c r="I33" s="43">
        <v>42937</v>
      </c>
      <c r="J33" s="21">
        <v>51</v>
      </c>
      <c r="K33" s="21">
        <v>4.5</v>
      </c>
      <c r="L33" s="21">
        <v>4.4000000000000004</v>
      </c>
      <c r="M33" s="21">
        <f t="shared" si="0"/>
        <v>1411.0142740322992</v>
      </c>
      <c r="N33" s="21">
        <f t="shared" si="1"/>
        <v>1411.0142740322992</v>
      </c>
      <c r="O33" s="21">
        <f t="shared" si="2"/>
        <v>5.3860729064954826</v>
      </c>
      <c r="P33" s="21">
        <f t="shared" si="3"/>
        <v>5.4860729064954823</v>
      </c>
      <c r="Q33" s="26">
        <f t="shared" si="4"/>
        <v>3.8880350166960124E-3</v>
      </c>
    </row>
    <row r="34" spans="1:17" x14ac:dyDescent="0.25">
      <c r="A34" s="25">
        <v>39234</v>
      </c>
      <c r="B34" s="26">
        <v>0.1623</v>
      </c>
      <c r="C34" s="21">
        <v>1503.349976</v>
      </c>
      <c r="D34" s="26">
        <v>4.2799999999999998E-2</v>
      </c>
      <c r="E34" s="42">
        <v>1.7299999999999999E-2</v>
      </c>
      <c r="F34" s="21">
        <v>32</v>
      </c>
      <c r="G34" s="21">
        <f t="shared" si="5"/>
        <v>1369.9943408062175</v>
      </c>
      <c r="H34" s="21">
        <v>1370</v>
      </c>
      <c r="I34" s="43">
        <v>39312</v>
      </c>
      <c r="J34" s="21">
        <v>50</v>
      </c>
      <c r="K34" s="21">
        <v>5.5</v>
      </c>
      <c r="L34" s="21">
        <v>8.5</v>
      </c>
      <c r="M34" s="21">
        <f t="shared" si="0"/>
        <v>1356.49117210859</v>
      </c>
      <c r="N34" s="21">
        <f t="shared" si="1"/>
        <v>1356.49117210859</v>
      </c>
      <c r="O34" s="21">
        <f t="shared" si="2"/>
        <v>5.1202390580937331</v>
      </c>
      <c r="P34" s="21">
        <f t="shared" si="3"/>
        <v>2.1202390580937331</v>
      </c>
      <c r="Q34" s="26">
        <f t="shared" si="4"/>
        <v>1.5630319619389336E-3</v>
      </c>
    </row>
    <row r="35" spans="1:17" x14ac:dyDescent="0.25">
      <c r="A35" s="25">
        <v>39264</v>
      </c>
      <c r="B35" s="26">
        <v>0.23519999999999999</v>
      </c>
      <c r="C35" s="21">
        <v>1455.2700199999999</v>
      </c>
      <c r="D35" s="26">
        <v>5.1299999999999998E-2</v>
      </c>
      <c r="E35" s="42">
        <v>1.7399999999999999E-2</v>
      </c>
      <c r="F35" s="21">
        <v>31</v>
      </c>
      <c r="G35" s="21">
        <f t="shared" si="5"/>
        <v>1275.3653698731714</v>
      </c>
      <c r="H35" s="21">
        <v>1275</v>
      </c>
      <c r="I35" s="43">
        <v>39347</v>
      </c>
      <c r="J35" s="21">
        <v>53</v>
      </c>
      <c r="K35" s="21">
        <v>6.9</v>
      </c>
      <c r="L35" s="21">
        <v>1.7</v>
      </c>
      <c r="M35" s="21">
        <f t="shared" si="0"/>
        <v>1258.6377586685398</v>
      </c>
      <c r="N35" s="21">
        <f t="shared" si="1"/>
        <v>1258.6377586685398</v>
      </c>
      <c r="O35" s="21">
        <f t="shared" si="2"/>
        <v>5.5259602030808193</v>
      </c>
      <c r="P35" s="21">
        <f t="shared" si="3"/>
        <v>10.72596020308082</v>
      </c>
      <c r="Q35" s="26">
        <f t="shared" si="4"/>
        <v>8.5218802067620822E-3</v>
      </c>
    </row>
    <row r="36" spans="1:17" x14ac:dyDescent="0.25">
      <c r="A36" s="25">
        <v>39295</v>
      </c>
      <c r="B36" s="26">
        <v>0.23380000000000001</v>
      </c>
      <c r="C36" s="21">
        <v>1473.98999</v>
      </c>
      <c r="D36" s="26">
        <v>4.02E-2</v>
      </c>
      <c r="E36" s="42">
        <v>1.84E-2</v>
      </c>
      <c r="F36" s="21">
        <v>28</v>
      </c>
      <c r="G36" s="21">
        <f t="shared" si="5"/>
        <v>1300.2494660768634</v>
      </c>
      <c r="H36" s="21">
        <v>1300</v>
      </c>
      <c r="I36" s="43">
        <v>39375</v>
      </c>
      <c r="J36" s="21">
        <v>50</v>
      </c>
      <c r="K36" s="21">
        <v>8.5</v>
      </c>
      <c r="L36" s="21">
        <v>0.7</v>
      </c>
      <c r="M36" s="21">
        <f t="shared" si="0"/>
        <v>1284.3607712605065</v>
      </c>
      <c r="N36" s="21">
        <f t="shared" si="1"/>
        <v>1284.3607712605065</v>
      </c>
      <c r="O36" s="21">
        <f t="shared" si="2"/>
        <v>3.9931239979478206</v>
      </c>
      <c r="P36" s="21">
        <f t="shared" si="3"/>
        <v>11.79312399794782</v>
      </c>
      <c r="Q36" s="26">
        <f t="shared" si="4"/>
        <v>9.1820960759909608E-3</v>
      </c>
    </row>
    <row r="37" spans="1:17" x14ac:dyDescent="0.25">
      <c r="A37" s="25">
        <v>39326</v>
      </c>
      <c r="B37" s="29">
        <v>0.18</v>
      </c>
      <c r="C37" s="21">
        <v>1526.75</v>
      </c>
      <c r="D37" s="26">
        <v>3.4299999999999997E-2</v>
      </c>
      <c r="E37" s="42">
        <v>1.7999999999999999E-2</v>
      </c>
      <c r="F37" s="21">
        <v>33</v>
      </c>
      <c r="G37" s="21">
        <f t="shared" si="5"/>
        <v>1373.8311981875534</v>
      </c>
      <c r="H37" s="21">
        <v>1375</v>
      </c>
      <c r="I37" s="43">
        <v>39403</v>
      </c>
      <c r="J37" s="21">
        <v>50</v>
      </c>
      <c r="K37" s="21">
        <v>5.6</v>
      </c>
      <c r="L37" s="21">
        <v>1.05</v>
      </c>
      <c r="M37" s="21">
        <f t="shared" si="0"/>
        <v>1362.954537841119</v>
      </c>
      <c r="N37" s="21">
        <f t="shared" si="1"/>
        <v>1362.954537841119</v>
      </c>
      <c r="O37" s="21">
        <f t="shared" si="2"/>
        <v>4.2506062154017465</v>
      </c>
      <c r="P37" s="21">
        <f t="shared" si="3"/>
        <v>8.8006062154017464</v>
      </c>
      <c r="Q37" s="26">
        <f t="shared" si="4"/>
        <v>6.4570064305605199E-3</v>
      </c>
    </row>
    <row r="38" spans="1:17" x14ac:dyDescent="0.25">
      <c r="A38" s="25">
        <v>39356</v>
      </c>
      <c r="B38" s="26">
        <v>0.18529999999999999</v>
      </c>
      <c r="C38" s="21">
        <v>1549.380005</v>
      </c>
      <c r="D38" s="26">
        <v>4.0099999999999997E-2</v>
      </c>
      <c r="E38" s="42">
        <v>1.77E-2</v>
      </c>
      <c r="F38" s="21">
        <v>30</v>
      </c>
      <c r="G38" s="21">
        <f t="shared" si="5"/>
        <v>1397.806851159668</v>
      </c>
      <c r="H38" s="21">
        <v>1400</v>
      </c>
      <c r="I38" s="43">
        <v>39438</v>
      </c>
      <c r="J38" s="21">
        <v>52</v>
      </c>
      <c r="K38" s="21">
        <v>6.8</v>
      </c>
      <c r="L38" s="21">
        <v>8.1999999999999993</v>
      </c>
      <c r="M38" s="21">
        <f t="shared" si="0"/>
        <v>1385.2247750318179</v>
      </c>
      <c r="N38" s="21">
        <f t="shared" si="1"/>
        <v>1385.2247750318179</v>
      </c>
      <c r="O38" s="21">
        <f t="shared" si="2"/>
        <v>4.5955301296262396</v>
      </c>
      <c r="P38" s="21">
        <f t="shared" si="3"/>
        <v>3.1955301296262402</v>
      </c>
      <c r="Q38" s="26">
        <f t="shared" si="4"/>
        <v>2.3068675836763319E-3</v>
      </c>
    </row>
    <row r="39" spans="1:17" x14ac:dyDescent="0.25">
      <c r="A39" s="25">
        <v>39387</v>
      </c>
      <c r="B39" s="26">
        <v>0.22869999999999999</v>
      </c>
      <c r="C39" s="21">
        <v>1481.1400149999999</v>
      </c>
      <c r="D39" s="26">
        <v>3.6299999999999999E-2</v>
      </c>
      <c r="E39" s="42">
        <v>1.8800000000000001E-2</v>
      </c>
      <c r="F39" s="21">
        <v>31</v>
      </c>
      <c r="G39" s="21">
        <f t="shared" si="5"/>
        <v>1301.0213304244903</v>
      </c>
      <c r="H39" s="21">
        <v>1300</v>
      </c>
      <c r="I39" s="43">
        <v>39466</v>
      </c>
      <c r="J39" s="21">
        <v>50</v>
      </c>
      <c r="K39" s="21">
        <v>6.6</v>
      </c>
      <c r="L39" s="21">
        <v>1.1499999999999999</v>
      </c>
      <c r="M39" s="21">
        <f t="shared" si="0"/>
        <v>1286.9516622365834</v>
      </c>
      <c r="N39" s="21">
        <f t="shared" si="1"/>
        <v>1286.9516622365834</v>
      </c>
      <c r="O39" s="21">
        <f t="shared" si="2"/>
        <v>3.9941914042451168</v>
      </c>
      <c r="P39" s="21">
        <f t="shared" si="3"/>
        <v>9.4441914042451156</v>
      </c>
      <c r="Q39" s="26">
        <f t="shared" si="4"/>
        <v>7.3384196791293063E-3</v>
      </c>
    </row>
    <row r="40" spans="1:17" x14ac:dyDescent="0.25">
      <c r="A40" s="25">
        <v>39417</v>
      </c>
      <c r="B40" s="26">
        <v>0.22500000000000001</v>
      </c>
      <c r="C40" s="21">
        <v>1468.3599850000001</v>
      </c>
      <c r="D40" s="26">
        <v>2.76E-2</v>
      </c>
      <c r="E40" s="42">
        <v>1.8700000000000001E-2</v>
      </c>
      <c r="F40" s="21">
        <v>31</v>
      </c>
      <c r="G40" s="21">
        <f t="shared" si="5"/>
        <v>1291.563649019198</v>
      </c>
      <c r="H40" s="21">
        <v>1290</v>
      </c>
      <c r="I40" s="43">
        <v>39494</v>
      </c>
      <c r="J40" s="21">
        <v>47</v>
      </c>
      <c r="K40" s="21">
        <v>6.2</v>
      </c>
      <c r="L40" s="21">
        <v>7.6</v>
      </c>
      <c r="M40" s="21">
        <f t="shared" si="0"/>
        <v>1279.2235125150619</v>
      </c>
      <c r="N40" s="21">
        <f t="shared" si="1"/>
        <v>1279.2235125150619</v>
      </c>
      <c r="O40" s="21">
        <f t="shared" si="2"/>
        <v>3.0167079473159246</v>
      </c>
      <c r="P40" s="21">
        <f t="shared" si="3"/>
        <v>1.6167079473159252</v>
      </c>
      <c r="Q40" s="26">
        <f t="shared" si="4"/>
        <v>1.2638197558903059E-3</v>
      </c>
    </row>
    <row r="41" spans="1:17" x14ac:dyDescent="0.25">
      <c r="A41" s="25">
        <v>39448</v>
      </c>
      <c r="B41" s="26">
        <v>0.26200000000000001</v>
      </c>
      <c r="C41" s="21">
        <v>1378.5500489999999</v>
      </c>
      <c r="D41" s="26">
        <v>1.6400000000000001E-2</v>
      </c>
      <c r="E41" s="42">
        <v>2.0299999999999999E-2</v>
      </c>
      <c r="F41" s="21">
        <v>29</v>
      </c>
      <c r="G41" s="21">
        <f t="shared" si="5"/>
        <v>1192.2786190910003</v>
      </c>
      <c r="H41" s="21">
        <v>1190</v>
      </c>
      <c r="I41" s="43">
        <v>39529</v>
      </c>
      <c r="J41" s="21">
        <v>51</v>
      </c>
      <c r="K41" s="21">
        <v>7.4</v>
      </c>
      <c r="L41" s="21">
        <v>12.5</v>
      </c>
      <c r="M41" s="21">
        <f t="shared" si="0"/>
        <v>1179.8762288113599</v>
      </c>
      <c r="N41" s="21">
        <f t="shared" si="1"/>
        <v>1179.8762288113599</v>
      </c>
      <c r="O41" s="21">
        <f t="shared" si="2"/>
        <v>1.5480455334387355</v>
      </c>
      <c r="P41" s="21">
        <f t="shared" si="3"/>
        <v>-3.5519544665612641</v>
      </c>
      <c r="Q41" s="26">
        <f t="shared" si="4"/>
        <v>-3.0104466721391633E-3</v>
      </c>
    </row>
    <row r="42" spans="1:17" x14ac:dyDescent="0.25">
      <c r="A42" s="25">
        <v>39479</v>
      </c>
      <c r="B42" s="26">
        <v>0.26540000000000002</v>
      </c>
      <c r="C42" s="21">
        <v>1330.630005</v>
      </c>
      <c r="D42" s="26">
        <v>2.07E-2</v>
      </c>
      <c r="E42" s="42">
        <v>2.07E-2</v>
      </c>
      <c r="F42" s="21">
        <v>31</v>
      </c>
      <c r="G42" s="21">
        <f t="shared" si="5"/>
        <v>1143.2742551559274</v>
      </c>
      <c r="H42" s="21">
        <v>1140</v>
      </c>
      <c r="I42" s="43">
        <v>39557</v>
      </c>
      <c r="J42" s="21">
        <v>50</v>
      </c>
      <c r="K42" s="21">
        <v>5.9</v>
      </c>
      <c r="L42" s="21">
        <v>1</v>
      </c>
      <c r="M42" s="21">
        <f t="shared" si="0"/>
        <v>1130.8719761420009</v>
      </c>
      <c r="N42" s="21">
        <f t="shared" si="1"/>
        <v>1130.8719761420009</v>
      </c>
      <c r="O42" s="21">
        <f t="shared" si="2"/>
        <v>2.0002963948872607</v>
      </c>
      <c r="P42" s="21">
        <f t="shared" si="3"/>
        <v>6.9002963948872615</v>
      </c>
      <c r="Q42" s="26">
        <f t="shared" si="4"/>
        <v>6.101748509524307E-3</v>
      </c>
    </row>
    <row r="43" spans="1:17" x14ac:dyDescent="0.25">
      <c r="A43" s="25">
        <v>39508</v>
      </c>
      <c r="B43" s="26">
        <v>0.25609999999999999</v>
      </c>
      <c r="C43" s="21">
        <v>1322.6999510000001</v>
      </c>
      <c r="D43" s="26">
        <v>1.2200000000000001E-2</v>
      </c>
      <c r="E43" s="42">
        <v>2.1499999999999998E-2</v>
      </c>
      <c r="F43" s="21">
        <v>30</v>
      </c>
      <c r="G43" s="21">
        <f t="shared" si="5"/>
        <v>1144.2961013959007</v>
      </c>
      <c r="H43" s="21">
        <v>1140</v>
      </c>
      <c r="I43" s="43">
        <v>39585</v>
      </c>
      <c r="J43" s="21">
        <v>47</v>
      </c>
      <c r="K43" s="21">
        <v>5.4</v>
      </c>
      <c r="L43" s="21">
        <v>0.3</v>
      </c>
      <c r="M43" s="21">
        <f t="shared" si="0"/>
        <v>1132.8105128227471</v>
      </c>
      <c r="N43" s="21">
        <f t="shared" si="1"/>
        <v>1132.8105128227471</v>
      </c>
      <c r="O43" s="21">
        <f t="shared" si="2"/>
        <v>1.1419013170158177</v>
      </c>
      <c r="P43" s="21">
        <f t="shared" si="3"/>
        <v>6.2419013170158184</v>
      </c>
      <c r="Q43" s="26">
        <f t="shared" si="4"/>
        <v>5.5101018628986717E-3</v>
      </c>
    </row>
    <row r="44" spans="1:17" x14ac:dyDescent="0.25">
      <c r="A44" s="25">
        <v>39539</v>
      </c>
      <c r="B44" s="26">
        <v>0.2079</v>
      </c>
      <c r="C44" s="21">
        <v>1385.589966</v>
      </c>
      <c r="D44" s="26">
        <v>1.17E-2</v>
      </c>
      <c r="E44" s="42">
        <v>2.0799999999999999E-2</v>
      </c>
      <c r="F44" s="21">
        <v>30</v>
      </c>
      <c r="G44" s="21">
        <f t="shared" si="5"/>
        <v>1231.1669538225599</v>
      </c>
      <c r="H44" s="21">
        <v>1230</v>
      </c>
      <c r="I44" s="43">
        <v>39620</v>
      </c>
      <c r="J44" s="21">
        <v>52</v>
      </c>
      <c r="K44" s="21">
        <v>6</v>
      </c>
      <c r="L44" s="21">
        <v>0.6</v>
      </c>
      <c r="M44" s="21">
        <f t="shared" si="0"/>
        <v>1221.9514831012582</v>
      </c>
      <c r="N44" s="21">
        <f t="shared" si="1"/>
        <v>1221.9514831012582</v>
      </c>
      <c r="O44" s="21">
        <f t="shared" si="2"/>
        <v>1.1814199357154849</v>
      </c>
      <c r="P44" s="21">
        <f t="shared" si="3"/>
        <v>6.581419935715485</v>
      </c>
      <c r="Q44" s="26">
        <f t="shared" si="4"/>
        <v>5.3859912007407492E-3</v>
      </c>
    </row>
    <row r="45" spans="1:17" x14ac:dyDescent="0.25">
      <c r="A45" s="25">
        <v>39569</v>
      </c>
      <c r="B45" s="26">
        <v>0.17829999999999999</v>
      </c>
      <c r="C45" s="21">
        <v>1400.380005</v>
      </c>
      <c r="D45" s="26">
        <v>1.9800000000000002E-2</v>
      </c>
      <c r="E45" s="42">
        <v>2.0400000000000001E-2</v>
      </c>
      <c r="F45" s="21">
        <v>31</v>
      </c>
      <c r="G45" s="21">
        <f t="shared" si="5"/>
        <v>1263.7636297384483</v>
      </c>
      <c r="H45" s="21">
        <v>1260</v>
      </c>
      <c r="I45" s="43">
        <v>39648</v>
      </c>
      <c r="J45" s="21">
        <v>50</v>
      </c>
      <c r="K45" s="21">
        <v>5.0999999999999996</v>
      </c>
      <c r="L45" s="21">
        <v>17.2</v>
      </c>
      <c r="M45" s="21">
        <f t="shared" si="0"/>
        <v>1251.4870963041781</v>
      </c>
      <c r="N45" s="21">
        <f t="shared" si="1"/>
        <v>1251.4870963041781</v>
      </c>
      <c r="O45" s="21">
        <f t="shared" si="2"/>
        <v>2.1149097084515818</v>
      </c>
      <c r="P45" s="21">
        <f t="shared" si="3"/>
        <v>-9.985090291548417</v>
      </c>
      <c r="Q45" s="26">
        <f t="shared" si="4"/>
        <v>-7.9785802994180519E-3</v>
      </c>
    </row>
    <row r="46" spans="1:17" x14ac:dyDescent="0.25">
      <c r="A46" s="25">
        <v>39600</v>
      </c>
      <c r="B46" s="26">
        <v>0.23949999999999999</v>
      </c>
      <c r="C46" s="21">
        <v>1280</v>
      </c>
      <c r="D46" s="26">
        <v>1.6E-2</v>
      </c>
      <c r="E46" s="42">
        <v>2.1399999999999999E-2</v>
      </c>
      <c r="F46" s="21">
        <v>31</v>
      </c>
      <c r="G46" s="21">
        <f t="shared" si="5"/>
        <v>1115.3910572765717</v>
      </c>
      <c r="H46" s="21">
        <v>1120</v>
      </c>
      <c r="I46" s="43">
        <v>39676</v>
      </c>
      <c r="J46" s="21">
        <v>47</v>
      </c>
      <c r="K46" s="21">
        <v>5.6</v>
      </c>
      <c r="L46" s="21">
        <v>1.1499999999999999</v>
      </c>
      <c r="M46" s="21">
        <f t="shared" si="0"/>
        <v>1112.0948685672204</v>
      </c>
      <c r="N46" s="21">
        <f t="shared" si="1"/>
        <v>1112.0948685672204</v>
      </c>
      <c r="O46" s="21">
        <f t="shared" si="2"/>
        <v>1.5198725968360132</v>
      </c>
      <c r="P46" s="21">
        <f t="shared" si="3"/>
        <v>5.9698725968360122</v>
      </c>
      <c r="Q46" s="26">
        <f t="shared" si="4"/>
        <v>5.3681324908255021E-3</v>
      </c>
    </row>
    <row r="47" spans="1:17" x14ac:dyDescent="0.25">
      <c r="A47" s="25">
        <v>39630</v>
      </c>
      <c r="B47" s="26">
        <v>0.22939999999999999</v>
      </c>
      <c r="C47" s="21">
        <v>1267.380005</v>
      </c>
      <c r="D47" s="26">
        <v>1.55E-2</v>
      </c>
      <c r="E47" s="42">
        <v>2.29E-2</v>
      </c>
      <c r="F47" s="21">
        <v>29</v>
      </c>
      <c r="G47" s="21">
        <f t="shared" si="5"/>
        <v>1115.3906867820313</v>
      </c>
      <c r="H47" s="21">
        <v>1120</v>
      </c>
      <c r="I47" s="43">
        <v>39711</v>
      </c>
      <c r="J47" s="21">
        <v>51</v>
      </c>
      <c r="K47" s="21">
        <v>7.4</v>
      </c>
      <c r="L47" s="21">
        <v>0.85</v>
      </c>
      <c r="M47" s="21">
        <f t="shared" si="0"/>
        <v>1110.1769809423895</v>
      </c>
      <c r="N47" s="21">
        <f t="shared" si="1"/>
        <v>1110.1769809423895</v>
      </c>
      <c r="O47" s="21">
        <f t="shared" si="2"/>
        <v>1.3771515183810017</v>
      </c>
      <c r="P47" s="21">
        <f t="shared" si="3"/>
        <v>7.9271515183810024</v>
      </c>
      <c r="Q47" s="26">
        <f t="shared" si="4"/>
        <v>7.1404394564656953E-3</v>
      </c>
    </row>
    <row r="48" spans="1:17" x14ac:dyDescent="0.25">
      <c r="A48" s="25">
        <v>39661</v>
      </c>
      <c r="B48" s="26">
        <v>0.20649999999999999</v>
      </c>
      <c r="C48" s="21">
        <v>1282.829956</v>
      </c>
      <c r="D48" s="26">
        <v>1.6299999999999999E-2</v>
      </c>
      <c r="E48" s="42">
        <v>2.2499999999999999E-2</v>
      </c>
      <c r="F48" s="21">
        <v>32</v>
      </c>
      <c r="G48" s="21">
        <f t="shared" si="5"/>
        <v>1136.600861714852</v>
      </c>
      <c r="H48" s="21">
        <v>1130</v>
      </c>
      <c r="I48" s="43">
        <v>39739</v>
      </c>
      <c r="J48" s="21">
        <v>50</v>
      </c>
      <c r="K48" s="21">
        <v>4.2</v>
      </c>
      <c r="L48" s="21">
        <v>31</v>
      </c>
      <c r="M48" s="21">
        <f t="shared" si="0"/>
        <v>1123.2796641618131</v>
      </c>
      <c r="N48" s="21">
        <f t="shared" si="1"/>
        <v>1123.2796641618131</v>
      </c>
      <c r="O48" s="21">
        <f t="shared" si="2"/>
        <v>1.6123665695204368</v>
      </c>
      <c r="P48" s="21">
        <f t="shared" si="3"/>
        <v>-25.187633430479565</v>
      </c>
      <c r="Q48" s="26">
        <f t="shared" si="4"/>
        <v>-2.2423296917134593E-2</v>
      </c>
    </row>
    <row r="49" spans="1:17" x14ac:dyDescent="0.25">
      <c r="A49" s="25">
        <v>39692</v>
      </c>
      <c r="B49" s="26">
        <v>0.39389999999999997</v>
      </c>
      <c r="C49" s="21">
        <v>1166.3599850000001</v>
      </c>
      <c r="D49" s="26">
        <v>1.0200000000000001E-2</v>
      </c>
      <c r="E49" s="42">
        <v>2.3699999999999999E-2</v>
      </c>
      <c r="F49" s="21">
        <v>31</v>
      </c>
      <c r="G49" s="21">
        <f t="shared" si="5"/>
        <v>932.05730632795394</v>
      </c>
      <c r="H49" s="21">
        <v>930</v>
      </c>
      <c r="I49" s="43">
        <v>39774</v>
      </c>
      <c r="J49" s="21">
        <v>53</v>
      </c>
      <c r="K49" s="21">
        <v>5.8</v>
      </c>
      <c r="L49" s="21">
        <v>37.1</v>
      </c>
      <c r="M49" s="21">
        <f t="shared" si="0"/>
        <v>922.82360036345153</v>
      </c>
      <c r="N49" s="21">
        <f t="shared" si="1"/>
        <v>922.82360036345153</v>
      </c>
      <c r="O49" s="21">
        <f t="shared" si="2"/>
        <v>0.80481645354701037</v>
      </c>
      <c r="P49" s="21">
        <f t="shared" si="3"/>
        <v>-30.495183546452992</v>
      </c>
      <c r="Q49" s="26">
        <f t="shared" si="4"/>
        <v>-3.3045517620531754E-2</v>
      </c>
    </row>
    <row r="50" spans="1:17" x14ac:dyDescent="0.25">
      <c r="A50" s="25">
        <v>39722</v>
      </c>
      <c r="B50" s="26">
        <v>0.59889999999999999</v>
      </c>
      <c r="C50" s="21">
        <v>968.75</v>
      </c>
      <c r="D50" s="26">
        <v>1.1999999999999999E-3</v>
      </c>
      <c r="E50" s="42">
        <v>2.9600000000000001E-2</v>
      </c>
      <c r="F50" s="21">
        <v>28</v>
      </c>
      <c r="G50" s="21">
        <f t="shared" si="5"/>
        <v>704.03664766533086</v>
      </c>
      <c r="H50" s="21">
        <v>700</v>
      </c>
      <c r="I50" s="43">
        <v>39802</v>
      </c>
      <c r="J50" s="21">
        <v>50</v>
      </c>
      <c r="K50" s="21">
        <v>11</v>
      </c>
      <c r="L50" s="21">
        <v>4.3</v>
      </c>
      <c r="M50" s="21">
        <f t="shared" si="0"/>
        <v>688.88494096401553</v>
      </c>
      <c r="N50" s="21">
        <f t="shared" si="1"/>
        <v>688.88494096401553</v>
      </c>
      <c r="O50" s="21">
        <f t="shared" si="2"/>
        <v>6.4430729961708927E-2</v>
      </c>
      <c r="P50" s="21">
        <f t="shared" si="3"/>
        <v>6.7644307299617088</v>
      </c>
      <c r="Q50" s="26">
        <f t="shared" si="4"/>
        <v>9.8193912041329625E-3</v>
      </c>
    </row>
    <row r="51" spans="1:17" x14ac:dyDescent="0.25">
      <c r="A51" s="25">
        <v>39753</v>
      </c>
      <c r="B51" s="26">
        <v>0.55279999999999996</v>
      </c>
      <c r="C51" s="21">
        <v>896.23999000000003</v>
      </c>
      <c r="D51" s="26">
        <v>2.0000000000000001E-4</v>
      </c>
      <c r="E51" s="42">
        <v>3.2300000000000002E-2</v>
      </c>
      <c r="F51" s="21">
        <v>33</v>
      </c>
      <c r="G51" s="21">
        <f t="shared" si="5"/>
        <v>649.25766212164297</v>
      </c>
      <c r="H51" s="21">
        <v>650</v>
      </c>
      <c r="I51" s="43">
        <v>39830</v>
      </c>
      <c r="J51" s="21">
        <v>50</v>
      </c>
      <c r="K51" s="21">
        <v>8.9</v>
      </c>
      <c r="L51" s="21">
        <v>0.55000000000000004</v>
      </c>
      <c r="M51" s="21">
        <f t="shared" si="0"/>
        <v>641.08219202476789</v>
      </c>
      <c r="N51" s="21">
        <f t="shared" si="1"/>
        <v>641.08219202476789</v>
      </c>
      <c r="O51" s="21">
        <f t="shared" si="2"/>
        <v>1.1753208911908206E-2</v>
      </c>
      <c r="P51" s="21">
        <f t="shared" si="3"/>
        <v>8.3617532089119084</v>
      </c>
      <c r="Q51" s="26">
        <f t="shared" si="4"/>
        <v>1.3043184341936699E-2</v>
      </c>
    </row>
    <row r="52" spans="1:17" x14ac:dyDescent="0.25">
      <c r="A52" s="25">
        <v>39783</v>
      </c>
      <c r="B52" s="29">
        <v>0.4</v>
      </c>
      <c r="C52" s="21">
        <v>903.25</v>
      </c>
      <c r="D52" s="26">
        <v>1.1000000000000001E-3</v>
      </c>
      <c r="E52" s="42">
        <v>3.2300000000000002E-2</v>
      </c>
      <c r="F52" s="21">
        <v>30</v>
      </c>
      <c r="G52" s="21">
        <f t="shared" si="5"/>
        <v>721.05337600289567</v>
      </c>
      <c r="H52" s="21">
        <v>720</v>
      </c>
      <c r="I52" s="43">
        <v>39865</v>
      </c>
      <c r="J52" s="21">
        <v>52</v>
      </c>
      <c r="K52" s="21">
        <v>7.9</v>
      </c>
      <c r="L52" s="21">
        <v>7.2</v>
      </c>
      <c r="M52" s="21">
        <f t="shared" si="0"/>
        <v>711.98717596397728</v>
      </c>
      <c r="N52" s="21">
        <f t="shared" si="1"/>
        <v>711.98717596397728</v>
      </c>
      <c r="O52" s="21">
        <f t="shared" si="2"/>
        <v>6.5088632200199739E-2</v>
      </c>
      <c r="P52" s="21">
        <f t="shared" si="3"/>
        <v>0.76508863220019996</v>
      </c>
      <c r="Q52" s="26">
        <f t="shared" si="4"/>
        <v>1.0745820402794858E-3</v>
      </c>
    </row>
    <row r="53" spans="1:17" x14ac:dyDescent="0.25">
      <c r="A53" s="25">
        <v>39814</v>
      </c>
      <c r="B53" s="26">
        <v>0.44840000000000002</v>
      </c>
      <c r="C53" s="21">
        <v>825.88000499999998</v>
      </c>
      <c r="D53" s="26">
        <v>1.5E-3</v>
      </c>
      <c r="E53" s="42">
        <v>3.2399999999999998E-2</v>
      </c>
      <c r="F53" s="21">
        <v>28</v>
      </c>
      <c r="G53" s="21">
        <f t="shared" si="5"/>
        <v>647.98366366302389</v>
      </c>
      <c r="H53" s="21">
        <v>650</v>
      </c>
      <c r="I53" s="43">
        <v>39893</v>
      </c>
      <c r="J53" s="21">
        <v>50</v>
      </c>
      <c r="K53" s="21">
        <v>7.5</v>
      </c>
      <c r="L53" s="21">
        <v>8</v>
      </c>
      <c r="M53" s="21">
        <f t="shared" si="0"/>
        <v>642.36645207731124</v>
      </c>
      <c r="N53" s="21">
        <f t="shared" si="1"/>
        <v>642.36645207731124</v>
      </c>
      <c r="O53" s="21">
        <f t="shared" si="2"/>
        <v>7.4783455917022068E-2</v>
      </c>
      <c r="P53" s="21">
        <f t="shared" si="3"/>
        <v>-0.42521654408297793</v>
      </c>
      <c r="Q53" s="26">
        <f t="shared" si="4"/>
        <v>-6.6195322421943898E-4</v>
      </c>
    </row>
    <row r="54" spans="1:17" x14ac:dyDescent="0.25">
      <c r="A54" s="25">
        <v>39845</v>
      </c>
      <c r="B54" s="26">
        <v>0.46350000000000002</v>
      </c>
      <c r="C54" s="21">
        <v>735.09002699999996</v>
      </c>
      <c r="D54" s="26">
        <v>1.6000000000000001E-3</v>
      </c>
      <c r="E54" s="42">
        <v>3.4299999999999997E-2</v>
      </c>
      <c r="F54" s="21">
        <v>32</v>
      </c>
      <c r="G54" s="21">
        <f t="shared" si="5"/>
        <v>562.13433233293381</v>
      </c>
      <c r="H54" s="21">
        <v>560</v>
      </c>
      <c r="I54" s="43">
        <v>39921</v>
      </c>
      <c r="J54" s="21">
        <v>50</v>
      </c>
      <c r="K54" s="21">
        <v>5.0999999999999996</v>
      </c>
      <c r="L54" s="21">
        <v>0.65</v>
      </c>
      <c r="M54" s="21">
        <f t="shared" si="0"/>
        <v>554.77727372391882</v>
      </c>
      <c r="N54" s="21">
        <f t="shared" si="1"/>
        <v>554.77727372391882</v>
      </c>
      <c r="O54" s="21">
        <f t="shared" si="2"/>
        <v>7.8541717905790093E-2</v>
      </c>
      <c r="P54" s="21">
        <f t="shared" si="3"/>
        <v>4.5285417179057896</v>
      </c>
      <c r="Q54" s="26">
        <f t="shared" si="4"/>
        <v>8.1628104329295008E-3</v>
      </c>
    </row>
    <row r="55" spans="1:17" x14ac:dyDescent="0.25">
      <c r="A55" s="25">
        <v>39873</v>
      </c>
      <c r="B55" s="26">
        <v>0.44140000000000001</v>
      </c>
      <c r="C55" s="21">
        <v>797.86999500000002</v>
      </c>
      <c r="D55" s="26">
        <v>1.6999999999999999E-3</v>
      </c>
      <c r="E55" s="42">
        <v>3.5999999999999997E-2</v>
      </c>
      <c r="F55" s="21">
        <v>30</v>
      </c>
      <c r="G55" s="21">
        <f t="shared" si="5"/>
        <v>622.73092607539377</v>
      </c>
      <c r="H55" s="21">
        <v>625</v>
      </c>
      <c r="I55" s="43">
        <v>39949</v>
      </c>
      <c r="J55" s="21">
        <v>46</v>
      </c>
      <c r="K55" s="21">
        <v>5.3</v>
      </c>
      <c r="L55" s="21">
        <v>0.3</v>
      </c>
      <c r="M55" s="21">
        <f t="shared" si="0"/>
        <v>619.56611023363507</v>
      </c>
      <c r="N55" s="21">
        <f t="shared" si="1"/>
        <v>619.56611023363507</v>
      </c>
      <c r="O55" s="21">
        <f t="shared" si="2"/>
        <v>8.7316159266030813E-2</v>
      </c>
      <c r="P55" s="21">
        <f t="shared" si="3"/>
        <v>5.087316159266031</v>
      </c>
      <c r="Q55" s="26">
        <f t="shared" si="4"/>
        <v>8.2110949505414862E-3</v>
      </c>
    </row>
    <row r="56" spans="1:17" x14ac:dyDescent="0.25">
      <c r="A56" s="25">
        <v>39904</v>
      </c>
      <c r="B56" s="26">
        <v>0.36499999999999999</v>
      </c>
      <c r="C56" s="21">
        <v>872.80999799999995</v>
      </c>
      <c r="D56" s="26">
        <v>4.0000000000000002E-4</v>
      </c>
      <c r="E56" s="42">
        <v>3.15E-2</v>
      </c>
      <c r="F56" s="21">
        <v>29</v>
      </c>
      <c r="G56" s="21">
        <f t="shared" si="5"/>
        <v>712.59298306733535</v>
      </c>
      <c r="H56" s="21">
        <v>715</v>
      </c>
      <c r="I56" s="43">
        <v>39984</v>
      </c>
      <c r="J56" s="21">
        <v>50</v>
      </c>
      <c r="K56" s="21">
        <v>6.8</v>
      </c>
      <c r="L56" s="21">
        <v>1.4</v>
      </c>
      <c r="M56" s="21">
        <f t="shared" si="0"/>
        <v>708.16082299116079</v>
      </c>
      <c r="N56" s="21">
        <f t="shared" si="1"/>
        <v>708.16082299116079</v>
      </c>
      <c r="O56" s="21">
        <f t="shared" si="2"/>
        <v>2.2722403660118285E-2</v>
      </c>
      <c r="P56" s="21">
        <f t="shared" si="3"/>
        <v>5.4227224036601189</v>
      </c>
      <c r="Q56" s="26">
        <f t="shared" si="4"/>
        <v>7.6574730309922909E-3</v>
      </c>
    </row>
    <row r="57" spans="1:17" x14ac:dyDescent="0.25">
      <c r="A57" s="25">
        <v>39934</v>
      </c>
      <c r="B57" s="26">
        <v>0.28920000000000001</v>
      </c>
      <c r="C57" s="21">
        <v>919.14001499999995</v>
      </c>
      <c r="D57" s="26">
        <v>1.4E-3</v>
      </c>
      <c r="E57" s="42">
        <v>2.9000000000000001E-2</v>
      </c>
      <c r="F57" s="21">
        <v>32</v>
      </c>
      <c r="G57" s="21">
        <f t="shared" si="5"/>
        <v>775.38755169194337</v>
      </c>
      <c r="H57" s="21">
        <v>775</v>
      </c>
      <c r="I57" s="43">
        <v>40012</v>
      </c>
      <c r="J57" s="21">
        <v>50</v>
      </c>
      <c r="K57" s="21">
        <v>4.4000000000000004</v>
      </c>
      <c r="L57" s="21">
        <v>0.4</v>
      </c>
      <c r="M57" s="21">
        <f t="shared" si="0"/>
        <v>770.45138411430753</v>
      </c>
      <c r="N57" s="21">
        <f t="shared" si="1"/>
        <v>770.45138411430753</v>
      </c>
      <c r="O57" s="21">
        <f t="shared" si="2"/>
        <v>9.5110883420700149E-2</v>
      </c>
      <c r="P57" s="21">
        <f t="shared" si="3"/>
        <v>4.0951108834207002</v>
      </c>
      <c r="Q57" s="26">
        <f t="shared" si="4"/>
        <v>5.3152099767181825E-3</v>
      </c>
    </row>
    <row r="58" spans="1:17" x14ac:dyDescent="0.25">
      <c r="A58" s="25">
        <v>39965</v>
      </c>
      <c r="B58" s="26">
        <v>0.26350000000000001</v>
      </c>
      <c r="C58" s="21">
        <v>919.32000700000003</v>
      </c>
      <c r="D58" s="26">
        <v>1.6999999999999999E-3</v>
      </c>
      <c r="E58" s="42">
        <v>2.76E-2</v>
      </c>
      <c r="F58" s="21">
        <v>31</v>
      </c>
      <c r="G58" s="21">
        <f t="shared" si="5"/>
        <v>789.01496286119266</v>
      </c>
      <c r="H58" s="21">
        <v>790</v>
      </c>
      <c r="I58" s="43">
        <v>40047</v>
      </c>
      <c r="J58" s="21">
        <v>53</v>
      </c>
      <c r="K58" s="21">
        <v>5</v>
      </c>
      <c r="L58" s="21">
        <v>0.6</v>
      </c>
      <c r="M58" s="21">
        <f t="shared" si="0"/>
        <v>784.8050131082764</v>
      </c>
      <c r="N58" s="21">
        <f t="shared" si="1"/>
        <v>784.8050131082764</v>
      </c>
      <c r="O58" s="21">
        <f t="shared" si="2"/>
        <v>0.11404309357264367</v>
      </c>
      <c r="P58" s="21">
        <f t="shared" si="3"/>
        <v>4.5140430935726439</v>
      </c>
      <c r="Q58" s="26">
        <f t="shared" si="4"/>
        <v>5.7518020631576409E-3</v>
      </c>
    </row>
    <row r="59" spans="1:17" x14ac:dyDescent="0.25">
      <c r="A59" s="25">
        <v>39995</v>
      </c>
      <c r="B59" s="26">
        <v>0.25919999999999999</v>
      </c>
      <c r="C59" s="21">
        <v>987.47997999999995</v>
      </c>
      <c r="D59" s="26">
        <v>1.4E-3</v>
      </c>
      <c r="E59" s="42">
        <v>2.6700000000000002E-2</v>
      </c>
      <c r="F59" s="21">
        <v>31</v>
      </c>
      <c r="G59" s="21">
        <f t="shared" si="5"/>
        <v>849.60359571265508</v>
      </c>
      <c r="H59" s="21">
        <v>850</v>
      </c>
      <c r="I59" s="43">
        <v>40075</v>
      </c>
      <c r="J59" s="21">
        <v>50</v>
      </c>
      <c r="K59" s="21">
        <v>4.9000000000000004</v>
      </c>
      <c r="L59" s="21">
        <v>0.7</v>
      </c>
      <c r="M59" s="21">
        <f t="shared" si="0"/>
        <v>844.93700193182121</v>
      </c>
      <c r="N59" s="21">
        <f t="shared" si="1"/>
        <v>844.93700193182121</v>
      </c>
      <c r="O59" s="21">
        <f t="shared" si="2"/>
        <v>0.10105511982591431</v>
      </c>
      <c r="P59" s="21">
        <f t="shared" si="3"/>
        <v>4.3010551198259144</v>
      </c>
      <c r="Q59" s="26">
        <f t="shared" si="4"/>
        <v>5.090385567198737E-3</v>
      </c>
    </row>
    <row r="60" spans="1:17" x14ac:dyDescent="0.25">
      <c r="A60" s="25">
        <v>40026</v>
      </c>
      <c r="B60" s="26">
        <v>0.2601</v>
      </c>
      <c r="C60" s="21">
        <v>1020.619995</v>
      </c>
      <c r="D60" s="26">
        <v>1.1000000000000001E-3</v>
      </c>
      <c r="E60" s="42">
        <v>2.4199999999999999E-2</v>
      </c>
      <c r="F60" s="21">
        <v>30</v>
      </c>
      <c r="G60" s="21">
        <f t="shared" si="5"/>
        <v>880.0006875913981</v>
      </c>
      <c r="H60" s="21">
        <v>880</v>
      </c>
      <c r="I60" s="43">
        <v>40103</v>
      </c>
      <c r="J60" s="21">
        <v>47</v>
      </c>
      <c r="K60" s="21">
        <v>5</v>
      </c>
      <c r="L60" s="21">
        <v>0.9</v>
      </c>
      <c r="M60" s="21">
        <f t="shared" si="0"/>
        <v>874.87536225195026</v>
      </c>
      <c r="N60" s="21">
        <f t="shared" si="1"/>
        <v>874.87536225195026</v>
      </c>
      <c r="O60" s="21">
        <f t="shared" si="2"/>
        <v>7.9553971438575052E-2</v>
      </c>
      <c r="P60" s="21">
        <f t="shared" si="3"/>
        <v>4.1795539714385743</v>
      </c>
      <c r="Q60" s="26">
        <f t="shared" si="4"/>
        <v>4.7773136057692855E-3</v>
      </c>
    </row>
    <row r="61" spans="1:17" x14ac:dyDescent="0.25">
      <c r="A61" s="25">
        <v>40057</v>
      </c>
      <c r="B61" s="26">
        <v>0.25609999999999999</v>
      </c>
      <c r="C61" s="21">
        <v>1057.079956</v>
      </c>
      <c r="D61" s="26">
        <v>5.9999999999999995E-4</v>
      </c>
      <c r="E61" s="42">
        <v>2.29E-2</v>
      </c>
      <c r="F61" s="21">
        <v>30</v>
      </c>
      <c r="G61" s="21">
        <f t="shared" si="5"/>
        <v>913.51237114677156</v>
      </c>
      <c r="H61" s="21">
        <v>915</v>
      </c>
      <c r="I61" s="43">
        <v>40138</v>
      </c>
      <c r="J61" s="21">
        <v>52</v>
      </c>
      <c r="K61" s="21">
        <v>5.9</v>
      </c>
      <c r="L61" s="21">
        <v>5.8</v>
      </c>
      <c r="M61" s="21">
        <f t="shared" si="0"/>
        <v>909.02178964410678</v>
      </c>
      <c r="N61" s="21">
        <f t="shared" si="1"/>
        <v>909.02178964410678</v>
      </c>
      <c r="O61" s="21">
        <f t="shared" si="2"/>
        <v>4.5120543274455804E-2</v>
      </c>
      <c r="P61" s="21">
        <f t="shared" si="3"/>
        <v>0.14512054327445634</v>
      </c>
      <c r="Q61" s="26">
        <f t="shared" si="4"/>
        <v>1.5964473561329352E-4</v>
      </c>
    </row>
    <row r="62" spans="1:17" x14ac:dyDescent="0.25">
      <c r="A62" s="25">
        <v>40087</v>
      </c>
      <c r="B62" s="26">
        <v>0.30690000000000001</v>
      </c>
      <c r="C62" s="21">
        <v>1036.1899410000001</v>
      </c>
      <c r="D62" s="26">
        <v>1E-4</v>
      </c>
      <c r="E62" s="42">
        <v>2.1899999999999999E-2</v>
      </c>
      <c r="F62" s="21">
        <v>31</v>
      </c>
      <c r="G62" s="21">
        <f t="shared" si="5"/>
        <v>868.29695012516459</v>
      </c>
      <c r="H62" s="21">
        <v>870</v>
      </c>
      <c r="I62" s="43">
        <v>40166</v>
      </c>
      <c r="J62" s="21">
        <v>50</v>
      </c>
      <c r="K62" s="21">
        <v>6.1</v>
      </c>
      <c r="L62" s="21">
        <v>0.8</v>
      </c>
      <c r="M62" s="21">
        <f t="shared" si="0"/>
        <v>863.88808227340928</v>
      </c>
      <c r="N62" s="21">
        <f t="shared" si="1"/>
        <v>863.88808227340928</v>
      </c>
      <c r="O62" s="21">
        <f t="shared" si="2"/>
        <v>7.3889712546667385E-3</v>
      </c>
      <c r="P62" s="21">
        <f t="shared" si="3"/>
        <v>5.3073889712546665</v>
      </c>
      <c r="Q62" s="26">
        <f t="shared" si="4"/>
        <v>6.1436071178198604E-3</v>
      </c>
    </row>
    <row r="63" spans="1:17" x14ac:dyDescent="0.25">
      <c r="A63" s="25">
        <v>40118</v>
      </c>
      <c r="B63" s="26">
        <v>0.24510000000000001</v>
      </c>
      <c r="C63" s="21">
        <v>1095.630005</v>
      </c>
      <c r="D63" s="26">
        <v>8.0000000000000004E-4</v>
      </c>
      <c r="E63" s="42">
        <v>2.1000000000000001E-2</v>
      </c>
      <c r="F63" s="21">
        <v>31</v>
      </c>
      <c r="G63" s="21">
        <f t="shared" si="5"/>
        <v>950.55453576168043</v>
      </c>
      <c r="H63" s="21">
        <v>950</v>
      </c>
      <c r="I63" s="43">
        <v>40194</v>
      </c>
      <c r="J63" s="21">
        <v>47</v>
      </c>
      <c r="K63" s="21">
        <v>4.8</v>
      </c>
      <c r="L63" s="21">
        <v>0.95</v>
      </c>
      <c r="M63" s="21">
        <f t="shared" si="0"/>
        <v>945.10214202674388</v>
      </c>
      <c r="N63" s="21">
        <f t="shared" si="1"/>
        <v>945.10214202674388</v>
      </c>
      <c r="O63" s="21">
        <f t="shared" si="2"/>
        <v>6.4543488910881075E-2</v>
      </c>
      <c r="P63" s="21">
        <f t="shared" si="3"/>
        <v>3.9145434889108808</v>
      </c>
      <c r="Q63" s="26">
        <f t="shared" si="4"/>
        <v>4.1419263747686117E-3</v>
      </c>
    </row>
    <row r="64" spans="1:17" x14ac:dyDescent="0.25">
      <c r="A64" s="25">
        <v>40148</v>
      </c>
      <c r="B64" s="26">
        <v>0.21679999999999999</v>
      </c>
      <c r="C64" s="21">
        <v>1115.099976</v>
      </c>
      <c r="D64" s="26">
        <v>4.0000000000000002E-4</v>
      </c>
      <c r="E64" s="42">
        <v>2.0199999999999999E-2</v>
      </c>
      <c r="F64" s="21">
        <v>29</v>
      </c>
      <c r="G64" s="21">
        <f t="shared" si="5"/>
        <v>987.11632999965116</v>
      </c>
      <c r="H64" s="21">
        <v>990</v>
      </c>
      <c r="I64" s="43">
        <v>40229</v>
      </c>
      <c r="J64" s="21">
        <v>51</v>
      </c>
      <c r="K64" s="21">
        <v>5.6</v>
      </c>
      <c r="L64" s="21">
        <v>5</v>
      </c>
      <c r="M64" s="21">
        <f t="shared" si="0"/>
        <v>984.3446700393722</v>
      </c>
      <c r="N64" s="21">
        <f t="shared" si="1"/>
        <v>984.3446700393722</v>
      </c>
      <c r="O64" s="21">
        <f t="shared" si="2"/>
        <v>3.1461755204585967E-2</v>
      </c>
      <c r="P64" s="21">
        <f t="shared" si="3"/>
        <v>0.63146175520458558</v>
      </c>
      <c r="Q64" s="26">
        <f t="shared" si="4"/>
        <v>6.4150472331945283E-4</v>
      </c>
    </row>
    <row r="65" spans="1:17" x14ac:dyDescent="0.25">
      <c r="A65" s="25">
        <v>40179</v>
      </c>
      <c r="B65" s="26">
        <v>0.2462</v>
      </c>
      <c r="C65" s="21">
        <v>1073.869995</v>
      </c>
      <c r="D65" s="26">
        <v>2.0000000000000001E-4</v>
      </c>
      <c r="E65" s="42">
        <v>1.9800000000000002E-2</v>
      </c>
      <c r="F65" s="21">
        <v>28</v>
      </c>
      <c r="G65" s="21">
        <f t="shared" si="5"/>
        <v>937.79981269788095</v>
      </c>
      <c r="H65" s="21">
        <v>940</v>
      </c>
      <c r="I65" s="43">
        <v>40257</v>
      </c>
      <c r="J65" s="21">
        <v>50</v>
      </c>
      <c r="K65" s="21">
        <v>6.5</v>
      </c>
      <c r="L65" s="21">
        <v>0.8</v>
      </c>
      <c r="M65" s="21">
        <f t="shared" si="0"/>
        <v>933.47424692812592</v>
      </c>
      <c r="N65" s="21">
        <f t="shared" si="1"/>
        <v>933.47424692812592</v>
      </c>
      <c r="O65" s="21">
        <f t="shared" si="2"/>
        <v>1.4421633324070019E-2</v>
      </c>
      <c r="P65" s="21">
        <f t="shared" si="3"/>
        <v>5.7144216333240703</v>
      </c>
      <c r="Q65" s="26">
        <f t="shared" si="4"/>
        <v>6.1216703643716692E-3</v>
      </c>
    </row>
    <row r="66" spans="1:17" x14ac:dyDescent="0.25">
      <c r="A66" s="25">
        <v>40210</v>
      </c>
      <c r="B66" s="26">
        <v>0.19500000000000001</v>
      </c>
      <c r="C66" s="21">
        <v>1104.48999</v>
      </c>
      <c r="D66" s="26">
        <v>8.9999999999999998E-4</v>
      </c>
      <c r="E66" s="42">
        <v>2.0299999999999999E-2</v>
      </c>
      <c r="F66" s="21">
        <v>33</v>
      </c>
      <c r="G66" s="21">
        <f t="shared" si="5"/>
        <v>982.24409742488695</v>
      </c>
      <c r="H66" s="21">
        <v>980</v>
      </c>
      <c r="I66" s="43">
        <v>40285</v>
      </c>
      <c r="J66" s="21">
        <v>50</v>
      </c>
      <c r="K66" s="21">
        <v>4.4000000000000004</v>
      </c>
      <c r="L66" s="21">
        <v>0.4</v>
      </c>
      <c r="M66" s="21">
        <f t="shared" si="0"/>
        <v>975.47918552981218</v>
      </c>
      <c r="N66" s="21">
        <f t="shared" si="1"/>
        <v>975.47918552981218</v>
      </c>
      <c r="O66" s="21">
        <f t="shared" si="2"/>
        <v>7.9735879101405768E-2</v>
      </c>
      <c r="P66" s="21">
        <f t="shared" si="3"/>
        <v>4.0797358791014053</v>
      </c>
      <c r="Q66" s="26">
        <f t="shared" si="4"/>
        <v>4.1822890120259996E-3</v>
      </c>
    </row>
    <row r="67" spans="1:17" x14ac:dyDescent="0.25">
      <c r="A67" s="25">
        <v>40238</v>
      </c>
      <c r="B67" s="26">
        <v>0.1759</v>
      </c>
      <c r="C67" s="21">
        <v>1169.4300539999999</v>
      </c>
      <c r="D67" s="26">
        <v>1.5E-3</v>
      </c>
      <c r="E67" s="42">
        <v>1.9E-2</v>
      </c>
      <c r="F67" s="21">
        <v>30</v>
      </c>
      <c r="G67" s="21">
        <f t="shared" si="5"/>
        <v>1057.0578529723534</v>
      </c>
      <c r="H67" s="21">
        <v>1055</v>
      </c>
      <c r="I67" s="43">
        <v>40320</v>
      </c>
      <c r="J67" s="21">
        <v>52</v>
      </c>
      <c r="K67" s="21">
        <v>4.7</v>
      </c>
      <c r="L67" s="21">
        <v>2.7</v>
      </c>
      <c r="M67" s="21">
        <f t="shared" si="0"/>
        <v>1050.0745720328871</v>
      </c>
      <c r="N67" s="21">
        <f t="shared" si="1"/>
        <v>1050.0745720328871</v>
      </c>
      <c r="O67" s="21">
        <f t="shared" si="2"/>
        <v>0.13004871719872046</v>
      </c>
      <c r="P67" s="21">
        <f t="shared" si="3"/>
        <v>2.1300487171987204</v>
      </c>
      <c r="Q67" s="26">
        <f t="shared" si="4"/>
        <v>2.0284737617015736E-3</v>
      </c>
    </row>
    <row r="68" spans="1:17" x14ac:dyDescent="0.25">
      <c r="A68" s="25">
        <v>40269</v>
      </c>
      <c r="B68" s="26">
        <v>0.2205</v>
      </c>
      <c r="C68" s="21">
        <v>1186.6899410000001</v>
      </c>
      <c r="D68" s="26">
        <v>1.4E-3</v>
      </c>
      <c r="E68" s="42">
        <v>1.83E-2</v>
      </c>
      <c r="F68" s="21">
        <v>28</v>
      </c>
      <c r="G68" s="21">
        <f t="shared" si="5"/>
        <v>1050.8944420534199</v>
      </c>
      <c r="H68" s="21">
        <v>1050</v>
      </c>
      <c r="I68" s="43">
        <v>40348</v>
      </c>
      <c r="J68" s="21">
        <v>50</v>
      </c>
      <c r="K68" s="21">
        <v>5.5</v>
      </c>
      <c r="L68" s="21">
        <v>17.600000000000001</v>
      </c>
      <c r="M68" s="21">
        <f t="shared" si="0"/>
        <v>1044.2986494451909</v>
      </c>
      <c r="N68" s="21">
        <f t="shared" si="1"/>
        <v>1044.2986494451909</v>
      </c>
      <c r="O68" s="21">
        <f t="shared" si="2"/>
        <v>0.11275155328541428</v>
      </c>
      <c r="P68" s="21">
        <f t="shared" si="3"/>
        <v>-11.987248446714586</v>
      </c>
      <c r="Q68" s="26">
        <f t="shared" si="4"/>
        <v>-1.1478755098537286E-2</v>
      </c>
    </row>
    <row r="69" spans="1:17" x14ac:dyDescent="0.25">
      <c r="A69" s="25">
        <v>40299</v>
      </c>
      <c r="B69" s="26">
        <v>0.35539999999999999</v>
      </c>
      <c r="C69" s="21">
        <v>1089.410034</v>
      </c>
      <c r="D69" s="26">
        <v>1.5E-3</v>
      </c>
      <c r="E69" s="42">
        <v>1.95E-2</v>
      </c>
      <c r="F69" s="21">
        <v>33</v>
      </c>
      <c r="G69" s="21">
        <f t="shared" si="5"/>
        <v>883.09091988657553</v>
      </c>
      <c r="H69" s="21">
        <v>885</v>
      </c>
      <c r="I69" s="43">
        <v>40376</v>
      </c>
      <c r="J69" s="21">
        <v>50</v>
      </c>
      <c r="K69" s="21">
        <v>6.6</v>
      </c>
      <c r="L69" s="21">
        <v>2.8</v>
      </c>
      <c r="M69" s="21">
        <f t="shared" si="0"/>
        <v>878.21816936680068</v>
      </c>
      <c r="N69" s="21">
        <f t="shared" si="1"/>
        <v>878.21816936680068</v>
      </c>
      <c r="O69" s="21">
        <f t="shared" si="2"/>
        <v>0.12000402579780249</v>
      </c>
      <c r="P69" s="21">
        <f t="shared" si="3"/>
        <v>3.9200040257978022</v>
      </c>
      <c r="Q69" s="26">
        <f t="shared" si="4"/>
        <v>4.4635879358134248E-3</v>
      </c>
    </row>
    <row r="70" spans="1:17" x14ac:dyDescent="0.25">
      <c r="A70" s="25">
        <v>40330</v>
      </c>
      <c r="B70" s="26">
        <v>0.34539999999999998</v>
      </c>
      <c r="C70" s="21">
        <v>1030.709961</v>
      </c>
      <c r="D70" s="26">
        <v>1.6999999999999999E-3</v>
      </c>
      <c r="E70" s="42">
        <v>2.0299999999999999E-2</v>
      </c>
      <c r="F70" s="21">
        <v>30</v>
      </c>
      <c r="G70" s="21">
        <f t="shared" si="5"/>
        <v>848.4217028784974</v>
      </c>
      <c r="H70" s="21">
        <v>850</v>
      </c>
      <c r="I70" s="43">
        <v>40411</v>
      </c>
      <c r="J70" s="21">
        <v>52</v>
      </c>
      <c r="K70" s="21">
        <v>8.6999999999999993</v>
      </c>
      <c r="L70" s="21">
        <v>0.4</v>
      </c>
      <c r="M70" s="21">
        <f t="shared" ref="M70:M133" si="6">H70*EXP(-D70*(J70/365))-K70</f>
        <v>841.09416191345383</v>
      </c>
      <c r="N70" s="21">
        <f t="shared" ref="N70:N133" si="7">M70/$B$1</f>
        <v>841.09416191345383</v>
      </c>
      <c r="O70" s="21">
        <f t="shared" ref="O70:O133" si="8">(N70+K70)*(EXP(D70*F70/365)-1)</f>
        <v>0.11874665815567263</v>
      </c>
      <c r="P70" s="21">
        <f t="shared" ref="P70:P133" si="9">K70-L70+O70</f>
        <v>8.4187466581556709</v>
      </c>
      <c r="Q70" s="26">
        <f t="shared" ref="Q70:Q133" si="10">P70/N70</f>
        <v>1.0009279625723922E-2</v>
      </c>
    </row>
    <row r="71" spans="1:17" x14ac:dyDescent="0.25">
      <c r="A71" s="25">
        <v>40360</v>
      </c>
      <c r="B71" s="26">
        <v>0.23499999999999999</v>
      </c>
      <c r="C71" s="21">
        <v>1101.599976</v>
      </c>
      <c r="D71" s="26">
        <v>1.4E-3</v>
      </c>
      <c r="E71" s="42">
        <v>2.0500000000000001E-2</v>
      </c>
      <c r="F71" s="21">
        <v>32</v>
      </c>
      <c r="G71" s="21">
        <f t="shared" ref="G71:G134" si="11">C71*EXP((D71-E71+((B71^2)/2))*(1/12)+(B71*SQRT(F71/365)*$B$2))</f>
        <v>959.16628797131546</v>
      </c>
      <c r="H71" s="21">
        <v>960</v>
      </c>
      <c r="I71" s="43">
        <v>40439</v>
      </c>
      <c r="J71" s="21">
        <v>50</v>
      </c>
      <c r="K71" s="21">
        <v>5.3</v>
      </c>
      <c r="L71" s="21">
        <v>2.5</v>
      </c>
      <c r="M71" s="21">
        <f t="shared" si="6"/>
        <v>954.5159080641746</v>
      </c>
      <c r="N71" s="21">
        <f t="shared" si="7"/>
        <v>954.5159080641746</v>
      </c>
      <c r="O71" s="21">
        <f t="shared" si="8"/>
        <v>0.11781477172112537</v>
      </c>
      <c r="P71" s="21">
        <f t="shared" si="9"/>
        <v>2.9178147717211251</v>
      </c>
      <c r="Q71" s="26">
        <f t="shared" si="10"/>
        <v>3.056852952444406E-3</v>
      </c>
    </row>
    <row r="72" spans="1:17" x14ac:dyDescent="0.25">
      <c r="A72" s="25">
        <v>40391</v>
      </c>
      <c r="B72" s="26">
        <v>0.26050000000000001</v>
      </c>
      <c r="C72" s="21">
        <v>1049.329956</v>
      </c>
      <c r="D72" s="26">
        <v>1.6000000000000001E-3</v>
      </c>
      <c r="E72" s="42">
        <v>2.0500000000000001E-2</v>
      </c>
      <c r="F72" s="21">
        <v>30</v>
      </c>
      <c r="G72" s="21">
        <f t="shared" si="11"/>
        <v>904.87205234309408</v>
      </c>
      <c r="H72" s="21">
        <v>905</v>
      </c>
      <c r="I72" s="43">
        <v>40467</v>
      </c>
      <c r="J72" s="21">
        <v>46</v>
      </c>
      <c r="K72" s="21">
        <v>4.9000000000000004</v>
      </c>
      <c r="L72" s="21">
        <v>0.25</v>
      </c>
      <c r="M72" s="21">
        <f t="shared" si="6"/>
        <v>899.91753072628762</v>
      </c>
      <c r="N72" s="21">
        <f t="shared" si="7"/>
        <v>899.91753072628762</v>
      </c>
      <c r="O72" s="21">
        <f t="shared" si="8"/>
        <v>0.11899752699430345</v>
      </c>
      <c r="P72" s="21">
        <f t="shared" si="9"/>
        <v>4.7689975269943039</v>
      </c>
      <c r="Q72" s="26">
        <f t="shared" si="10"/>
        <v>5.2993717359249969E-3</v>
      </c>
    </row>
    <row r="73" spans="1:17" x14ac:dyDescent="0.25">
      <c r="A73" s="25">
        <v>40422</v>
      </c>
      <c r="B73" s="26">
        <v>0.23699999999999999</v>
      </c>
      <c r="C73" s="21">
        <v>1141.1999510000001</v>
      </c>
      <c r="D73" s="26">
        <v>1.4E-3</v>
      </c>
      <c r="E73" s="42">
        <v>1.9900000000000001E-2</v>
      </c>
      <c r="F73" s="21">
        <v>29</v>
      </c>
      <c r="G73" s="21">
        <f t="shared" si="11"/>
        <v>999.27174932593778</v>
      </c>
      <c r="H73" s="21">
        <v>1000</v>
      </c>
      <c r="I73" s="43">
        <v>40502</v>
      </c>
      <c r="J73" s="21">
        <v>51</v>
      </c>
      <c r="K73" s="21">
        <v>6.3</v>
      </c>
      <c r="L73" s="21">
        <v>0.65</v>
      </c>
      <c r="M73" s="21">
        <f t="shared" si="6"/>
        <v>993.50440269329192</v>
      </c>
      <c r="N73" s="21">
        <f t="shared" si="7"/>
        <v>993.50440269329192</v>
      </c>
      <c r="O73" s="21">
        <f t="shared" si="8"/>
        <v>0.11121730525703898</v>
      </c>
      <c r="P73" s="21">
        <f t="shared" si="9"/>
        <v>5.7612173052570386</v>
      </c>
      <c r="Q73" s="26">
        <f t="shared" si="10"/>
        <v>5.7988845239527369E-3</v>
      </c>
    </row>
    <row r="74" spans="1:17" x14ac:dyDescent="0.25">
      <c r="A74" s="25">
        <v>40452</v>
      </c>
      <c r="B74" s="26">
        <v>0.21199999999999999</v>
      </c>
      <c r="C74" s="21">
        <v>1183.26001</v>
      </c>
      <c r="D74" s="26">
        <v>1.4E-3</v>
      </c>
      <c r="E74" s="42">
        <v>1.9199999999999998E-2</v>
      </c>
      <c r="F74" s="21">
        <v>32</v>
      </c>
      <c r="G74" s="21">
        <f t="shared" si="11"/>
        <v>1044.0622670007785</v>
      </c>
      <c r="H74" s="21">
        <v>1045</v>
      </c>
      <c r="I74" s="43">
        <v>40530</v>
      </c>
      <c r="J74" s="21">
        <v>50</v>
      </c>
      <c r="K74" s="21">
        <v>6.2</v>
      </c>
      <c r="L74" s="21">
        <v>2.1</v>
      </c>
      <c r="M74" s="21">
        <f t="shared" si="6"/>
        <v>1038.5996082573565</v>
      </c>
      <c r="N74" s="21">
        <f t="shared" si="7"/>
        <v>1038.5996082573565</v>
      </c>
      <c r="O74" s="21">
        <f t="shared" si="8"/>
        <v>0.12824628796726667</v>
      </c>
      <c r="P74" s="21">
        <f t="shared" si="9"/>
        <v>4.2282462879672664</v>
      </c>
      <c r="Q74" s="26">
        <f t="shared" si="10"/>
        <v>4.0711032955825467E-3</v>
      </c>
    </row>
    <row r="75" spans="1:17" x14ac:dyDescent="0.25">
      <c r="A75" s="25">
        <v>40483</v>
      </c>
      <c r="B75" s="26">
        <v>0.2354</v>
      </c>
      <c r="C75" s="21">
        <v>1180.5500489999999</v>
      </c>
      <c r="D75" s="26">
        <v>1.8E-3</v>
      </c>
      <c r="E75" s="42">
        <v>1.89E-2</v>
      </c>
      <c r="F75" s="21">
        <v>31</v>
      </c>
      <c r="G75" s="21">
        <f t="shared" si="11"/>
        <v>1030.1032714040546</v>
      </c>
      <c r="H75" s="21">
        <v>1030</v>
      </c>
      <c r="I75" s="43">
        <v>40565</v>
      </c>
      <c r="J75" s="21">
        <v>53</v>
      </c>
      <c r="K75" s="21">
        <v>6.1</v>
      </c>
      <c r="L75" s="21">
        <v>0.4</v>
      </c>
      <c r="M75" s="21">
        <f t="shared" si="6"/>
        <v>1023.6308242198467</v>
      </c>
      <c r="N75" s="21">
        <f t="shared" si="7"/>
        <v>1023.6308242198467</v>
      </c>
      <c r="O75" s="21">
        <f t="shared" si="8"/>
        <v>0.15743389667196697</v>
      </c>
      <c r="P75" s="21">
        <f t="shared" si="9"/>
        <v>5.8574338966719663</v>
      </c>
      <c r="Q75" s="26">
        <f t="shared" si="10"/>
        <v>5.7222132804921836E-3</v>
      </c>
    </row>
    <row r="76" spans="1:17" x14ac:dyDescent="0.25">
      <c r="A76" s="25">
        <v>40513</v>
      </c>
      <c r="B76" s="26">
        <v>0.17749999999999999</v>
      </c>
      <c r="C76" s="21">
        <v>1257.6400149999999</v>
      </c>
      <c r="D76" s="26">
        <v>6.9999999999999999E-4</v>
      </c>
      <c r="E76" s="42">
        <v>1.83E-2</v>
      </c>
      <c r="F76" s="21">
        <v>31</v>
      </c>
      <c r="G76" s="21">
        <f t="shared" si="11"/>
        <v>1133.8573080547494</v>
      </c>
      <c r="H76" s="21">
        <v>1135</v>
      </c>
      <c r="I76" s="43">
        <v>40593</v>
      </c>
      <c r="J76" s="21">
        <v>50</v>
      </c>
      <c r="K76" s="21">
        <v>5.3</v>
      </c>
      <c r="L76" s="21">
        <v>2.0499999999999998</v>
      </c>
      <c r="M76" s="21">
        <f t="shared" si="6"/>
        <v>1129.591169601541</v>
      </c>
      <c r="N76" s="21">
        <f t="shared" si="7"/>
        <v>1129.591169601541</v>
      </c>
      <c r="O76" s="21">
        <f t="shared" si="8"/>
        <v>6.7473617703800323E-2</v>
      </c>
      <c r="P76" s="21">
        <f t="shared" si="9"/>
        <v>3.3174736177038002</v>
      </c>
      <c r="Q76" s="26">
        <f t="shared" si="10"/>
        <v>2.9368799145924863E-3</v>
      </c>
    </row>
    <row r="77" spans="1:17" x14ac:dyDescent="0.25">
      <c r="A77" s="25">
        <v>40544</v>
      </c>
      <c r="B77" s="26">
        <v>0.1953</v>
      </c>
      <c r="C77" s="21">
        <v>1286.119995</v>
      </c>
      <c r="D77" s="26">
        <v>1.5E-3</v>
      </c>
      <c r="E77" s="42">
        <v>1.7899999999999999E-2</v>
      </c>
      <c r="F77" s="21">
        <v>28</v>
      </c>
      <c r="G77" s="21">
        <f t="shared" si="11"/>
        <v>1154.5008337836941</v>
      </c>
      <c r="H77" s="21">
        <v>1155</v>
      </c>
      <c r="I77" s="43">
        <v>40621</v>
      </c>
      <c r="J77" s="21">
        <v>47</v>
      </c>
      <c r="K77" s="21">
        <v>5.0999999999999996</v>
      </c>
      <c r="L77" s="21">
        <v>1.25</v>
      </c>
      <c r="M77" s="21">
        <f t="shared" si="6"/>
        <v>1149.6769325024177</v>
      </c>
      <c r="N77" s="21">
        <f t="shared" si="7"/>
        <v>1149.6769325024177</v>
      </c>
      <c r="O77" s="21">
        <f t="shared" si="8"/>
        <v>0.13288608690253628</v>
      </c>
      <c r="P77" s="21">
        <f t="shared" si="9"/>
        <v>3.982886086902536</v>
      </c>
      <c r="Q77" s="26">
        <f t="shared" si="10"/>
        <v>3.4643524405010714E-3</v>
      </c>
    </row>
    <row r="78" spans="1:17" x14ac:dyDescent="0.25">
      <c r="A78" s="25">
        <v>40575</v>
      </c>
      <c r="B78" s="26">
        <v>0.1835</v>
      </c>
      <c r="C78" s="21">
        <v>1327.219971</v>
      </c>
      <c r="D78" s="26">
        <v>1.2999999999999999E-3</v>
      </c>
      <c r="E78" s="42">
        <v>1.7600000000000001E-2</v>
      </c>
      <c r="F78" s="21">
        <v>31</v>
      </c>
      <c r="G78" s="21">
        <f t="shared" si="11"/>
        <v>1192.6483461444411</v>
      </c>
      <c r="H78" s="21">
        <v>1195</v>
      </c>
      <c r="I78" s="43">
        <v>40649</v>
      </c>
      <c r="J78" s="21">
        <v>47</v>
      </c>
      <c r="K78" s="21">
        <v>4.9000000000000004</v>
      </c>
      <c r="L78" s="21">
        <v>1.05</v>
      </c>
      <c r="M78" s="21">
        <f t="shared" si="6"/>
        <v>1189.8999770160895</v>
      </c>
      <c r="N78" s="21">
        <f t="shared" si="7"/>
        <v>1189.8999770160895</v>
      </c>
      <c r="O78" s="21">
        <f t="shared" si="8"/>
        <v>0.13192629408127429</v>
      </c>
      <c r="P78" s="21">
        <f t="shared" si="9"/>
        <v>3.981926294081275</v>
      </c>
      <c r="Q78" s="26">
        <f t="shared" si="10"/>
        <v>3.3464378275447539E-3</v>
      </c>
    </row>
    <row r="79" spans="1:17" x14ac:dyDescent="0.25">
      <c r="A79" s="25">
        <v>40603</v>
      </c>
      <c r="B79" s="26">
        <v>0.1774</v>
      </c>
      <c r="C79" s="21">
        <v>1325.829956</v>
      </c>
      <c r="D79" s="26">
        <v>5.0000000000000001E-4</v>
      </c>
      <c r="E79" s="42">
        <v>1.7999999999999999E-2</v>
      </c>
      <c r="F79" s="21">
        <v>29</v>
      </c>
      <c r="G79" s="21">
        <f t="shared" si="11"/>
        <v>1199.4741626326943</v>
      </c>
      <c r="H79" s="21">
        <v>1200</v>
      </c>
      <c r="I79" s="43">
        <v>40684</v>
      </c>
      <c r="J79" s="21">
        <v>51</v>
      </c>
      <c r="K79" s="21">
        <v>6</v>
      </c>
      <c r="L79" s="21">
        <v>0.85</v>
      </c>
      <c r="M79" s="21">
        <f t="shared" si="6"/>
        <v>1193.9161673119979</v>
      </c>
      <c r="N79" s="21">
        <f t="shared" si="7"/>
        <v>1193.9161673119979</v>
      </c>
      <c r="O79" s="21">
        <f t="shared" si="8"/>
        <v>4.7668849377663795E-2</v>
      </c>
      <c r="P79" s="21">
        <f t="shared" si="9"/>
        <v>5.1976688493776644</v>
      </c>
      <c r="Q79" s="26">
        <f t="shared" si="10"/>
        <v>4.3534621539465202E-3</v>
      </c>
    </row>
    <row r="80" spans="1:17" x14ac:dyDescent="0.25">
      <c r="A80" s="25">
        <v>40634</v>
      </c>
      <c r="B80" s="26">
        <v>0.1474</v>
      </c>
      <c r="C80" s="21">
        <v>1363.6099850000001</v>
      </c>
      <c r="D80" s="26">
        <v>2.0000000000000001E-4</v>
      </c>
      <c r="E80" s="42">
        <v>1.78E-2</v>
      </c>
      <c r="F80" s="21">
        <v>32</v>
      </c>
      <c r="G80" s="21">
        <f t="shared" si="11"/>
        <v>1248.9283937520338</v>
      </c>
      <c r="H80" s="21">
        <v>1250</v>
      </c>
      <c r="I80" s="43">
        <v>40712</v>
      </c>
      <c r="J80" s="21">
        <v>50</v>
      </c>
      <c r="K80" s="21">
        <v>4.5</v>
      </c>
      <c r="L80" s="21">
        <v>1.3</v>
      </c>
      <c r="M80" s="21">
        <f t="shared" si="6"/>
        <v>1245.4657538937845</v>
      </c>
      <c r="N80" s="21">
        <f t="shared" si="7"/>
        <v>1245.4657538937845</v>
      </c>
      <c r="O80" s="21">
        <f t="shared" si="8"/>
        <v>2.1917399891384613E-2</v>
      </c>
      <c r="P80" s="21">
        <f t="shared" si="9"/>
        <v>3.2219173998913848</v>
      </c>
      <c r="Q80" s="26">
        <f t="shared" si="10"/>
        <v>2.586917697109282E-3</v>
      </c>
    </row>
    <row r="81" spans="1:17" x14ac:dyDescent="0.25">
      <c r="A81" s="25">
        <v>40664</v>
      </c>
      <c r="B81" s="26">
        <v>0.1545</v>
      </c>
      <c r="C81" s="21">
        <v>1345.1999510000001</v>
      </c>
      <c r="D81" s="26">
        <v>4.0000000000000002E-4</v>
      </c>
      <c r="E81" s="42">
        <v>1.7999999999999999E-2</v>
      </c>
      <c r="F81" s="21">
        <v>30</v>
      </c>
      <c r="G81" s="21">
        <f t="shared" si="11"/>
        <v>1230.5768520769984</v>
      </c>
      <c r="H81" s="21">
        <v>1230</v>
      </c>
      <c r="I81" s="43">
        <v>40740</v>
      </c>
      <c r="J81" s="21">
        <v>46</v>
      </c>
      <c r="K81" s="21">
        <v>4</v>
      </c>
      <c r="L81" s="21">
        <v>1.85</v>
      </c>
      <c r="M81" s="21">
        <f t="shared" si="6"/>
        <v>1225.9379960833996</v>
      </c>
      <c r="N81" s="21">
        <f t="shared" si="7"/>
        <v>1225.9379960833996</v>
      </c>
      <c r="O81" s="21">
        <f t="shared" si="8"/>
        <v>4.0436982393320955E-2</v>
      </c>
      <c r="P81" s="21">
        <f t="shared" si="9"/>
        <v>2.190436982393321</v>
      </c>
      <c r="Q81" s="26">
        <f t="shared" si="10"/>
        <v>1.7867436929039494E-3</v>
      </c>
    </row>
    <row r="82" spans="1:17" x14ac:dyDescent="0.25">
      <c r="A82" s="25">
        <v>40695</v>
      </c>
      <c r="B82" s="26">
        <v>0.16520000000000001</v>
      </c>
      <c r="C82" s="21">
        <v>1320.6400149999999</v>
      </c>
      <c r="D82" s="26">
        <v>1E-4</v>
      </c>
      <c r="E82" s="42">
        <v>1.89E-2</v>
      </c>
      <c r="F82" s="21">
        <v>29</v>
      </c>
      <c r="G82" s="21">
        <f t="shared" si="11"/>
        <v>1202.6846846348853</v>
      </c>
      <c r="H82" s="21">
        <v>1205</v>
      </c>
      <c r="I82" s="43">
        <v>40775</v>
      </c>
      <c r="J82" s="21">
        <v>51</v>
      </c>
      <c r="K82" s="21">
        <v>5.4</v>
      </c>
      <c r="L82" s="21">
        <v>9.3000000000000007</v>
      </c>
      <c r="M82" s="21">
        <f t="shared" si="6"/>
        <v>1199.5831631313263</v>
      </c>
      <c r="N82" s="21">
        <f t="shared" si="7"/>
        <v>1199.5831631313263</v>
      </c>
      <c r="O82" s="21">
        <f t="shared" si="8"/>
        <v>9.5738768635745489E-3</v>
      </c>
      <c r="P82" s="21">
        <f t="shared" si="9"/>
        <v>-3.8904261231364257</v>
      </c>
      <c r="Q82" s="26">
        <f t="shared" si="10"/>
        <v>-3.24314832243983E-3</v>
      </c>
    </row>
    <row r="83" spans="1:17" x14ac:dyDescent="0.25">
      <c r="A83" s="25">
        <v>40725</v>
      </c>
      <c r="B83" s="26">
        <v>0.2525</v>
      </c>
      <c r="C83" s="21">
        <v>1292.280029</v>
      </c>
      <c r="D83" s="26">
        <v>1.6000000000000001E-3</v>
      </c>
      <c r="E83" s="42">
        <v>1.8599999999999998E-2</v>
      </c>
      <c r="F83" s="21">
        <v>33</v>
      </c>
      <c r="G83" s="21">
        <f t="shared" si="11"/>
        <v>1111.6022798868041</v>
      </c>
      <c r="H83" s="21">
        <v>1110</v>
      </c>
      <c r="I83" s="43">
        <v>40803</v>
      </c>
      <c r="J83" s="21">
        <v>50</v>
      </c>
      <c r="K83" s="21">
        <v>5</v>
      </c>
      <c r="L83" s="21">
        <v>6</v>
      </c>
      <c r="M83" s="21">
        <f t="shared" si="6"/>
        <v>1104.7567389884821</v>
      </c>
      <c r="N83" s="21">
        <f t="shared" si="7"/>
        <v>1104.7567389884821</v>
      </c>
      <c r="O83" s="21">
        <f t="shared" si="8"/>
        <v>0.1605462853105275</v>
      </c>
      <c r="P83" s="21">
        <f t="shared" si="9"/>
        <v>-0.8394537146894725</v>
      </c>
      <c r="Q83" s="26">
        <f t="shared" si="10"/>
        <v>-7.5985389820575186E-4</v>
      </c>
    </row>
    <row r="84" spans="1:17" x14ac:dyDescent="0.25">
      <c r="A84" s="25">
        <v>40756</v>
      </c>
      <c r="B84" s="26">
        <v>0.31619999999999998</v>
      </c>
      <c r="C84" s="21">
        <v>1218.8900149999999</v>
      </c>
      <c r="D84" s="26">
        <v>1E-4</v>
      </c>
      <c r="E84" s="42">
        <v>2.1000000000000001E-2</v>
      </c>
      <c r="F84" s="21">
        <v>30</v>
      </c>
      <c r="G84" s="21">
        <f t="shared" si="11"/>
        <v>1019.2442732830174</v>
      </c>
      <c r="H84" s="21">
        <v>1120</v>
      </c>
      <c r="I84" s="43">
        <v>40838</v>
      </c>
      <c r="J84" s="21">
        <v>52</v>
      </c>
      <c r="K84" s="21">
        <v>24.3</v>
      </c>
      <c r="L84" s="21">
        <v>41.2</v>
      </c>
      <c r="M84" s="21">
        <f t="shared" si="6"/>
        <v>1095.6840439492762</v>
      </c>
      <c r="N84" s="21">
        <f t="shared" si="7"/>
        <v>1095.6840439492762</v>
      </c>
      <c r="O84" s="21">
        <f t="shared" si="8"/>
        <v>9.2053861367961433E-3</v>
      </c>
      <c r="P84" s="21">
        <f t="shared" si="9"/>
        <v>-16.890794613863207</v>
      </c>
      <c r="Q84" s="26">
        <f t="shared" si="10"/>
        <v>-1.5415753024003288E-2</v>
      </c>
    </row>
    <row r="85" spans="1:17" x14ac:dyDescent="0.25">
      <c r="A85" s="25">
        <v>40787</v>
      </c>
      <c r="B85" s="26">
        <v>0.42959999999999998</v>
      </c>
      <c r="C85" s="21">
        <v>1131.420044</v>
      </c>
      <c r="D85" s="26">
        <v>2.0000000000000001E-4</v>
      </c>
      <c r="E85" s="42">
        <v>2.1499999999999998E-2</v>
      </c>
      <c r="F85" s="21">
        <v>31</v>
      </c>
      <c r="G85" s="21">
        <f t="shared" si="11"/>
        <v>886.02652806188973</v>
      </c>
      <c r="H85" s="21">
        <v>885</v>
      </c>
      <c r="I85" s="28">
        <v>40866</v>
      </c>
      <c r="J85" s="21">
        <v>50</v>
      </c>
      <c r="K85" s="21">
        <v>10.4</v>
      </c>
      <c r="L85" s="21">
        <v>0.3</v>
      </c>
      <c r="M85" s="21">
        <f t="shared" si="6"/>
        <v>874.57575375679937</v>
      </c>
      <c r="N85" s="21">
        <f t="shared" si="7"/>
        <v>874.57575375679937</v>
      </c>
      <c r="O85" s="21">
        <f t="shared" si="8"/>
        <v>1.5032592532011007E-2</v>
      </c>
      <c r="P85" s="21">
        <f t="shared" si="9"/>
        <v>10.11503259253201</v>
      </c>
      <c r="Q85" s="26">
        <f t="shared" si="10"/>
        <v>1.1565644884485081E-2</v>
      </c>
    </row>
    <row r="86" spans="1:17" x14ac:dyDescent="0.25">
      <c r="A86" s="25">
        <v>40817</v>
      </c>
      <c r="B86" s="26">
        <v>0.29959999999999998</v>
      </c>
      <c r="C86" s="21">
        <v>1253.3000489999999</v>
      </c>
      <c r="D86" s="26">
        <v>2.0000000000000001E-4</v>
      </c>
      <c r="E86" s="42">
        <v>2.12E-2</v>
      </c>
      <c r="F86" s="21">
        <v>30</v>
      </c>
      <c r="G86" s="21">
        <f t="shared" si="11"/>
        <v>1057.5816269304491</v>
      </c>
      <c r="H86" s="21">
        <v>1060</v>
      </c>
      <c r="I86" s="43">
        <v>40894</v>
      </c>
      <c r="J86" s="21">
        <v>47</v>
      </c>
      <c r="K86" s="21">
        <v>7.8</v>
      </c>
      <c r="L86" s="21">
        <v>1.75</v>
      </c>
      <c r="M86" s="21">
        <f t="shared" si="6"/>
        <v>1052.1727017213766</v>
      </c>
      <c r="N86" s="21">
        <f t="shared" si="7"/>
        <v>1052.1727017213766</v>
      </c>
      <c r="O86" s="21">
        <f t="shared" si="8"/>
        <v>1.7424352008838361E-2</v>
      </c>
      <c r="P86" s="21">
        <f t="shared" si="9"/>
        <v>6.067424352008838</v>
      </c>
      <c r="Q86" s="26">
        <f t="shared" si="10"/>
        <v>5.7665669733518122E-3</v>
      </c>
    </row>
    <row r="87" spans="1:17" x14ac:dyDescent="0.25">
      <c r="A87" s="25">
        <v>40848</v>
      </c>
      <c r="B87" s="26">
        <v>0.27800000000000002</v>
      </c>
      <c r="C87" s="21">
        <v>1246.959961</v>
      </c>
      <c r="D87" s="26">
        <v>2.0000000000000001E-4</v>
      </c>
      <c r="E87" s="42">
        <v>2.12E-2</v>
      </c>
      <c r="F87" s="21">
        <v>30</v>
      </c>
      <c r="G87" s="21">
        <f t="shared" si="11"/>
        <v>1064.7909393422769</v>
      </c>
      <c r="H87" s="21">
        <v>1065</v>
      </c>
      <c r="I87" s="43">
        <v>40564</v>
      </c>
      <c r="J87" s="21">
        <v>52</v>
      </c>
      <c r="K87" s="21">
        <v>7.8</v>
      </c>
      <c r="L87" s="21">
        <v>1.1000000000000001</v>
      </c>
      <c r="M87" s="21">
        <f t="shared" si="6"/>
        <v>1057.1696552268318</v>
      </c>
      <c r="N87" s="21">
        <f t="shared" si="7"/>
        <v>1057.1696552268318</v>
      </c>
      <c r="O87" s="21">
        <f t="shared" si="8"/>
        <v>1.7506494385438675E-2</v>
      </c>
      <c r="P87" s="21">
        <f t="shared" si="9"/>
        <v>6.7175064943854377</v>
      </c>
      <c r="Q87" s="26">
        <f t="shared" si="10"/>
        <v>6.3542369582525477E-3</v>
      </c>
    </row>
    <row r="88" spans="1:17" x14ac:dyDescent="0.25">
      <c r="A88" s="25">
        <v>40878</v>
      </c>
      <c r="B88" s="26">
        <v>0.23400000000000001</v>
      </c>
      <c r="C88" s="21">
        <v>1257.599976</v>
      </c>
      <c r="D88" s="26">
        <v>1E-4</v>
      </c>
      <c r="E88" s="42">
        <v>2.1299999999999999E-2</v>
      </c>
      <c r="F88" s="21">
        <v>32</v>
      </c>
      <c r="G88" s="21">
        <f t="shared" si="11"/>
        <v>1095.4314456891318</v>
      </c>
      <c r="H88" s="21">
        <v>1095</v>
      </c>
      <c r="I88" s="43">
        <v>40592</v>
      </c>
      <c r="J88" s="21">
        <v>50</v>
      </c>
      <c r="K88" s="21">
        <v>6.8</v>
      </c>
      <c r="L88" s="21">
        <v>0.45</v>
      </c>
      <c r="M88" s="21">
        <f t="shared" si="6"/>
        <v>1088.1850001027394</v>
      </c>
      <c r="N88" s="21">
        <f t="shared" si="7"/>
        <v>1088.1850001027394</v>
      </c>
      <c r="O88" s="21">
        <f t="shared" si="8"/>
        <v>9.5999105758321542E-3</v>
      </c>
      <c r="P88" s="21">
        <f t="shared" si="9"/>
        <v>6.3595999105758318</v>
      </c>
      <c r="Q88" s="26">
        <f t="shared" si="10"/>
        <v>5.8442267720795627E-3</v>
      </c>
    </row>
    <row r="89" spans="1:17" x14ac:dyDescent="0.25">
      <c r="A89" s="25">
        <v>40909</v>
      </c>
      <c r="B89" s="26">
        <v>0.19439999999999999</v>
      </c>
      <c r="C89" s="21">
        <v>1312.410034</v>
      </c>
      <c r="D89" s="26">
        <v>4.0000000000000002E-4</v>
      </c>
      <c r="E89" s="42">
        <v>2.06E-2</v>
      </c>
      <c r="F89" s="21">
        <v>29</v>
      </c>
      <c r="G89" s="21">
        <f t="shared" si="11"/>
        <v>1176.0536648004063</v>
      </c>
      <c r="H89" s="21">
        <v>1175</v>
      </c>
      <c r="I89" s="43">
        <v>40985</v>
      </c>
      <c r="J89" s="21">
        <v>46</v>
      </c>
      <c r="K89" s="21">
        <v>4.5999999999999996</v>
      </c>
      <c r="L89" s="21">
        <v>0.5</v>
      </c>
      <c r="M89" s="21">
        <f t="shared" si="6"/>
        <v>1170.3407686162557</v>
      </c>
      <c r="N89" s="21">
        <f t="shared" si="7"/>
        <v>1170.3407686162557</v>
      </c>
      <c r="O89" s="21">
        <f t="shared" si="8"/>
        <v>3.7341176694877819E-2</v>
      </c>
      <c r="P89" s="21">
        <f t="shared" si="9"/>
        <v>4.1373411766948776</v>
      </c>
      <c r="Q89" s="26">
        <f t="shared" si="10"/>
        <v>3.5351594062527909E-3</v>
      </c>
    </row>
    <row r="90" spans="1:17" x14ac:dyDescent="0.25">
      <c r="A90" s="25">
        <v>40940</v>
      </c>
      <c r="B90" s="26">
        <v>0.18429999999999999</v>
      </c>
      <c r="C90" s="21">
        <v>1365.6800539999999</v>
      </c>
      <c r="D90" s="26">
        <v>8.0000000000000004E-4</v>
      </c>
      <c r="E90" s="42">
        <v>0.02</v>
      </c>
      <c r="F90" s="21">
        <v>30</v>
      </c>
      <c r="G90" s="21">
        <f t="shared" si="11"/>
        <v>1228.4994280892106</v>
      </c>
      <c r="H90" s="21">
        <v>1230</v>
      </c>
      <c r="I90" s="43">
        <v>41020</v>
      </c>
      <c r="J90" s="21">
        <v>52</v>
      </c>
      <c r="K90" s="21">
        <v>6.4</v>
      </c>
      <c r="L90" s="21">
        <v>1</v>
      </c>
      <c r="M90" s="21">
        <f t="shared" si="6"/>
        <v>1223.4598216870254</v>
      </c>
      <c r="N90" s="21">
        <f t="shared" si="7"/>
        <v>1223.4598216870254</v>
      </c>
      <c r="O90" s="21">
        <f t="shared" si="8"/>
        <v>8.0870153840318759E-2</v>
      </c>
      <c r="P90" s="21">
        <f t="shared" si="9"/>
        <v>5.4808701538403195</v>
      </c>
      <c r="Q90" s="26">
        <f t="shared" si="10"/>
        <v>4.4798121333341073E-3</v>
      </c>
    </row>
    <row r="91" spans="1:17" x14ac:dyDescent="0.25">
      <c r="A91" s="25">
        <v>40969</v>
      </c>
      <c r="B91" s="26">
        <v>0.155</v>
      </c>
      <c r="C91" s="21">
        <v>1408.469971</v>
      </c>
      <c r="D91" s="26">
        <v>5.0000000000000001E-4</v>
      </c>
      <c r="E91" s="42">
        <v>1.9699999999999999E-2</v>
      </c>
      <c r="F91" s="21">
        <v>31</v>
      </c>
      <c r="G91" s="21">
        <f t="shared" si="11"/>
        <v>1286.032241923758</v>
      </c>
      <c r="H91" s="21">
        <v>1285</v>
      </c>
      <c r="I91" s="43">
        <v>41048</v>
      </c>
      <c r="J91" s="21">
        <v>50</v>
      </c>
      <c r="K91" s="21">
        <v>4.9000000000000004</v>
      </c>
      <c r="L91" s="21">
        <v>1.95</v>
      </c>
      <c r="M91" s="21">
        <f t="shared" si="6"/>
        <v>1280.0119893154688</v>
      </c>
      <c r="N91" s="21">
        <f t="shared" si="7"/>
        <v>1280.0119893154688</v>
      </c>
      <c r="O91" s="21">
        <f t="shared" si="8"/>
        <v>5.4565914293806417E-2</v>
      </c>
      <c r="P91" s="21">
        <f t="shared" si="9"/>
        <v>3.0045659142938064</v>
      </c>
      <c r="Q91" s="26">
        <f t="shared" si="10"/>
        <v>2.3472951342437061E-3</v>
      </c>
    </row>
    <row r="92" spans="1:17" x14ac:dyDescent="0.25">
      <c r="A92" s="25">
        <v>41000</v>
      </c>
      <c r="B92" s="26">
        <v>0.17150000000000001</v>
      </c>
      <c r="C92" s="21">
        <v>1397.910034</v>
      </c>
      <c r="D92" s="26">
        <v>6.9999999999999999E-4</v>
      </c>
      <c r="E92" s="42">
        <v>0.02</v>
      </c>
      <c r="F92" s="21">
        <v>31</v>
      </c>
      <c r="G92" s="21">
        <f t="shared" si="11"/>
        <v>1264.4470841576929</v>
      </c>
      <c r="H92" s="21">
        <v>1265</v>
      </c>
      <c r="I92" s="43">
        <v>41076</v>
      </c>
      <c r="J92" s="21">
        <v>47</v>
      </c>
      <c r="K92" s="21">
        <v>4.9000000000000004</v>
      </c>
      <c r="L92" s="21">
        <v>10.4</v>
      </c>
      <c r="M92" s="21">
        <f t="shared" si="6"/>
        <v>1259.9859818510322</v>
      </c>
      <c r="N92" s="21">
        <f t="shared" si="7"/>
        <v>1259.9859818510322</v>
      </c>
      <c r="O92" s="21">
        <f t="shared" si="8"/>
        <v>7.5202306145599598E-2</v>
      </c>
      <c r="P92" s="21">
        <f t="shared" si="9"/>
        <v>-5.4247976938544005</v>
      </c>
      <c r="Q92" s="26">
        <f t="shared" si="10"/>
        <v>-4.305442895392286E-3</v>
      </c>
    </row>
    <row r="93" spans="1:17" x14ac:dyDescent="0.25">
      <c r="A93" s="25">
        <v>41030</v>
      </c>
      <c r="B93" s="26">
        <v>0.24060000000000001</v>
      </c>
      <c r="C93" s="21">
        <v>1310.329956</v>
      </c>
      <c r="D93" s="26">
        <v>2.9999999999999997E-4</v>
      </c>
      <c r="E93" s="42">
        <v>2.0899999999999998E-2</v>
      </c>
      <c r="F93" s="21">
        <v>29</v>
      </c>
      <c r="G93" s="21">
        <f t="shared" si="11"/>
        <v>1144.9229309959505</v>
      </c>
      <c r="H93" s="21">
        <v>1150</v>
      </c>
      <c r="I93" s="43">
        <v>41096</v>
      </c>
      <c r="J93" s="21">
        <v>36</v>
      </c>
      <c r="K93" s="21">
        <v>4.8</v>
      </c>
      <c r="L93" s="21">
        <v>0.05</v>
      </c>
      <c r="M93" s="21">
        <f t="shared" si="6"/>
        <v>1145.1659731061538</v>
      </c>
      <c r="N93" s="21">
        <f t="shared" si="7"/>
        <v>1145.1659731061538</v>
      </c>
      <c r="O93" s="21">
        <f t="shared" si="8"/>
        <v>2.7410474523598505E-2</v>
      </c>
      <c r="P93" s="21">
        <f t="shared" si="9"/>
        <v>4.7774104745235988</v>
      </c>
      <c r="Q93" s="26">
        <f t="shared" si="10"/>
        <v>4.1718061719606698E-3</v>
      </c>
    </row>
    <row r="94" spans="1:17" x14ac:dyDescent="0.25">
      <c r="A94" s="25">
        <v>41061</v>
      </c>
      <c r="B94" s="26">
        <v>0.17080000000000001</v>
      </c>
      <c r="C94" s="21">
        <v>1362.160034</v>
      </c>
      <c r="D94" s="26">
        <v>4.0000000000000002E-4</v>
      </c>
      <c r="E94" s="42">
        <v>2.1399999999999999E-2</v>
      </c>
      <c r="F94" s="21">
        <v>32</v>
      </c>
      <c r="G94" s="21">
        <f t="shared" si="11"/>
        <v>1230.4645252786906</v>
      </c>
      <c r="H94" s="21">
        <v>1230</v>
      </c>
      <c r="I94" s="43">
        <v>41124</v>
      </c>
      <c r="J94" s="21">
        <v>35</v>
      </c>
      <c r="K94" s="21">
        <v>2</v>
      </c>
      <c r="L94" s="21">
        <v>0.1</v>
      </c>
      <c r="M94" s="21">
        <f t="shared" si="6"/>
        <v>1227.9528228225818</v>
      </c>
      <c r="N94" s="21">
        <f t="shared" si="7"/>
        <v>1227.9528228225818</v>
      </c>
      <c r="O94" s="21">
        <f t="shared" si="8"/>
        <v>4.3133348449199742E-2</v>
      </c>
      <c r="P94" s="21">
        <f t="shared" si="9"/>
        <v>1.9431333484491997</v>
      </c>
      <c r="Q94" s="26">
        <f t="shared" si="10"/>
        <v>1.5824169400764914E-3</v>
      </c>
    </row>
    <row r="95" spans="1:17" x14ac:dyDescent="0.25">
      <c r="A95" s="25">
        <v>41091</v>
      </c>
      <c r="B95" s="26">
        <v>0.1893</v>
      </c>
      <c r="C95" s="21">
        <v>1379.3199460000001</v>
      </c>
      <c r="D95" s="26">
        <v>6.9999999999999999E-4</v>
      </c>
      <c r="E95" s="42">
        <v>2.1100000000000001E-2</v>
      </c>
      <c r="F95" s="21">
        <v>31</v>
      </c>
      <c r="G95" s="21">
        <f t="shared" si="11"/>
        <v>1234.9719415927023</v>
      </c>
      <c r="H95" s="21">
        <v>1235</v>
      </c>
      <c r="I95" s="43">
        <v>41174</v>
      </c>
      <c r="J95" s="21">
        <v>53</v>
      </c>
      <c r="K95" s="21">
        <v>6.3</v>
      </c>
      <c r="L95" s="21">
        <v>0.8</v>
      </c>
      <c r="M95" s="21">
        <f t="shared" si="6"/>
        <v>1228.5744762424799</v>
      </c>
      <c r="N95" s="21">
        <f t="shared" si="7"/>
        <v>1228.5744762424799</v>
      </c>
      <c r="O95" s="21">
        <f t="shared" si="8"/>
        <v>7.3418007430104348E-2</v>
      </c>
      <c r="P95" s="21">
        <f t="shared" si="9"/>
        <v>5.5734180074301047</v>
      </c>
      <c r="Q95" s="26">
        <f t="shared" si="10"/>
        <v>4.5364917757986182E-3</v>
      </c>
    </row>
    <row r="96" spans="1:17" x14ac:dyDescent="0.25">
      <c r="A96" s="25">
        <v>41122</v>
      </c>
      <c r="B96" s="26">
        <v>0.17469999999999999</v>
      </c>
      <c r="C96" s="21">
        <v>1406.579956</v>
      </c>
      <c r="D96" s="26">
        <v>8.9999999999999998E-4</v>
      </c>
      <c r="E96" s="42">
        <v>2.0799999999999999E-2</v>
      </c>
      <c r="F96" s="21">
        <v>28</v>
      </c>
      <c r="G96" s="21">
        <f t="shared" si="11"/>
        <v>1276.3459218265609</v>
      </c>
      <c r="H96" s="21">
        <v>1275</v>
      </c>
      <c r="I96" s="43">
        <v>41187</v>
      </c>
      <c r="J96" s="21">
        <v>35</v>
      </c>
      <c r="K96" s="21">
        <v>3.6</v>
      </c>
      <c r="L96" s="21">
        <v>0.35</v>
      </c>
      <c r="M96" s="21">
        <f t="shared" si="6"/>
        <v>1271.2899705013413</v>
      </c>
      <c r="N96" s="21">
        <f t="shared" si="7"/>
        <v>1271.2899705013413</v>
      </c>
      <c r="O96" s="21">
        <f t="shared" si="8"/>
        <v>8.8022839264918773E-2</v>
      </c>
      <c r="P96" s="21">
        <f t="shared" si="9"/>
        <v>3.3380228392649189</v>
      </c>
      <c r="Q96" s="26">
        <f t="shared" si="10"/>
        <v>2.6256974543333719E-3</v>
      </c>
    </row>
    <row r="97" spans="1:17" x14ac:dyDescent="0.25">
      <c r="A97" s="25">
        <v>41153</v>
      </c>
      <c r="B97" s="26">
        <v>0.1573</v>
      </c>
      <c r="C97" s="21">
        <v>1440.670044</v>
      </c>
      <c r="D97" s="26">
        <v>5.9999999999999995E-4</v>
      </c>
      <c r="E97" s="42">
        <v>2.0500000000000001E-2</v>
      </c>
      <c r="F97" s="21">
        <v>33</v>
      </c>
      <c r="G97" s="21">
        <f t="shared" si="11"/>
        <v>1309.8147522942782</v>
      </c>
      <c r="H97" s="21">
        <v>1310</v>
      </c>
      <c r="I97" s="43">
        <v>41215</v>
      </c>
      <c r="J97" s="21">
        <v>35</v>
      </c>
      <c r="K97" s="21">
        <v>2.35</v>
      </c>
      <c r="L97" s="21">
        <v>0.1</v>
      </c>
      <c r="M97" s="21">
        <f t="shared" si="6"/>
        <v>1307.5746323051189</v>
      </c>
      <c r="N97" s="21">
        <f t="shared" si="7"/>
        <v>1307.5746323051189</v>
      </c>
      <c r="O97" s="21">
        <f t="shared" si="8"/>
        <v>7.1060852645762479E-2</v>
      </c>
      <c r="P97" s="21">
        <f t="shared" si="9"/>
        <v>2.3210608526457626</v>
      </c>
      <c r="Q97" s="26">
        <f t="shared" si="10"/>
        <v>1.7750886223251152E-3</v>
      </c>
    </row>
    <row r="98" spans="1:17" x14ac:dyDescent="0.25">
      <c r="A98" s="25">
        <v>41183</v>
      </c>
      <c r="B98" s="26">
        <v>0.186</v>
      </c>
      <c r="C98" s="21">
        <v>1412.160034</v>
      </c>
      <c r="D98" s="26">
        <v>8.9999999999999998E-4</v>
      </c>
      <c r="E98" s="42">
        <v>2.1000000000000001E-2</v>
      </c>
      <c r="F98" s="21">
        <v>30</v>
      </c>
      <c r="G98" s="21">
        <f t="shared" si="11"/>
        <v>1269.0110367114471</v>
      </c>
      <c r="H98" s="21">
        <v>1270</v>
      </c>
      <c r="I98" s="43">
        <v>41265</v>
      </c>
      <c r="J98" s="21">
        <v>52</v>
      </c>
      <c r="K98" s="21">
        <v>6.3</v>
      </c>
      <c r="L98" s="21">
        <v>1.1000000000000001</v>
      </c>
      <c r="M98" s="21">
        <f t="shared" si="6"/>
        <v>1263.5371720828896</v>
      </c>
      <c r="N98" s="21">
        <f t="shared" si="7"/>
        <v>1263.5371720828896</v>
      </c>
      <c r="O98" s="21">
        <f t="shared" si="8"/>
        <v>9.3936635000490473E-2</v>
      </c>
      <c r="P98" s="21">
        <f t="shared" si="9"/>
        <v>5.2939366350004899</v>
      </c>
      <c r="Q98" s="26">
        <f t="shared" si="10"/>
        <v>4.1897751423281447E-3</v>
      </c>
    </row>
    <row r="99" spans="1:17" x14ac:dyDescent="0.25">
      <c r="A99" s="25">
        <v>41214</v>
      </c>
      <c r="B99" s="26">
        <v>0.15870000000000001</v>
      </c>
      <c r="C99" s="21">
        <v>1416.1800539999999</v>
      </c>
      <c r="D99" s="26">
        <v>1.1000000000000001E-3</v>
      </c>
      <c r="E99" s="42">
        <v>2.1999999999999999E-2</v>
      </c>
      <c r="F99" s="21">
        <v>31</v>
      </c>
      <c r="G99" s="21">
        <f t="shared" si="11"/>
        <v>1290.1660942474382</v>
      </c>
      <c r="H99" s="21">
        <v>1290</v>
      </c>
      <c r="I99" s="43">
        <v>41293</v>
      </c>
      <c r="J99" s="21">
        <v>50</v>
      </c>
      <c r="K99" s="21">
        <v>4.5</v>
      </c>
      <c r="L99" s="21">
        <v>1.6</v>
      </c>
      <c r="M99" s="21">
        <f t="shared" si="6"/>
        <v>1285.3056310829575</v>
      </c>
      <c r="N99" s="21">
        <f t="shared" si="7"/>
        <v>1285.3056310829575</v>
      </c>
      <c r="O99" s="21">
        <f t="shared" si="8"/>
        <v>0.12050527836433593</v>
      </c>
      <c r="P99" s="21">
        <f t="shared" si="9"/>
        <v>3.020505278364336</v>
      </c>
      <c r="Q99" s="26">
        <f t="shared" si="10"/>
        <v>2.350028822187105E-3</v>
      </c>
    </row>
    <row r="100" spans="1:17" x14ac:dyDescent="0.25">
      <c r="A100" s="25">
        <v>41244</v>
      </c>
      <c r="B100" s="26">
        <v>0.1802</v>
      </c>
      <c r="C100" s="21">
        <v>1426.1899410000001</v>
      </c>
      <c r="D100" s="26">
        <v>2.0000000000000001E-4</v>
      </c>
      <c r="E100" s="42">
        <v>2.1999999999999999E-2</v>
      </c>
      <c r="F100" s="21">
        <v>31</v>
      </c>
      <c r="G100" s="21">
        <f t="shared" si="11"/>
        <v>1283.3982416659319</v>
      </c>
      <c r="H100" s="21">
        <v>1280</v>
      </c>
      <c r="I100" s="43">
        <v>41306</v>
      </c>
      <c r="J100" s="21">
        <v>32</v>
      </c>
      <c r="K100" s="21">
        <v>2.15</v>
      </c>
      <c r="L100" s="21">
        <v>0.05</v>
      </c>
      <c r="M100" s="21">
        <f t="shared" si="6"/>
        <v>1277.8275563611503</v>
      </c>
      <c r="N100" s="21">
        <f t="shared" si="7"/>
        <v>1277.8275563611503</v>
      </c>
      <c r="O100" s="21">
        <f t="shared" si="8"/>
        <v>2.1742269178805163E-2</v>
      </c>
      <c r="P100" s="21">
        <f t="shared" si="9"/>
        <v>2.1217422691788053</v>
      </c>
      <c r="Q100" s="26">
        <f t="shared" si="10"/>
        <v>1.6604292641965383E-3</v>
      </c>
    </row>
    <row r="101" spans="1:17" x14ac:dyDescent="0.25">
      <c r="A101" s="25">
        <v>41275</v>
      </c>
      <c r="B101" s="26">
        <v>0.14280000000000001</v>
      </c>
      <c r="C101" s="21">
        <v>1498.1099850000001</v>
      </c>
      <c r="D101" s="26">
        <v>4.0000000000000002E-4</v>
      </c>
      <c r="E101" s="42">
        <v>2.1299999999999999E-2</v>
      </c>
      <c r="F101" s="21">
        <v>28</v>
      </c>
      <c r="G101" s="21">
        <f t="shared" si="11"/>
        <v>1382.9372673776006</v>
      </c>
      <c r="H101" s="21">
        <v>1385</v>
      </c>
      <c r="I101" s="43">
        <v>41334</v>
      </c>
      <c r="J101" s="21">
        <v>29</v>
      </c>
      <c r="K101" s="21">
        <v>2.2999999999999998</v>
      </c>
      <c r="L101" s="21">
        <v>0.05</v>
      </c>
      <c r="M101" s="21">
        <f t="shared" si="6"/>
        <v>1382.6559842610757</v>
      </c>
      <c r="N101" s="21">
        <f t="shared" si="7"/>
        <v>1382.6559842610757</v>
      </c>
      <c r="O101" s="21">
        <f t="shared" si="8"/>
        <v>4.2497931536849921E-2</v>
      </c>
      <c r="P101" s="21">
        <f t="shared" si="9"/>
        <v>2.2924979315368499</v>
      </c>
      <c r="Q101" s="26">
        <f t="shared" si="10"/>
        <v>1.6580392792079914E-3</v>
      </c>
    </row>
    <row r="102" spans="1:17" x14ac:dyDescent="0.25">
      <c r="A102" s="25">
        <v>41306</v>
      </c>
      <c r="B102" s="26">
        <v>0.15509999999999999</v>
      </c>
      <c r="C102" s="21">
        <v>1514.6800539999999</v>
      </c>
      <c r="D102" s="26">
        <v>6.9999999999999999E-4</v>
      </c>
      <c r="E102" s="42">
        <v>2.1000000000000001E-2</v>
      </c>
      <c r="F102" s="21">
        <v>28</v>
      </c>
      <c r="G102" s="21">
        <f t="shared" si="11"/>
        <v>1389.0205152438714</v>
      </c>
      <c r="H102" s="21">
        <v>1390</v>
      </c>
      <c r="I102" s="43">
        <v>41369</v>
      </c>
      <c r="J102" s="21">
        <v>36</v>
      </c>
      <c r="K102" s="21">
        <v>3.8</v>
      </c>
      <c r="L102" s="21">
        <v>0.15</v>
      </c>
      <c r="M102" s="21">
        <f t="shared" si="6"/>
        <v>1386.1040361894738</v>
      </c>
      <c r="N102" s="21">
        <f t="shared" si="7"/>
        <v>1386.1040361894738</v>
      </c>
      <c r="O102" s="21">
        <f t="shared" si="8"/>
        <v>7.463794672512325E-2</v>
      </c>
      <c r="P102" s="21">
        <f t="shared" si="9"/>
        <v>3.7246379467251232</v>
      </c>
      <c r="Q102" s="26">
        <f t="shared" si="10"/>
        <v>2.6871272642452525E-3</v>
      </c>
    </row>
    <row r="103" spans="1:17" x14ac:dyDescent="0.25">
      <c r="A103" s="25">
        <v>41334</v>
      </c>
      <c r="B103" s="26">
        <v>0.127</v>
      </c>
      <c r="C103" s="21">
        <v>1569.1899410000001</v>
      </c>
      <c r="D103" s="26">
        <v>4.0000000000000002E-4</v>
      </c>
      <c r="E103" s="42">
        <v>2.07E-2</v>
      </c>
      <c r="F103" s="21">
        <v>33</v>
      </c>
      <c r="G103" s="21">
        <f t="shared" si="11"/>
        <v>1452.3255882589374</v>
      </c>
      <c r="H103" s="21">
        <v>1450</v>
      </c>
      <c r="I103" s="43">
        <v>41397</v>
      </c>
      <c r="J103" s="21">
        <v>36</v>
      </c>
      <c r="K103" s="21">
        <v>2.75</v>
      </c>
      <c r="L103" s="21">
        <v>0.1</v>
      </c>
      <c r="M103" s="21">
        <f t="shared" si="6"/>
        <v>1447.1927956489699</v>
      </c>
      <c r="N103" s="21">
        <f t="shared" si="7"/>
        <v>1447.1927956489699</v>
      </c>
      <c r="O103" s="21">
        <f t="shared" si="8"/>
        <v>5.2437235578839149E-2</v>
      </c>
      <c r="P103" s="21">
        <f t="shared" si="9"/>
        <v>2.7024372355788389</v>
      </c>
      <c r="Q103" s="26">
        <f t="shared" si="10"/>
        <v>1.867365041965245E-3</v>
      </c>
    </row>
    <row r="104" spans="1:17" x14ac:dyDescent="0.25">
      <c r="A104" s="25">
        <v>41365</v>
      </c>
      <c r="B104" s="26">
        <v>0.13519999999999999</v>
      </c>
      <c r="C104" s="21">
        <v>1597.5699460000001</v>
      </c>
      <c r="D104" s="26">
        <v>2.9999999999999997E-4</v>
      </c>
      <c r="E104" s="42">
        <v>2.07E-2</v>
      </c>
      <c r="F104" s="21">
        <v>31</v>
      </c>
      <c r="G104" s="21">
        <f t="shared" si="11"/>
        <v>1475.1248302691517</v>
      </c>
      <c r="H104" s="21">
        <v>1475</v>
      </c>
      <c r="I104" s="43">
        <v>41447</v>
      </c>
      <c r="J104" s="21">
        <v>53</v>
      </c>
      <c r="K104" s="21">
        <v>5.4</v>
      </c>
      <c r="L104" s="21">
        <v>2.1</v>
      </c>
      <c r="M104" s="21">
        <f t="shared" si="6"/>
        <v>1469.5357479748145</v>
      </c>
      <c r="N104" s="21">
        <f t="shared" si="7"/>
        <v>1469.5357479748145</v>
      </c>
      <c r="O104" s="21">
        <f t="shared" si="8"/>
        <v>3.7581033444460343E-2</v>
      </c>
      <c r="P104" s="21">
        <f t="shared" si="9"/>
        <v>3.3375810334444607</v>
      </c>
      <c r="Q104" s="26">
        <f t="shared" si="10"/>
        <v>2.2711805670899959E-3</v>
      </c>
    </row>
    <row r="105" spans="1:17" x14ac:dyDescent="0.25">
      <c r="A105" s="25">
        <v>41395</v>
      </c>
      <c r="B105" s="26">
        <v>0.16300000000000001</v>
      </c>
      <c r="C105" s="21">
        <v>1630.73999</v>
      </c>
      <c r="D105" s="26">
        <v>2.9999999999999997E-4</v>
      </c>
      <c r="E105" s="42">
        <v>2.01E-2</v>
      </c>
      <c r="F105" s="21">
        <v>28</v>
      </c>
      <c r="G105" s="21">
        <f t="shared" si="11"/>
        <v>1489.1399607263766</v>
      </c>
      <c r="H105" s="21">
        <v>1490</v>
      </c>
      <c r="I105" s="43">
        <v>41460</v>
      </c>
      <c r="J105" s="21">
        <v>35</v>
      </c>
      <c r="K105" s="21">
        <v>3.9</v>
      </c>
      <c r="L105" s="21">
        <v>0.25</v>
      </c>
      <c r="M105" s="21">
        <f t="shared" si="6"/>
        <v>1486.0571376028183</v>
      </c>
      <c r="N105" s="21">
        <f t="shared" si="7"/>
        <v>1486.0571376028183</v>
      </c>
      <c r="O105" s="21">
        <f t="shared" si="8"/>
        <v>3.4289819102974448E-2</v>
      </c>
      <c r="P105" s="21">
        <f t="shared" si="9"/>
        <v>3.6842898191029745</v>
      </c>
      <c r="Q105" s="26">
        <f t="shared" si="10"/>
        <v>2.4792383320106784E-3</v>
      </c>
    </row>
    <row r="106" spans="1:17" x14ac:dyDescent="0.25">
      <c r="A106" s="25">
        <v>41426</v>
      </c>
      <c r="B106" s="26">
        <v>0.1686</v>
      </c>
      <c r="C106" s="21">
        <v>1606.280029</v>
      </c>
      <c r="D106" s="26">
        <v>2.0000000000000001E-4</v>
      </c>
      <c r="E106" s="42">
        <v>2.06E-2</v>
      </c>
      <c r="F106" s="21">
        <v>33</v>
      </c>
      <c r="G106" s="21">
        <f t="shared" si="11"/>
        <v>1450.654282154449</v>
      </c>
      <c r="H106" s="21">
        <v>1450</v>
      </c>
      <c r="I106" s="43">
        <v>41488</v>
      </c>
      <c r="J106" s="21">
        <v>35</v>
      </c>
      <c r="K106" s="21">
        <v>3.2</v>
      </c>
      <c r="L106" s="21">
        <v>0.05</v>
      </c>
      <c r="M106" s="21">
        <f t="shared" si="6"/>
        <v>1446.7721920474744</v>
      </c>
      <c r="N106" s="21">
        <f t="shared" si="7"/>
        <v>1446.7721920474744</v>
      </c>
      <c r="O106" s="21">
        <f t="shared" si="8"/>
        <v>2.6218912300511255E-2</v>
      </c>
      <c r="P106" s="21">
        <f t="shared" si="9"/>
        <v>3.1762189123005116</v>
      </c>
      <c r="Q106" s="26">
        <f t="shared" si="10"/>
        <v>2.1953828873400734E-3</v>
      </c>
    </row>
    <row r="107" spans="1:17" x14ac:dyDescent="0.25">
      <c r="A107" s="25">
        <v>41456</v>
      </c>
      <c r="B107" s="26">
        <v>0.13450000000000001</v>
      </c>
      <c r="C107" s="21">
        <v>1685.7299800000001</v>
      </c>
      <c r="D107" s="26">
        <v>2.9999999999999997E-4</v>
      </c>
      <c r="E107" s="42">
        <v>2.0199999999999999E-2</v>
      </c>
      <c r="F107" s="21">
        <v>30</v>
      </c>
      <c r="G107" s="21">
        <f t="shared" si="11"/>
        <v>1559.2021007555186</v>
      </c>
      <c r="H107" s="21">
        <v>1560</v>
      </c>
      <c r="I107" s="43">
        <v>42999</v>
      </c>
      <c r="J107" s="21">
        <v>52</v>
      </c>
      <c r="K107" s="21">
        <v>5.0999999999999996</v>
      </c>
      <c r="L107" s="21">
        <v>6.9</v>
      </c>
      <c r="M107" s="21">
        <f t="shared" si="6"/>
        <v>1554.8333274521906</v>
      </c>
      <c r="N107" s="21">
        <f t="shared" si="7"/>
        <v>1554.8333274521906</v>
      </c>
      <c r="O107" s="21">
        <f t="shared" si="8"/>
        <v>3.8464583663052013E-2</v>
      </c>
      <c r="P107" s="21">
        <f t="shared" si="9"/>
        <v>-1.7615354163369488</v>
      </c>
      <c r="Q107" s="26">
        <f t="shared" si="10"/>
        <v>-1.1329416376888886E-3</v>
      </c>
    </row>
    <row r="108" spans="1:17" x14ac:dyDescent="0.25">
      <c r="A108" s="25">
        <v>41487</v>
      </c>
      <c r="B108" s="26">
        <v>0.1701</v>
      </c>
      <c r="C108" s="21">
        <v>1632.969971</v>
      </c>
      <c r="D108" s="26">
        <v>2.0000000000000001E-4</v>
      </c>
      <c r="E108" s="42">
        <v>2.0400000000000001E-2</v>
      </c>
      <c r="F108" s="21">
        <v>31</v>
      </c>
      <c r="G108" s="21">
        <f t="shared" si="11"/>
        <v>1478.1305585360456</v>
      </c>
      <c r="H108" s="21">
        <v>1480</v>
      </c>
      <c r="I108" s="43">
        <v>41551</v>
      </c>
      <c r="J108" s="21">
        <v>35</v>
      </c>
      <c r="K108" s="21">
        <v>3.8</v>
      </c>
      <c r="L108" s="21">
        <v>0.25</v>
      </c>
      <c r="M108" s="21">
        <f t="shared" si="6"/>
        <v>1476.1716167105255</v>
      </c>
      <c r="N108" s="21">
        <f t="shared" si="7"/>
        <v>1476.1716167105255</v>
      </c>
      <c r="O108" s="21">
        <f t="shared" si="8"/>
        <v>2.5139457412824029E-2</v>
      </c>
      <c r="P108" s="21">
        <f t="shared" si="9"/>
        <v>3.5751394574128237</v>
      </c>
      <c r="Q108" s="26">
        <f t="shared" si="10"/>
        <v>2.4218996063476686E-3</v>
      </c>
    </row>
    <row r="109" spans="1:17" x14ac:dyDescent="0.25">
      <c r="A109" s="25">
        <v>41518</v>
      </c>
      <c r="B109" s="26">
        <v>0.16600000000000001</v>
      </c>
      <c r="C109" s="21">
        <v>1681.5500489999999</v>
      </c>
      <c r="D109" s="26">
        <v>2.9999999999999997E-4</v>
      </c>
      <c r="E109" s="42">
        <v>2.0400000000000001E-2</v>
      </c>
      <c r="F109" s="21">
        <v>31</v>
      </c>
      <c r="G109" s="21">
        <f t="shared" si="11"/>
        <v>1525.6711134237096</v>
      </c>
      <c r="H109" s="21">
        <v>1525</v>
      </c>
      <c r="I109" s="43">
        <v>41579</v>
      </c>
      <c r="J109" s="21">
        <v>32</v>
      </c>
      <c r="K109" s="21">
        <v>3.7</v>
      </c>
      <c r="L109" s="21">
        <v>0.05</v>
      </c>
      <c r="M109" s="21">
        <f t="shared" si="6"/>
        <v>1521.2598909384228</v>
      </c>
      <c r="N109" s="21">
        <f t="shared" si="7"/>
        <v>1521.2598909384228</v>
      </c>
      <c r="O109" s="21">
        <f t="shared" si="8"/>
        <v>3.8855637434720348E-2</v>
      </c>
      <c r="P109" s="21">
        <f t="shared" si="9"/>
        <v>3.6888556374347208</v>
      </c>
      <c r="Q109" s="26">
        <f t="shared" si="10"/>
        <v>2.4248687942197496E-3</v>
      </c>
    </row>
    <row r="110" spans="1:17" x14ac:dyDescent="0.25">
      <c r="A110" s="25">
        <v>41548</v>
      </c>
      <c r="B110" s="26">
        <v>0.13750000000000001</v>
      </c>
      <c r="C110" s="21">
        <v>1756.540039</v>
      </c>
      <c r="D110" s="26">
        <v>2.9999999999999997E-4</v>
      </c>
      <c r="E110" s="42">
        <v>2.01E-2</v>
      </c>
      <c r="F110" s="21">
        <v>29</v>
      </c>
      <c r="G110" s="21">
        <f t="shared" si="11"/>
        <v>1624.1243926190584</v>
      </c>
      <c r="H110" s="21">
        <v>1625</v>
      </c>
      <c r="I110" s="43">
        <v>41614</v>
      </c>
      <c r="J110" s="21">
        <v>36</v>
      </c>
      <c r="K110" s="21">
        <v>2.95</v>
      </c>
      <c r="L110" s="21">
        <v>0.5</v>
      </c>
      <c r="M110" s="21">
        <f t="shared" si="6"/>
        <v>1622.0019185195649</v>
      </c>
      <c r="N110" s="21">
        <f t="shared" si="7"/>
        <v>1622.0019185195649</v>
      </c>
      <c r="O110" s="21">
        <f t="shared" si="8"/>
        <v>3.8732192261606582E-2</v>
      </c>
      <c r="P110" s="21">
        <f t="shared" si="9"/>
        <v>2.4887321922616068</v>
      </c>
      <c r="Q110" s="26">
        <f t="shared" si="10"/>
        <v>1.5343583529994372E-3</v>
      </c>
    </row>
    <row r="111" spans="1:17" x14ac:dyDescent="0.25">
      <c r="A111" s="25">
        <v>41579</v>
      </c>
      <c r="B111" s="26">
        <v>0.13700000000000001</v>
      </c>
      <c r="C111" s="21">
        <v>1805.8100589999999</v>
      </c>
      <c r="D111" s="26">
        <v>5.0000000000000001E-4</v>
      </c>
      <c r="E111" s="42">
        <v>1.95E-2</v>
      </c>
      <c r="F111" s="21">
        <v>32</v>
      </c>
      <c r="G111" s="21">
        <f t="shared" si="11"/>
        <v>1663.7572124193596</v>
      </c>
      <c r="H111" s="21">
        <v>1665</v>
      </c>
      <c r="I111" s="43">
        <v>41642</v>
      </c>
      <c r="J111" s="21">
        <v>35</v>
      </c>
      <c r="K111" s="21">
        <v>3</v>
      </c>
      <c r="L111" s="21">
        <v>0.2</v>
      </c>
      <c r="M111" s="21">
        <f t="shared" si="6"/>
        <v>1661.9201731465496</v>
      </c>
      <c r="N111" s="21">
        <f t="shared" si="7"/>
        <v>1661.9201731465496</v>
      </c>
      <c r="O111" s="21">
        <f t="shared" si="8"/>
        <v>7.298440175701576E-2</v>
      </c>
      <c r="P111" s="21">
        <f t="shared" si="9"/>
        <v>2.8729844017570154</v>
      </c>
      <c r="Q111" s="26">
        <f t="shared" si="10"/>
        <v>1.7287138384736805E-3</v>
      </c>
    </row>
    <row r="112" spans="1:17" x14ac:dyDescent="0.25">
      <c r="A112" s="25">
        <v>41609</v>
      </c>
      <c r="B112" s="26">
        <v>0.13719999999999999</v>
      </c>
      <c r="C112" s="21">
        <v>1848.3599850000001</v>
      </c>
      <c r="D112" s="26">
        <v>1E-4</v>
      </c>
      <c r="E112" s="42">
        <v>1.9400000000000001E-2</v>
      </c>
      <c r="F112" s="21">
        <v>31</v>
      </c>
      <c r="G112" s="21">
        <f t="shared" si="11"/>
        <v>1704.8997707022088</v>
      </c>
      <c r="H112" s="21">
        <v>1705</v>
      </c>
      <c r="I112" s="43">
        <v>41692</v>
      </c>
      <c r="J112" s="21">
        <v>53</v>
      </c>
      <c r="K112" s="21">
        <v>5.6</v>
      </c>
      <c r="L112" s="21">
        <v>9.1999999999999993</v>
      </c>
      <c r="M112" s="21">
        <f t="shared" si="6"/>
        <v>1699.3752426454992</v>
      </c>
      <c r="N112" s="21">
        <f t="shared" si="7"/>
        <v>1699.3752426454992</v>
      </c>
      <c r="O112" s="21">
        <f t="shared" si="8"/>
        <v>1.4480673143137253E-2</v>
      </c>
      <c r="P112" s="21">
        <f t="shared" si="9"/>
        <v>-3.5855193268568626</v>
      </c>
      <c r="Q112" s="26">
        <f t="shared" si="10"/>
        <v>-2.1099044147984128E-3</v>
      </c>
    </row>
    <row r="113" spans="1:17" x14ac:dyDescent="0.25">
      <c r="A113" s="25">
        <v>41640</v>
      </c>
      <c r="B113" s="26">
        <v>0.18410000000000001</v>
      </c>
      <c r="C113" s="21">
        <v>1782.589966</v>
      </c>
      <c r="D113" s="26">
        <v>2.9999999999999997E-4</v>
      </c>
      <c r="E113" s="42">
        <v>1.9400000000000001E-2</v>
      </c>
      <c r="F113" s="21">
        <v>28</v>
      </c>
      <c r="G113" s="21">
        <f t="shared" si="11"/>
        <v>1609.4742264580686</v>
      </c>
      <c r="H113" s="21">
        <v>1610</v>
      </c>
      <c r="I113" s="43">
        <v>41705</v>
      </c>
      <c r="J113" s="21">
        <v>35</v>
      </c>
      <c r="K113" s="21">
        <v>5.0999999999999996</v>
      </c>
      <c r="L113" s="21">
        <v>0.3</v>
      </c>
      <c r="M113" s="21">
        <f t="shared" si="6"/>
        <v>1604.8536855976763</v>
      </c>
      <c r="N113" s="21">
        <f t="shared" si="7"/>
        <v>1604.8536855976763</v>
      </c>
      <c r="O113" s="21">
        <f t="shared" si="8"/>
        <v>3.7051415272341515E-2</v>
      </c>
      <c r="P113" s="21">
        <f t="shared" si="9"/>
        <v>4.8370514152723416</v>
      </c>
      <c r="Q113" s="26">
        <f t="shared" si="10"/>
        <v>3.0140139619462799E-3</v>
      </c>
    </row>
    <row r="114" spans="1:17" x14ac:dyDescent="0.25">
      <c r="A114" s="25">
        <v>41671</v>
      </c>
      <c r="B114" s="29">
        <v>0.14000000000000001</v>
      </c>
      <c r="C114" s="21">
        <v>1859.4499510000001</v>
      </c>
      <c r="D114" s="26">
        <v>4.0000000000000002E-4</v>
      </c>
      <c r="E114" s="42">
        <v>1.9699999999999999E-2</v>
      </c>
      <c r="F114" s="21">
        <v>31</v>
      </c>
      <c r="G114" s="21">
        <f t="shared" si="11"/>
        <v>1712.3875457700533</v>
      </c>
      <c r="H114" s="21">
        <v>1710</v>
      </c>
      <c r="I114" s="43">
        <v>41733</v>
      </c>
      <c r="J114" s="21">
        <v>35</v>
      </c>
      <c r="K114" s="21">
        <v>3.4</v>
      </c>
      <c r="L114" s="21">
        <v>0.2</v>
      </c>
      <c r="M114" s="21">
        <f t="shared" si="6"/>
        <v>1706.5344122167601</v>
      </c>
      <c r="N114" s="21">
        <f t="shared" si="7"/>
        <v>1706.5344122167601</v>
      </c>
      <c r="O114" s="21">
        <f t="shared" si="8"/>
        <v>5.80919092583147E-2</v>
      </c>
      <c r="P114" s="21">
        <f t="shared" si="9"/>
        <v>3.2580919092583143</v>
      </c>
      <c r="Q114" s="26">
        <f t="shared" si="10"/>
        <v>1.9091861763432631E-3</v>
      </c>
    </row>
    <row r="115" spans="1:17" x14ac:dyDescent="0.25">
      <c r="A115" s="25">
        <v>41699</v>
      </c>
      <c r="B115" s="26">
        <v>0.13880000000000001</v>
      </c>
      <c r="C115" s="21">
        <v>1872.339966</v>
      </c>
      <c r="D115" s="26">
        <v>2.9999999999999997E-4</v>
      </c>
      <c r="E115" s="42">
        <v>1.9400000000000001E-2</v>
      </c>
      <c r="F115" s="21">
        <v>30</v>
      </c>
      <c r="G115" s="21">
        <f t="shared" si="11"/>
        <v>1727.740664802765</v>
      </c>
      <c r="H115" s="21">
        <v>1730</v>
      </c>
      <c r="I115" s="43">
        <v>41761</v>
      </c>
      <c r="J115" s="21">
        <v>32</v>
      </c>
      <c r="K115" s="21">
        <v>3.5</v>
      </c>
      <c r="L115" s="21">
        <v>0.1</v>
      </c>
      <c r="M115" s="21">
        <f t="shared" si="6"/>
        <v>1726.4544992285059</v>
      </c>
      <c r="N115" s="21">
        <f t="shared" si="7"/>
        <v>1726.4544992285059</v>
      </c>
      <c r="O115" s="21">
        <f t="shared" si="8"/>
        <v>4.2656938215128636E-2</v>
      </c>
      <c r="P115" s="21">
        <f t="shared" si="9"/>
        <v>3.4426569382151286</v>
      </c>
      <c r="Q115" s="26">
        <f t="shared" si="10"/>
        <v>1.9940617837038484E-3</v>
      </c>
    </row>
    <row r="116" spans="1:17" x14ac:dyDescent="0.25">
      <c r="A116" s="25">
        <v>41730</v>
      </c>
      <c r="B116" s="26">
        <v>0.1341</v>
      </c>
      <c r="C116" s="21">
        <v>1883.9499510000001</v>
      </c>
      <c r="D116" s="26">
        <v>2.0000000000000001E-4</v>
      </c>
      <c r="E116" s="42">
        <v>1.9599999999999999E-2</v>
      </c>
      <c r="F116" s="21">
        <v>30</v>
      </c>
      <c r="G116" s="21">
        <f t="shared" si="11"/>
        <v>1743.0085596245001</v>
      </c>
      <c r="H116" s="21">
        <v>1745</v>
      </c>
      <c r="I116" s="43">
        <v>41796</v>
      </c>
      <c r="J116" s="21">
        <v>37</v>
      </c>
      <c r="K116" s="21">
        <v>3.8</v>
      </c>
      <c r="L116" s="21">
        <v>0.2</v>
      </c>
      <c r="M116" s="21">
        <f t="shared" si="6"/>
        <v>1741.164622276433</v>
      </c>
      <c r="N116" s="21">
        <f t="shared" si="7"/>
        <v>1741.164622276433</v>
      </c>
      <c r="O116" s="21">
        <f t="shared" si="8"/>
        <v>2.8684585718233367E-2</v>
      </c>
      <c r="P116" s="21">
        <f t="shared" si="9"/>
        <v>3.6286845857182328</v>
      </c>
      <c r="Q116" s="26">
        <f t="shared" si="10"/>
        <v>2.0840560044081409E-3</v>
      </c>
    </row>
    <row r="117" spans="1:17" x14ac:dyDescent="0.25">
      <c r="A117" s="25">
        <v>41760</v>
      </c>
      <c r="B117" s="26">
        <v>0.114</v>
      </c>
      <c r="C117" s="21">
        <v>1923.5699460000001</v>
      </c>
      <c r="D117" s="26">
        <v>5.0000000000000001E-4</v>
      </c>
      <c r="E117" s="42">
        <v>1.9599999999999999E-2</v>
      </c>
      <c r="F117" s="21">
        <v>31</v>
      </c>
      <c r="G117" s="21">
        <f t="shared" si="11"/>
        <v>1798.0209279785986</v>
      </c>
      <c r="H117" s="21">
        <v>1800</v>
      </c>
      <c r="I117" s="43">
        <v>41823</v>
      </c>
      <c r="J117" s="21">
        <v>34</v>
      </c>
      <c r="K117" s="21">
        <v>2.95</v>
      </c>
      <c r="L117" s="21">
        <v>0.3</v>
      </c>
      <c r="M117" s="21">
        <f t="shared" si="6"/>
        <v>1796.9661663358675</v>
      </c>
      <c r="N117" s="21">
        <f t="shared" si="7"/>
        <v>1796.9661663358675</v>
      </c>
      <c r="O117" s="21">
        <f t="shared" si="8"/>
        <v>7.6436419058275473E-2</v>
      </c>
      <c r="P117" s="21">
        <f t="shared" si="9"/>
        <v>2.7264364190582757</v>
      </c>
      <c r="Q117" s="26">
        <f t="shared" si="10"/>
        <v>1.5172441585907315E-3</v>
      </c>
    </row>
    <row r="118" spans="1:17" x14ac:dyDescent="0.25">
      <c r="A118" s="25">
        <v>41791</v>
      </c>
      <c r="B118" s="26">
        <v>0.1157</v>
      </c>
      <c r="C118" s="21">
        <v>1960.2299800000001</v>
      </c>
      <c r="D118" s="26">
        <v>2.0000000000000001E-4</v>
      </c>
      <c r="E118" s="42">
        <v>1.9199999999999998E-2</v>
      </c>
      <c r="F118" s="21">
        <v>31</v>
      </c>
      <c r="G118" s="21">
        <f t="shared" si="11"/>
        <v>1830.5185979827563</v>
      </c>
      <c r="H118" s="21">
        <v>1830</v>
      </c>
      <c r="I118" s="43">
        <v>41852</v>
      </c>
      <c r="J118" s="21">
        <v>32</v>
      </c>
      <c r="K118" s="21">
        <v>3.2</v>
      </c>
      <c r="L118" s="21">
        <v>0.25</v>
      </c>
      <c r="M118" s="21">
        <f t="shared" si="6"/>
        <v>1826.767912610082</v>
      </c>
      <c r="N118" s="21">
        <f t="shared" si="7"/>
        <v>1826.767912610082</v>
      </c>
      <c r="O118" s="21">
        <f t="shared" si="8"/>
        <v>3.1084650466573008E-2</v>
      </c>
      <c r="P118" s="21">
        <f t="shared" si="9"/>
        <v>2.9810846504665731</v>
      </c>
      <c r="Q118" s="26">
        <f t="shared" si="10"/>
        <v>1.6318901979218618E-3</v>
      </c>
    </row>
    <row r="119" spans="1:17" x14ac:dyDescent="0.25">
      <c r="A119" s="25">
        <v>41821</v>
      </c>
      <c r="B119" s="26">
        <v>0.16950000000000001</v>
      </c>
      <c r="C119" s="21">
        <v>1930.670044</v>
      </c>
      <c r="D119" s="26">
        <v>1E-4</v>
      </c>
      <c r="E119" s="42">
        <v>1.9099999999999999E-2</v>
      </c>
      <c r="F119" s="21">
        <v>29</v>
      </c>
      <c r="G119" s="21">
        <f t="shared" si="11"/>
        <v>1754.0477719554308</v>
      </c>
      <c r="H119" s="21">
        <v>1755</v>
      </c>
      <c r="I119" s="43">
        <v>41887</v>
      </c>
      <c r="J119" s="21">
        <v>36</v>
      </c>
      <c r="K119" s="21">
        <v>5.4</v>
      </c>
      <c r="L119" s="21">
        <v>0.15</v>
      </c>
      <c r="M119" s="21">
        <f t="shared" si="6"/>
        <v>1749.582690496321</v>
      </c>
      <c r="N119" s="21">
        <f t="shared" si="7"/>
        <v>1749.582690496321</v>
      </c>
      <c r="O119" s="21">
        <f t="shared" si="8"/>
        <v>1.3943753481877787E-2</v>
      </c>
      <c r="P119" s="21">
        <f t="shared" si="9"/>
        <v>5.263943753481878</v>
      </c>
      <c r="Q119" s="26">
        <f t="shared" si="10"/>
        <v>3.008685317976371E-3</v>
      </c>
    </row>
    <row r="120" spans="1:17" x14ac:dyDescent="0.25">
      <c r="A120" s="25">
        <v>41852</v>
      </c>
      <c r="B120" s="26">
        <v>0.1198</v>
      </c>
      <c r="C120" s="21">
        <v>2003.369995</v>
      </c>
      <c r="D120" s="26">
        <v>2.0000000000000001E-4</v>
      </c>
      <c r="E120" s="42">
        <v>1.9400000000000001E-2</v>
      </c>
      <c r="F120" s="21">
        <v>32</v>
      </c>
      <c r="G120" s="21">
        <f t="shared" si="11"/>
        <v>1864.298440190033</v>
      </c>
      <c r="H120" s="21">
        <v>1865</v>
      </c>
      <c r="I120" s="43">
        <v>41915</v>
      </c>
      <c r="J120" s="21">
        <v>35</v>
      </c>
      <c r="K120" s="21">
        <v>3.7</v>
      </c>
      <c r="L120" s="21">
        <v>0.4</v>
      </c>
      <c r="M120" s="21">
        <f t="shared" si="6"/>
        <v>1861.2642332196824</v>
      </c>
      <c r="N120" s="21">
        <f t="shared" si="7"/>
        <v>1861.2642332196824</v>
      </c>
      <c r="O120" s="21">
        <f t="shared" si="8"/>
        <v>3.2701029412425496E-2</v>
      </c>
      <c r="P120" s="21">
        <f t="shared" si="9"/>
        <v>3.332701029412426</v>
      </c>
      <c r="Q120" s="26">
        <f t="shared" si="10"/>
        <v>1.7905577133706582E-3</v>
      </c>
    </row>
    <row r="121" spans="1:17" x14ac:dyDescent="0.25">
      <c r="A121" s="25">
        <v>41883</v>
      </c>
      <c r="B121" s="26">
        <v>0.16309999999999999</v>
      </c>
      <c r="C121" s="21">
        <v>1972.290039</v>
      </c>
      <c r="D121" s="26">
        <v>2.0000000000000001E-4</v>
      </c>
      <c r="E121" s="42">
        <v>1.9300000000000001E-2</v>
      </c>
      <c r="F121" s="21">
        <v>31</v>
      </c>
      <c r="G121" s="21">
        <f t="shared" si="11"/>
        <v>1792.5650035992244</v>
      </c>
      <c r="H121" s="21">
        <v>1795</v>
      </c>
      <c r="I121" s="43">
        <v>41950</v>
      </c>
      <c r="J121" s="21">
        <v>38</v>
      </c>
      <c r="K121" s="21">
        <v>5.8</v>
      </c>
      <c r="L121" s="21">
        <v>0.2</v>
      </c>
      <c r="M121" s="21">
        <f t="shared" si="6"/>
        <v>1789.1626250466447</v>
      </c>
      <c r="N121" s="21">
        <f t="shared" si="7"/>
        <v>1789.1626250466447</v>
      </c>
      <c r="O121" s="21">
        <f t="shared" si="8"/>
        <v>3.0490035052339142E-2</v>
      </c>
      <c r="P121" s="21">
        <f t="shared" si="9"/>
        <v>5.6304900350523388</v>
      </c>
      <c r="Q121" s="26">
        <f t="shared" si="10"/>
        <v>3.1469973473795027E-3</v>
      </c>
    </row>
    <row r="122" spans="1:17" x14ac:dyDescent="0.25">
      <c r="A122" s="25">
        <v>41913</v>
      </c>
      <c r="B122" s="26">
        <v>0.14030000000000001</v>
      </c>
      <c r="C122" s="21">
        <v>2018.0500489999999</v>
      </c>
      <c r="D122" s="26">
        <v>1E-4</v>
      </c>
      <c r="E122" s="42">
        <v>0.02</v>
      </c>
      <c r="F122" s="21">
        <v>28</v>
      </c>
      <c r="G122" s="21">
        <f t="shared" si="11"/>
        <v>1865.5871035801997</v>
      </c>
      <c r="H122" s="21">
        <v>1865</v>
      </c>
      <c r="I122" s="43">
        <v>41978</v>
      </c>
      <c r="J122" s="21">
        <v>35</v>
      </c>
      <c r="K122" s="21">
        <v>4.8</v>
      </c>
      <c r="L122" s="21">
        <v>0.5</v>
      </c>
      <c r="M122" s="21">
        <f t="shared" si="6"/>
        <v>1860.182116524099</v>
      </c>
      <c r="N122" s="21">
        <f t="shared" si="7"/>
        <v>1860.182116524099</v>
      </c>
      <c r="O122" s="21">
        <f t="shared" si="8"/>
        <v>1.4306767002014971E-2</v>
      </c>
      <c r="P122" s="21">
        <f t="shared" si="9"/>
        <v>4.314306767002015</v>
      </c>
      <c r="Q122" s="26">
        <f t="shared" si="10"/>
        <v>2.3192926803659668E-3</v>
      </c>
    </row>
    <row r="123" spans="1:17" x14ac:dyDescent="0.25">
      <c r="A123" s="25">
        <v>41944</v>
      </c>
      <c r="B123" s="26">
        <v>0.1333</v>
      </c>
      <c r="C123" s="21">
        <v>2067.5600589999999</v>
      </c>
      <c r="D123" s="26">
        <v>4.0000000000000002E-4</v>
      </c>
      <c r="E123" s="42">
        <v>1.9099999999999999E-2</v>
      </c>
      <c r="F123" s="21">
        <v>33</v>
      </c>
      <c r="G123" s="21">
        <f t="shared" si="11"/>
        <v>1906.7282952915023</v>
      </c>
      <c r="H123" s="21">
        <v>1905</v>
      </c>
      <c r="I123" s="43">
        <v>42006</v>
      </c>
      <c r="J123" s="21">
        <v>35</v>
      </c>
      <c r="K123" s="21">
        <v>4</v>
      </c>
      <c r="L123" s="21">
        <v>0.2</v>
      </c>
      <c r="M123" s="21">
        <f t="shared" si="6"/>
        <v>1900.9269329081451</v>
      </c>
      <c r="N123" s="21">
        <f t="shared" si="7"/>
        <v>1900.9269329081451</v>
      </c>
      <c r="O123" s="21">
        <f t="shared" si="8"/>
        <v>6.8891753965142632E-2</v>
      </c>
      <c r="P123" s="21">
        <f t="shared" si="9"/>
        <v>3.8688917539651424</v>
      </c>
      <c r="Q123" s="26">
        <f t="shared" si="10"/>
        <v>2.0352658942268203E-3</v>
      </c>
    </row>
    <row r="124" spans="1:17" x14ac:dyDescent="0.25">
      <c r="A124" s="25">
        <v>41974</v>
      </c>
      <c r="B124" s="26">
        <v>0.192</v>
      </c>
      <c r="C124" s="21">
        <v>2058.8999020000001</v>
      </c>
      <c r="D124" s="26">
        <v>2.9999999999999997E-4</v>
      </c>
      <c r="E124" s="42">
        <v>1.9199999999999998E-2</v>
      </c>
      <c r="F124" s="21">
        <v>30</v>
      </c>
      <c r="G124" s="21">
        <f t="shared" si="11"/>
        <v>1844.1960432655344</v>
      </c>
      <c r="H124" s="21">
        <v>1845</v>
      </c>
      <c r="I124" s="43">
        <v>42041</v>
      </c>
      <c r="J124" s="21">
        <v>37</v>
      </c>
      <c r="K124" s="21">
        <v>6.4</v>
      </c>
      <c r="L124" s="21">
        <v>0.7</v>
      </c>
      <c r="M124" s="21">
        <f t="shared" si="6"/>
        <v>1838.5438926339657</v>
      </c>
      <c r="N124" s="21">
        <f t="shared" si="7"/>
        <v>1838.5438926339657</v>
      </c>
      <c r="O124" s="21">
        <f t="shared" si="8"/>
        <v>4.5492328077740229E-2</v>
      </c>
      <c r="P124" s="21">
        <f t="shared" si="9"/>
        <v>5.7454923280777406</v>
      </c>
      <c r="Q124" s="26">
        <f t="shared" si="10"/>
        <v>3.1250232051009325E-3</v>
      </c>
    </row>
    <row r="125" spans="1:17" x14ac:dyDescent="0.25">
      <c r="A125" s="25">
        <v>42005</v>
      </c>
      <c r="B125" s="26">
        <v>0.2097</v>
      </c>
      <c r="C125" s="21">
        <v>1994.98999</v>
      </c>
      <c r="D125" s="26">
        <v>1E-4</v>
      </c>
      <c r="E125" s="42">
        <v>1.9699999999999999E-2</v>
      </c>
      <c r="F125" s="21">
        <v>28</v>
      </c>
      <c r="G125" s="21">
        <f t="shared" si="11"/>
        <v>1776.5562061408389</v>
      </c>
      <c r="H125" s="21">
        <v>1775</v>
      </c>
      <c r="I125" s="43">
        <v>42069</v>
      </c>
      <c r="J125" s="21">
        <v>35</v>
      </c>
      <c r="K125" s="21">
        <v>6.2</v>
      </c>
      <c r="L125" s="21">
        <v>0.05</v>
      </c>
      <c r="M125" s="21">
        <f t="shared" si="6"/>
        <v>1768.78297953366</v>
      </c>
      <c r="N125" s="21">
        <f t="shared" si="7"/>
        <v>1768.78297953366</v>
      </c>
      <c r="O125" s="21">
        <f t="shared" si="8"/>
        <v>1.361636001532256E-2</v>
      </c>
      <c r="P125" s="21">
        <f t="shared" si="9"/>
        <v>6.1636163600153226</v>
      </c>
      <c r="Q125" s="26">
        <f t="shared" si="10"/>
        <v>3.4846651236096595E-3</v>
      </c>
    </row>
    <row r="126" spans="1:17" x14ac:dyDescent="0.25">
      <c r="A126" s="25">
        <v>42036</v>
      </c>
      <c r="B126" s="26">
        <v>0.13339999999999999</v>
      </c>
      <c r="C126" s="21">
        <v>2104.5</v>
      </c>
      <c r="D126" s="26">
        <v>2.0000000000000001E-4</v>
      </c>
      <c r="E126" s="42">
        <v>1.9400000000000001E-2</v>
      </c>
      <c r="F126" s="21">
        <v>32</v>
      </c>
      <c r="G126" s="21">
        <f t="shared" si="11"/>
        <v>1942.9777184013553</v>
      </c>
      <c r="H126" s="21">
        <v>1945</v>
      </c>
      <c r="I126" s="43">
        <v>42096</v>
      </c>
      <c r="J126" s="21">
        <v>34</v>
      </c>
      <c r="K126" s="21">
        <v>4.0999999999999996</v>
      </c>
      <c r="L126" s="21">
        <v>0.15</v>
      </c>
      <c r="M126" s="21">
        <f t="shared" si="6"/>
        <v>1940.8637647210969</v>
      </c>
      <c r="N126" s="21">
        <f t="shared" si="7"/>
        <v>1940.8637647210969</v>
      </c>
      <c r="O126" s="21">
        <f t="shared" si="8"/>
        <v>3.4103773221668215E-2</v>
      </c>
      <c r="P126" s="21">
        <f t="shared" si="9"/>
        <v>3.9841037732216678</v>
      </c>
      <c r="Q126" s="26">
        <f t="shared" si="10"/>
        <v>2.0527477742850156E-3</v>
      </c>
    </row>
    <row r="127" spans="1:17" x14ac:dyDescent="0.25">
      <c r="A127" s="25">
        <v>42064</v>
      </c>
      <c r="B127" s="26">
        <v>0.15290000000000001</v>
      </c>
      <c r="C127" s="21">
        <v>2067.889893</v>
      </c>
      <c r="D127" s="26">
        <v>5.0000000000000001E-4</v>
      </c>
      <c r="E127" s="42">
        <v>1.9599999999999999E-2</v>
      </c>
      <c r="F127" s="21">
        <v>30</v>
      </c>
      <c r="G127" s="21">
        <f t="shared" si="11"/>
        <v>1893.1479216564703</v>
      </c>
      <c r="H127" s="21">
        <v>1895</v>
      </c>
      <c r="I127" s="43">
        <v>42125</v>
      </c>
      <c r="J127" s="21">
        <v>31</v>
      </c>
      <c r="K127" s="21">
        <v>3.9</v>
      </c>
      <c r="L127" s="21">
        <v>0.1</v>
      </c>
      <c r="M127" s="21">
        <f t="shared" si="6"/>
        <v>1891.0195291059008</v>
      </c>
      <c r="N127" s="21">
        <f t="shared" si="7"/>
        <v>1891.0195291059008</v>
      </c>
      <c r="O127" s="21">
        <f t="shared" si="8"/>
        <v>7.7875005465907407E-2</v>
      </c>
      <c r="P127" s="21">
        <f t="shared" si="9"/>
        <v>3.8778750054659072</v>
      </c>
      <c r="Q127" s="26">
        <f t="shared" si="10"/>
        <v>2.050679512177972E-3</v>
      </c>
    </row>
    <row r="128" spans="1:17" x14ac:dyDescent="0.25">
      <c r="A128" s="25">
        <v>42095</v>
      </c>
      <c r="B128" s="26">
        <v>0.14549999999999999</v>
      </c>
      <c r="C128" s="21">
        <v>2085.51001</v>
      </c>
      <c r="D128" s="26">
        <v>0</v>
      </c>
      <c r="E128" s="42">
        <v>1.9599999999999999E-2</v>
      </c>
      <c r="F128" s="21">
        <v>29</v>
      </c>
      <c r="G128" s="21">
        <f t="shared" si="11"/>
        <v>1919.831312164529</v>
      </c>
      <c r="H128" s="21">
        <v>1920</v>
      </c>
      <c r="I128" s="43">
        <v>42160</v>
      </c>
      <c r="J128" s="21">
        <v>36</v>
      </c>
      <c r="K128" s="21">
        <v>4.8</v>
      </c>
      <c r="L128" s="21">
        <v>0.3</v>
      </c>
      <c r="M128" s="21">
        <f t="shared" si="6"/>
        <v>1915.2</v>
      </c>
      <c r="N128" s="21">
        <f t="shared" si="7"/>
        <v>1915.2</v>
      </c>
      <c r="O128" s="21">
        <f t="shared" si="8"/>
        <v>0</v>
      </c>
      <c r="P128" s="21">
        <f t="shared" si="9"/>
        <v>4.5</v>
      </c>
      <c r="Q128" s="26">
        <f t="shared" si="10"/>
        <v>2.3496240601503758E-3</v>
      </c>
    </row>
    <row r="129" spans="1:17" x14ac:dyDescent="0.25">
      <c r="A129" s="25">
        <v>42125</v>
      </c>
      <c r="B129" s="26">
        <v>0.1384</v>
      </c>
      <c r="C129" s="21">
        <v>2107.389893</v>
      </c>
      <c r="D129" s="26">
        <v>1E-4</v>
      </c>
      <c r="E129" s="42">
        <v>1.9599999999999999E-2</v>
      </c>
      <c r="F129" s="21">
        <v>32</v>
      </c>
      <c r="G129" s="21">
        <f t="shared" si="11"/>
        <v>1939.9547534673416</v>
      </c>
      <c r="H129" s="21">
        <v>1940</v>
      </c>
      <c r="I129" s="43">
        <v>41822</v>
      </c>
      <c r="J129" s="21">
        <v>34</v>
      </c>
      <c r="K129" s="21">
        <v>3.9</v>
      </c>
      <c r="L129" s="21">
        <v>0.4</v>
      </c>
      <c r="M129" s="21">
        <f t="shared" si="6"/>
        <v>1936.0819288512903</v>
      </c>
      <c r="N129" s="21">
        <f t="shared" si="7"/>
        <v>1936.0819288512903</v>
      </c>
      <c r="O129" s="21">
        <f t="shared" si="8"/>
        <v>1.7008135302269311E-2</v>
      </c>
      <c r="P129" s="21">
        <f t="shared" si="9"/>
        <v>3.5170081353022695</v>
      </c>
      <c r="Q129" s="26">
        <f t="shared" si="10"/>
        <v>1.8165595592274182E-3</v>
      </c>
    </row>
    <row r="130" spans="1:17" x14ac:dyDescent="0.25">
      <c r="A130" s="25">
        <v>42156</v>
      </c>
      <c r="B130" s="26">
        <v>0.18229999999999999</v>
      </c>
      <c r="C130" s="21">
        <v>2063.110107</v>
      </c>
      <c r="D130" s="26">
        <v>2.0000000000000001E-4</v>
      </c>
      <c r="E130" s="42">
        <v>1.9900000000000001E-2</v>
      </c>
      <c r="F130" s="21">
        <v>31</v>
      </c>
      <c r="G130" s="21">
        <f t="shared" si="11"/>
        <v>1854.6615784765806</v>
      </c>
      <c r="H130" s="21">
        <v>1855</v>
      </c>
      <c r="I130" s="43">
        <v>42223</v>
      </c>
      <c r="J130" s="21">
        <v>38</v>
      </c>
      <c r="K130" s="21">
        <v>6.1</v>
      </c>
      <c r="L130" s="21">
        <v>0.1</v>
      </c>
      <c r="M130" s="21">
        <f t="shared" si="6"/>
        <v>1848.8613757445828</v>
      </c>
      <c r="N130" s="21">
        <f t="shared" si="7"/>
        <v>1848.8613757445828</v>
      </c>
      <c r="O130" s="21">
        <f t="shared" si="8"/>
        <v>3.1509200569408972E-2</v>
      </c>
      <c r="P130" s="21">
        <f t="shared" si="9"/>
        <v>6.0315092005694089</v>
      </c>
      <c r="Q130" s="26">
        <f t="shared" si="10"/>
        <v>3.2622830893096941E-3</v>
      </c>
    </row>
    <row r="131" spans="1:17" x14ac:dyDescent="0.25">
      <c r="A131" s="25">
        <v>42186</v>
      </c>
      <c r="B131" s="26">
        <v>0.1212</v>
      </c>
      <c r="C131" s="21">
        <v>2103.8400879999999</v>
      </c>
      <c r="D131" s="26">
        <v>4.0000000000000002E-4</v>
      </c>
      <c r="E131" s="42">
        <v>2.01E-2</v>
      </c>
      <c r="F131" s="21">
        <v>31</v>
      </c>
      <c r="G131" s="21">
        <f t="shared" si="11"/>
        <v>1958.3299109382465</v>
      </c>
      <c r="H131" s="21">
        <v>1960</v>
      </c>
      <c r="I131" s="43">
        <v>42251</v>
      </c>
      <c r="J131" s="21">
        <v>35</v>
      </c>
      <c r="K131" s="21">
        <v>4</v>
      </c>
      <c r="L131" s="21">
        <v>21</v>
      </c>
      <c r="M131" s="21">
        <f t="shared" si="6"/>
        <v>1955.9248233595613</v>
      </c>
      <c r="N131" s="21">
        <f t="shared" si="7"/>
        <v>1955.9248233595613</v>
      </c>
      <c r="O131" s="21">
        <f t="shared" si="8"/>
        <v>6.6584878448126786E-2</v>
      </c>
      <c r="P131" s="21">
        <f t="shared" si="9"/>
        <v>-16.933415121551874</v>
      </c>
      <c r="Q131" s="26">
        <f t="shared" si="10"/>
        <v>-8.6574979361765444E-3</v>
      </c>
    </row>
    <row r="132" spans="1:17" x14ac:dyDescent="0.25">
      <c r="A132" s="25">
        <v>42217</v>
      </c>
      <c r="B132" s="26">
        <v>0.2843</v>
      </c>
      <c r="C132" s="21">
        <v>1972.1800539999999</v>
      </c>
      <c r="D132" s="26">
        <v>0</v>
      </c>
      <c r="E132" s="42">
        <v>2.07E-2</v>
      </c>
      <c r="F132" s="21">
        <v>30</v>
      </c>
      <c r="G132" s="21">
        <f t="shared" si="11"/>
        <v>1678.2805282382865</v>
      </c>
      <c r="H132" s="21">
        <v>1680</v>
      </c>
      <c r="I132" s="43">
        <v>42279</v>
      </c>
      <c r="J132" s="21">
        <v>32</v>
      </c>
      <c r="K132" s="21">
        <v>7.7</v>
      </c>
      <c r="L132" s="21">
        <v>0.1</v>
      </c>
      <c r="M132" s="21">
        <f t="shared" si="6"/>
        <v>1672.3</v>
      </c>
      <c r="N132" s="21">
        <f t="shared" si="7"/>
        <v>1672.3</v>
      </c>
      <c r="O132" s="21">
        <f t="shared" si="8"/>
        <v>0</v>
      </c>
      <c r="P132" s="21">
        <f t="shared" si="9"/>
        <v>7.6000000000000005</v>
      </c>
      <c r="Q132" s="26">
        <f t="shared" si="10"/>
        <v>4.5446391197751608E-3</v>
      </c>
    </row>
    <row r="133" spans="1:17" x14ac:dyDescent="0.25">
      <c r="A133" s="25">
        <v>42248</v>
      </c>
      <c r="B133" s="26">
        <v>0.245</v>
      </c>
      <c r="C133" s="21">
        <v>1920.030029</v>
      </c>
      <c r="D133" s="26">
        <v>0</v>
      </c>
      <c r="E133" s="42">
        <v>2.1899999999999999E-2</v>
      </c>
      <c r="F133" s="21">
        <v>30</v>
      </c>
      <c r="G133" s="21">
        <f t="shared" si="11"/>
        <v>1669.5234623358665</v>
      </c>
      <c r="H133" s="21">
        <v>1670</v>
      </c>
      <c r="I133" s="43">
        <v>42314</v>
      </c>
      <c r="J133" s="21">
        <v>37</v>
      </c>
      <c r="K133" s="21">
        <v>6.6</v>
      </c>
      <c r="L133" s="21">
        <v>0.05</v>
      </c>
      <c r="M133" s="21">
        <f t="shared" si="6"/>
        <v>1663.4</v>
      </c>
      <c r="N133" s="21">
        <f t="shared" si="7"/>
        <v>1663.4</v>
      </c>
      <c r="O133" s="21">
        <f t="shared" si="8"/>
        <v>0</v>
      </c>
      <c r="P133" s="21">
        <f t="shared" si="9"/>
        <v>6.55</v>
      </c>
      <c r="Q133" s="26">
        <f t="shared" si="10"/>
        <v>3.9377179271371885E-3</v>
      </c>
    </row>
    <row r="134" spans="1:17" x14ac:dyDescent="0.25">
      <c r="A134" s="25">
        <v>42278</v>
      </c>
      <c r="B134" s="26">
        <v>0.1507</v>
      </c>
      <c r="C134" s="21">
        <v>2079.360107</v>
      </c>
      <c r="D134" s="26">
        <v>1E-4</v>
      </c>
      <c r="E134" s="42">
        <v>2.1100000000000001E-2</v>
      </c>
      <c r="F134" s="21">
        <v>31</v>
      </c>
      <c r="G134" s="21">
        <f t="shared" si="11"/>
        <v>1902.9768855126797</v>
      </c>
      <c r="H134" s="21">
        <v>1905</v>
      </c>
      <c r="I134" s="43">
        <v>42342</v>
      </c>
      <c r="J134" s="21">
        <v>35</v>
      </c>
      <c r="K134" s="21">
        <v>4.9000000000000004</v>
      </c>
      <c r="L134" s="21">
        <v>0.25</v>
      </c>
      <c r="M134" s="21">
        <f t="shared" ref="M134:M148" si="12">H134*EXP(-D134*(J134/365))-K134</f>
        <v>1900.0817329642941</v>
      </c>
      <c r="N134" s="21">
        <f t="shared" ref="N134:N148" si="13">M134/$B$1</f>
        <v>1900.0817329642941</v>
      </c>
      <c r="O134" s="21">
        <f t="shared" ref="O134:O148" si="14">(N134+K134)*(EXP(D134*F134/365)-1)</f>
        <v>1.6179365617004865E-2</v>
      </c>
      <c r="P134" s="21">
        <f t="shared" ref="P134:P148" si="15">K134-L134+O134</f>
        <v>4.6661793656170056</v>
      </c>
      <c r="Q134" s="26">
        <f t="shared" ref="Q134:Q148" si="16">P134/N134</f>
        <v>2.4557782355695596E-3</v>
      </c>
    </row>
    <row r="135" spans="1:17" x14ac:dyDescent="0.25">
      <c r="A135" s="25">
        <v>42309</v>
      </c>
      <c r="B135" s="26">
        <v>0.1613</v>
      </c>
      <c r="C135" s="21">
        <v>2080.4099120000001</v>
      </c>
      <c r="D135" s="26">
        <v>1.1000000000000001E-3</v>
      </c>
      <c r="E135" s="42">
        <v>2.07E-2</v>
      </c>
      <c r="F135" s="21">
        <v>31</v>
      </c>
      <c r="G135" s="21">
        <f t="shared" ref="G135:G148" si="17">C135*EXP((D135-E135+((B135^2)/2))*(1/12)+(B135*SQRT(F135/365)*$B$2))</f>
        <v>1892.6923366754336</v>
      </c>
      <c r="H135" s="21">
        <v>1895</v>
      </c>
      <c r="I135" s="43">
        <v>42377</v>
      </c>
      <c r="J135" s="21">
        <v>39</v>
      </c>
      <c r="K135" s="21">
        <v>6</v>
      </c>
      <c r="L135" s="21">
        <v>0.7</v>
      </c>
      <c r="M135" s="21">
        <f t="shared" si="12"/>
        <v>1888.7772856912754</v>
      </c>
      <c r="N135" s="21">
        <f t="shared" si="13"/>
        <v>1888.7772856912754</v>
      </c>
      <c r="O135" s="21">
        <f t="shared" si="14"/>
        <v>0.17702718824303404</v>
      </c>
      <c r="P135" s="21">
        <f t="shared" si="15"/>
        <v>5.4770271882430341</v>
      </c>
      <c r="Q135" s="26">
        <f t="shared" si="16"/>
        <v>2.8997739594472578E-3</v>
      </c>
    </row>
    <row r="136" spans="1:17" x14ac:dyDescent="0.25">
      <c r="A136" s="25">
        <v>42339</v>
      </c>
      <c r="B136" s="26">
        <v>0.18210000000000001</v>
      </c>
      <c r="C136" s="21">
        <v>2043.9399410000001</v>
      </c>
      <c r="D136" s="26">
        <v>1.4E-3</v>
      </c>
      <c r="E136" s="42">
        <v>2.1100000000000001E-2</v>
      </c>
      <c r="F136" s="21">
        <v>29</v>
      </c>
      <c r="G136" s="21">
        <f t="shared" si="17"/>
        <v>1844.0447166800448</v>
      </c>
      <c r="H136" s="21">
        <v>1845</v>
      </c>
      <c r="I136" s="43">
        <v>42405</v>
      </c>
      <c r="J136" s="21">
        <v>36</v>
      </c>
      <c r="K136" s="21">
        <v>5.7</v>
      </c>
      <c r="L136" s="21">
        <v>1.8</v>
      </c>
      <c r="M136" s="21">
        <f t="shared" si="12"/>
        <v>1839.0452559443779</v>
      </c>
      <c r="N136" s="21">
        <f t="shared" si="13"/>
        <v>1839.0452559443779</v>
      </c>
      <c r="O136" s="21">
        <f t="shared" si="14"/>
        <v>0.20520773433199138</v>
      </c>
      <c r="P136" s="21">
        <f t="shared" si="15"/>
        <v>4.1052077343319917</v>
      </c>
      <c r="Q136" s="26">
        <f t="shared" si="16"/>
        <v>2.2322494354408396E-3</v>
      </c>
    </row>
    <row r="137" spans="1:17" x14ac:dyDescent="0.25">
      <c r="A137" s="25">
        <v>42370</v>
      </c>
      <c r="B137" s="26">
        <v>0.20200000000000001</v>
      </c>
      <c r="C137" s="21">
        <v>1940.23999</v>
      </c>
      <c r="D137" s="26">
        <v>2.2000000000000001E-3</v>
      </c>
      <c r="E137" s="42">
        <v>2.2700000000000001E-2</v>
      </c>
      <c r="F137" s="21">
        <v>31</v>
      </c>
      <c r="G137" s="21">
        <f t="shared" si="17"/>
        <v>1724.7217653145747</v>
      </c>
      <c r="H137" s="21">
        <v>1725</v>
      </c>
      <c r="I137" s="43">
        <v>42433</v>
      </c>
      <c r="J137" s="21">
        <v>35</v>
      </c>
      <c r="K137" s="21">
        <v>5.5</v>
      </c>
      <c r="L137" s="21">
        <v>0.1</v>
      </c>
      <c r="M137" s="21">
        <f t="shared" si="12"/>
        <v>1719.1361342721179</v>
      </c>
      <c r="N137" s="21">
        <f t="shared" si="13"/>
        <v>1719.1361342721179</v>
      </c>
      <c r="O137" s="21">
        <f t="shared" si="14"/>
        <v>0.32227718812957079</v>
      </c>
      <c r="P137" s="21">
        <f t="shared" si="15"/>
        <v>5.7222771881295715</v>
      </c>
      <c r="Q137" s="26">
        <f t="shared" si="16"/>
        <v>3.3285771115225747E-3</v>
      </c>
    </row>
    <row r="138" spans="1:17" x14ac:dyDescent="0.25">
      <c r="A138" s="25">
        <v>42401</v>
      </c>
      <c r="B138" s="26">
        <v>0.20549999999999999</v>
      </c>
      <c r="C138" s="21">
        <v>1932.2299800000001</v>
      </c>
      <c r="D138" s="26">
        <v>2.3E-3</v>
      </c>
      <c r="E138" s="42">
        <v>2.3E-2</v>
      </c>
      <c r="F138" s="21">
        <v>31</v>
      </c>
      <c r="G138" s="21">
        <f t="shared" si="17"/>
        <v>1714.1744355670367</v>
      </c>
      <c r="H138" s="21">
        <v>1715</v>
      </c>
      <c r="I138" s="43">
        <v>42461</v>
      </c>
      <c r="J138" s="21">
        <v>32</v>
      </c>
      <c r="K138" s="21">
        <v>4.7</v>
      </c>
      <c r="L138" s="21">
        <v>0.05</v>
      </c>
      <c r="M138" s="21">
        <f t="shared" si="12"/>
        <v>1709.9542156857271</v>
      </c>
      <c r="N138" s="21">
        <f t="shared" si="13"/>
        <v>1709.9542156857271</v>
      </c>
      <c r="O138" s="21">
        <f t="shared" si="14"/>
        <v>0.33497749900663576</v>
      </c>
      <c r="P138" s="21">
        <f t="shared" si="15"/>
        <v>4.9849774990066358</v>
      </c>
      <c r="Q138" s="26">
        <f t="shared" si="16"/>
        <v>2.9152695746345208E-3</v>
      </c>
    </row>
    <row r="139" spans="1:17" x14ac:dyDescent="0.25">
      <c r="A139" s="25">
        <v>42430</v>
      </c>
      <c r="B139" s="26">
        <v>0.13950000000000001</v>
      </c>
      <c r="C139" s="21">
        <v>2059.73999</v>
      </c>
      <c r="D139" s="26">
        <v>1.8E-3</v>
      </c>
      <c r="E139" s="42">
        <v>2.1700000000000001E-2</v>
      </c>
      <c r="F139" s="21">
        <v>29</v>
      </c>
      <c r="G139" s="21">
        <f t="shared" si="17"/>
        <v>1902.3498112020682</v>
      </c>
      <c r="H139" s="21">
        <v>1900</v>
      </c>
      <c r="I139" s="43">
        <v>42496</v>
      </c>
      <c r="J139" s="21">
        <v>36</v>
      </c>
      <c r="K139" s="21">
        <v>4.5</v>
      </c>
      <c r="L139" s="21">
        <v>0.2</v>
      </c>
      <c r="M139" s="21">
        <f t="shared" si="12"/>
        <v>1895.1627148722234</v>
      </c>
      <c r="N139" s="21">
        <f t="shared" si="13"/>
        <v>1895.1627148722234</v>
      </c>
      <c r="O139" s="21">
        <f t="shared" si="14"/>
        <v>0.27169721875259373</v>
      </c>
      <c r="P139" s="21">
        <f t="shared" si="15"/>
        <v>4.5716972187525933</v>
      </c>
      <c r="Q139" s="26">
        <f t="shared" si="16"/>
        <v>2.4122979957743778E-3</v>
      </c>
    </row>
    <row r="140" spans="1:17" x14ac:dyDescent="0.25">
      <c r="A140" s="25">
        <v>42461</v>
      </c>
      <c r="B140" s="26">
        <v>0.157</v>
      </c>
      <c r="C140" s="21">
        <v>2065.3000489999999</v>
      </c>
      <c r="D140" s="26">
        <v>1.6000000000000001E-3</v>
      </c>
      <c r="E140" s="42">
        <v>2.12E-2</v>
      </c>
      <c r="F140" s="21">
        <v>32</v>
      </c>
      <c r="G140" s="21">
        <f t="shared" si="17"/>
        <v>1880.7975867952639</v>
      </c>
      <c r="H140" s="21">
        <v>1880</v>
      </c>
      <c r="I140" s="43">
        <v>42524</v>
      </c>
      <c r="J140" s="21">
        <v>35</v>
      </c>
      <c r="K140" s="21">
        <v>4.7</v>
      </c>
      <c r="L140" s="21">
        <v>0.2</v>
      </c>
      <c r="M140" s="21">
        <f t="shared" si="12"/>
        <v>1875.0115837694821</v>
      </c>
      <c r="N140" s="21">
        <f t="shared" si="13"/>
        <v>1875.0115837694821</v>
      </c>
      <c r="O140" s="21">
        <f t="shared" si="14"/>
        <v>0.26369310540986396</v>
      </c>
      <c r="P140" s="21">
        <f t="shared" si="15"/>
        <v>4.7636931054098639</v>
      </c>
      <c r="Q140" s="26">
        <f t="shared" si="16"/>
        <v>2.5406206269046297E-3</v>
      </c>
    </row>
    <row r="141" spans="1:17" x14ac:dyDescent="0.25">
      <c r="A141" s="25">
        <v>42491</v>
      </c>
      <c r="B141" s="26">
        <v>0.1419</v>
      </c>
      <c r="C141" s="21">
        <v>2096.9499510000001</v>
      </c>
      <c r="D141" s="26">
        <v>2.7000000000000001E-3</v>
      </c>
      <c r="E141" s="42">
        <v>2.1399999999999999E-2</v>
      </c>
      <c r="F141" s="21">
        <v>30</v>
      </c>
      <c r="G141" s="21">
        <f t="shared" si="17"/>
        <v>1931.7022401109882</v>
      </c>
      <c r="H141" s="21">
        <v>1930</v>
      </c>
      <c r="I141" s="43">
        <v>42552</v>
      </c>
      <c r="J141" s="21">
        <v>31</v>
      </c>
      <c r="K141" s="21">
        <v>3.6</v>
      </c>
      <c r="L141" s="21">
        <v>0.05</v>
      </c>
      <c r="M141" s="21">
        <f t="shared" si="12"/>
        <v>1925.9574726588412</v>
      </c>
      <c r="N141" s="21">
        <f t="shared" si="13"/>
        <v>1925.9574726588412</v>
      </c>
      <c r="O141" s="21">
        <f t="shared" si="14"/>
        <v>0.42825068163400398</v>
      </c>
      <c r="P141" s="21">
        <f t="shared" si="15"/>
        <v>3.9782506816340044</v>
      </c>
      <c r="Q141" s="26">
        <f t="shared" si="16"/>
        <v>2.0655963270787654E-3</v>
      </c>
    </row>
    <row r="142" spans="1:17" x14ac:dyDescent="0.25">
      <c r="A142" s="25">
        <v>42522</v>
      </c>
      <c r="B142" s="26">
        <v>0.1565</v>
      </c>
      <c r="C142" s="21">
        <v>2098.860107</v>
      </c>
      <c r="D142" s="26">
        <v>2E-3</v>
      </c>
      <c r="E142" s="42">
        <v>2.1299999999999999E-2</v>
      </c>
      <c r="F142" s="21">
        <v>29</v>
      </c>
      <c r="G142" s="21">
        <f t="shared" si="17"/>
        <v>1920.4902736872509</v>
      </c>
      <c r="H142" s="21">
        <v>1920</v>
      </c>
      <c r="I142" s="43">
        <v>42587</v>
      </c>
      <c r="J142" s="21">
        <v>36</v>
      </c>
      <c r="K142" s="21">
        <v>4.4000000000000004</v>
      </c>
      <c r="L142" s="21">
        <v>0.1</v>
      </c>
      <c r="M142" s="21">
        <f t="shared" si="12"/>
        <v>1915.2212976266676</v>
      </c>
      <c r="N142" s="21">
        <f t="shared" si="13"/>
        <v>1915.2212976266676</v>
      </c>
      <c r="O142" s="21">
        <f t="shared" si="14"/>
        <v>0.30505995004547976</v>
      </c>
      <c r="P142" s="21">
        <f t="shared" si="15"/>
        <v>4.6050599500454803</v>
      </c>
      <c r="Q142" s="26">
        <f t="shared" si="16"/>
        <v>2.4044531855154528E-3</v>
      </c>
    </row>
    <row r="143" spans="1:17" x14ac:dyDescent="0.25">
      <c r="A143" s="25">
        <v>42552</v>
      </c>
      <c r="B143" s="26">
        <v>0.1187</v>
      </c>
      <c r="C143" s="21">
        <v>2173.6000979999999</v>
      </c>
      <c r="D143" s="26">
        <v>1.9E-3</v>
      </c>
      <c r="E143" s="42">
        <v>2.0799999999999999E-2</v>
      </c>
      <c r="F143" s="21">
        <v>33</v>
      </c>
      <c r="G143" s="21">
        <f t="shared" si="17"/>
        <v>2021.8531201620965</v>
      </c>
      <c r="H143" s="21">
        <v>2020</v>
      </c>
      <c r="I143" s="43">
        <v>42615</v>
      </c>
      <c r="J143" s="21">
        <v>35</v>
      </c>
      <c r="K143" s="21">
        <v>3.7</v>
      </c>
      <c r="L143" s="21">
        <v>0.1</v>
      </c>
      <c r="M143" s="21">
        <f t="shared" si="12"/>
        <v>2015.9320061264873</v>
      </c>
      <c r="N143" s="21">
        <f t="shared" si="13"/>
        <v>2015.9320061264873</v>
      </c>
      <c r="O143" s="21">
        <f t="shared" si="14"/>
        <v>0.34696384599815688</v>
      </c>
      <c r="P143" s="21">
        <f t="shared" si="15"/>
        <v>3.9469638459981571</v>
      </c>
      <c r="Q143" s="26">
        <f t="shared" si="16"/>
        <v>1.9578854018901417E-3</v>
      </c>
    </row>
    <row r="144" spans="1:17" x14ac:dyDescent="0.25">
      <c r="A144" s="25">
        <v>42583</v>
      </c>
      <c r="B144" s="26">
        <v>0.13239999999999999</v>
      </c>
      <c r="C144" s="21">
        <v>2170.9499510000001</v>
      </c>
      <c r="D144" s="26">
        <v>2.5999999999999999E-3</v>
      </c>
      <c r="E144" s="42">
        <v>2.07E-2</v>
      </c>
      <c r="F144" s="21">
        <v>30</v>
      </c>
      <c r="G144" s="21">
        <f t="shared" si="17"/>
        <v>2010.6762535165931</v>
      </c>
      <c r="H144" s="21">
        <v>2010</v>
      </c>
      <c r="I144" s="43">
        <v>42650</v>
      </c>
      <c r="J144" s="21">
        <v>37</v>
      </c>
      <c r="K144" s="21">
        <v>5.4</v>
      </c>
      <c r="L144" s="21">
        <v>0.3</v>
      </c>
      <c r="M144" s="21">
        <f t="shared" si="12"/>
        <v>2004.0703109018214</v>
      </c>
      <c r="N144" s="21">
        <f t="shared" si="13"/>
        <v>2004.0703109018214</v>
      </c>
      <c r="O144" s="21">
        <f t="shared" si="14"/>
        <v>0.42946693935439367</v>
      </c>
      <c r="P144" s="21">
        <f t="shared" si="15"/>
        <v>5.5294669393543945</v>
      </c>
      <c r="Q144" s="26">
        <f t="shared" si="16"/>
        <v>2.7591182351612018E-3</v>
      </c>
    </row>
    <row r="145" spans="1:17" x14ac:dyDescent="0.25">
      <c r="A145" s="25">
        <v>42614</v>
      </c>
      <c r="B145" s="26">
        <v>0.13289999999999999</v>
      </c>
      <c r="C145" s="21">
        <v>2168.2700199999999</v>
      </c>
      <c r="D145" s="26">
        <v>2E-3</v>
      </c>
      <c r="E145" s="42">
        <v>2.0899999999999998E-2</v>
      </c>
      <c r="F145" s="21">
        <v>31</v>
      </c>
      <c r="G145" s="21">
        <f t="shared" si="17"/>
        <v>2004.9686711840836</v>
      </c>
      <c r="H145" s="21">
        <v>2005</v>
      </c>
      <c r="I145" s="43">
        <v>42678</v>
      </c>
      <c r="J145" s="21">
        <v>35</v>
      </c>
      <c r="K145" s="21">
        <v>4.9000000000000004</v>
      </c>
      <c r="L145" s="21">
        <v>0.35</v>
      </c>
      <c r="M145" s="21">
        <f t="shared" si="12"/>
        <v>1999.7155163215311</v>
      </c>
      <c r="N145" s="21">
        <f t="shared" si="13"/>
        <v>1999.7155163215311</v>
      </c>
      <c r="O145" s="21">
        <f t="shared" si="14"/>
        <v>0.34053895457730959</v>
      </c>
      <c r="P145" s="21">
        <f t="shared" si="15"/>
        <v>4.8905389545773099</v>
      </c>
      <c r="Q145" s="26">
        <f t="shared" si="16"/>
        <v>2.4456173463980701E-3</v>
      </c>
    </row>
    <row r="146" spans="1:17" x14ac:dyDescent="0.25">
      <c r="A146" s="25">
        <v>42644</v>
      </c>
      <c r="B146" s="26">
        <v>0.1706</v>
      </c>
      <c r="C146" s="21">
        <v>2126.1499020000001</v>
      </c>
      <c r="D146" s="26">
        <v>2E-3</v>
      </c>
      <c r="E146" s="45">
        <v>2.1100000000000001E-2</v>
      </c>
      <c r="F146" s="21">
        <v>30</v>
      </c>
      <c r="G146" s="21">
        <f t="shared" si="17"/>
        <v>1927.2898660847347</v>
      </c>
      <c r="H146" s="21">
        <v>1930</v>
      </c>
      <c r="I146" s="43">
        <v>46358</v>
      </c>
      <c r="J146" s="21">
        <v>32</v>
      </c>
      <c r="K146" s="21">
        <v>4.9000000000000004</v>
      </c>
      <c r="L146" s="21">
        <v>0.05</v>
      </c>
      <c r="M146" s="21">
        <f t="shared" si="12"/>
        <v>1924.7616187082679</v>
      </c>
      <c r="N146" s="21">
        <f t="shared" si="13"/>
        <v>1924.7616187082679</v>
      </c>
      <c r="O146" s="21">
        <f t="shared" si="14"/>
        <v>0.31723072269423175</v>
      </c>
      <c r="P146" s="21">
        <f t="shared" si="15"/>
        <v>5.1672307226942324</v>
      </c>
      <c r="Q146" s="26">
        <f t="shared" si="16"/>
        <v>2.6846081470400613E-3</v>
      </c>
    </row>
    <row r="147" spans="1:17" x14ac:dyDescent="0.25">
      <c r="A147" s="25">
        <v>42675</v>
      </c>
      <c r="B147" s="26">
        <v>0.1333</v>
      </c>
      <c r="C147" s="21">
        <v>2198.8100589999999</v>
      </c>
      <c r="D147" s="26">
        <v>3.8E-3</v>
      </c>
      <c r="E147" s="26">
        <v>2.1000000000000001E-2</v>
      </c>
      <c r="F147" s="21">
        <v>30</v>
      </c>
      <c r="G147" s="21">
        <f t="shared" si="17"/>
        <v>2035.6018496309798</v>
      </c>
      <c r="H147" s="21">
        <v>2040</v>
      </c>
      <c r="I147" s="43">
        <v>42375</v>
      </c>
      <c r="J147" s="21">
        <v>37</v>
      </c>
      <c r="K147" s="21">
        <v>4.9000000000000004</v>
      </c>
      <c r="L147" s="21">
        <v>0.4</v>
      </c>
      <c r="M147" s="21">
        <f t="shared" si="12"/>
        <v>2034.3143321534126</v>
      </c>
      <c r="N147" s="21">
        <f t="shared" si="13"/>
        <v>2034.3143321534126</v>
      </c>
      <c r="O147" s="21">
        <f t="shared" si="14"/>
        <v>0.63700477054069848</v>
      </c>
      <c r="P147" s="21">
        <f t="shared" si="15"/>
        <v>5.1370047705406989</v>
      </c>
      <c r="Q147" s="26">
        <f t="shared" si="16"/>
        <v>2.5251774956050917E-3</v>
      </c>
    </row>
    <row r="148" spans="1:17" x14ac:dyDescent="0.25">
      <c r="A148" s="25">
        <v>42705</v>
      </c>
      <c r="B148" s="26">
        <v>0.1404</v>
      </c>
      <c r="C148" s="21">
        <v>2238.830078</v>
      </c>
      <c r="D148" s="26">
        <v>4.4000000000000003E-3</v>
      </c>
      <c r="E148" s="42">
        <v>2.01E-2</v>
      </c>
      <c r="F148" s="21">
        <v>32</v>
      </c>
      <c r="G148" s="21">
        <f t="shared" si="17"/>
        <v>2059.2121440817209</v>
      </c>
      <c r="H148" s="21">
        <v>2060</v>
      </c>
      <c r="I148" s="21"/>
      <c r="J148" s="21">
        <v>0</v>
      </c>
      <c r="K148" s="21"/>
      <c r="L148" s="21"/>
      <c r="M148" s="21">
        <f t="shared" si="12"/>
        <v>2060</v>
      </c>
      <c r="N148" s="21">
        <f t="shared" si="13"/>
        <v>2060</v>
      </c>
      <c r="O148" s="21">
        <f t="shared" si="14"/>
        <v>0.79480534438038486</v>
      </c>
      <c r="P148" s="21">
        <f t="shared" si="15"/>
        <v>0.79480534438038486</v>
      </c>
      <c r="Q148" s="26">
        <f t="shared" si="16"/>
        <v>3.8582783707785673E-4</v>
      </c>
    </row>
    <row r="149" spans="1:17" x14ac:dyDescent="0.25">
      <c r="A149" s="21"/>
      <c r="B149" s="21"/>
      <c r="C149" s="21"/>
      <c r="D149" s="21"/>
      <c r="E149" s="21"/>
      <c r="F149" s="21"/>
      <c r="G149" s="21"/>
      <c r="H149" s="21"/>
      <c r="I149" s="21"/>
      <c r="J149" s="21"/>
      <c r="K149" s="21"/>
      <c r="L149" s="21"/>
      <c r="M149" s="21"/>
      <c r="N149" s="21"/>
      <c r="O149" s="21"/>
      <c r="P149" s="21"/>
      <c r="Q149" s="21"/>
    </row>
    <row r="150" spans="1:17" x14ac:dyDescent="0.25">
      <c r="A150" s="21"/>
      <c r="B150" s="21"/>
      <c r="C150" s="21"/>
      <c r="D150" s="21"/>
      <c r="E150" s="21"/>
      <c r="F150" s="21"/>
      <c r="G150" s="21"/>
      <c r="H150" s="21"/>
      <c r="I150" s="21"/>
      <c r="J150" s="21"/>
      <c r="K150" s="21"/>
      <c r="L150" s="21"/>
      <c r="M150" s="21"/>
      <c r="N150" s="21"/>
      <c r="O150" s="21"/>
      <c r="P150" s="21"/>
      <c r="Q150" s="21"/>
    </row>
    <row r="151" spans="1:17" x14ac:dyDescent="0.25">
      <c r="A151" s="21"/>
      <c r="B151" s="21"/>
      <c r="C151" s="21"/>
      <c r="D151" s="21"/>
      <c r="E151" s="21"/>
      <c r="F151" s="21"/>
      <c r="G151" s="21"/>
      <c r="H151" s="21"/>
      <c r="I151" s="21"/>
      <c r="J151" s="21"/>
      <c r="K151" s="21"/>
      <c r="L151" s="21"/>
      <c r="M151" s="21"/>
      <c r="N151" s="21"/>
      <c r="O151" s="21"/>
      <c r="P151" s="21"/>
      <c r="Q151" s="21"/>
    </row>
    <row r="152" spans="1:17" x14ac:dyDescent="0.25">
      <c r="A152" s="21"/>
      <c r="B152" s="21"/>
      <c r="C152" s="21"/>
      <c r="D152" s="21"/>
      <c r="E152" s="21"/>
      <c r="F152" s="21"/>
      <c r="G152" s="21"/>
      <c r="H152" s="21"/>
      <c r="I152" s="21"/>
      <c r="J152" s="21"/>
      <c r="K152" s="21"/>
      <c r="L152" s="21"/>
      <c r="M152" s="21"/>
      <c r="N152" s="21"/>
      <c r="O152" s="21"/>
      <c r="P152" s="21"/>
      <c r="Q152" s="21"/>
    </row>
    <row r="153" spans="1:17" x14ac:dyDescent="0.25">
      <c r="A153" s="21"/>
      <c r="B153" s="21"/>
      <c r="C153" s="21"/>
      <c r="D153" s="21"/>
      <c r="E153" s="21"/>
      <c r="F153" s="21"/>
      <c r="G153" s="21"/>
      <c r="H153" s="21"/>
      <c r="I153" s="21"/>
      <c r="J153" s="21"/>
      <c r="K153" s="21"/>
      <c r="L153" s="21"/>
      <c r="M153" s="21"/>
      <c r="N153" s="21"/>
      <c r="O153" s="21"/>
      <c r="P153" s="21"/>
      <c r="Q153" s="21"/>
    </row>
    <row r="154" spans="1:17" x14ac:dyDescent="0.25">
      <c r="A154" s="21"/>
      <c r="B154" s="21"/>
      <c r="C154" s="21"/>
      <c r="D154" s="21"/>
      <c r="E154" s="21"/>
      <c r="F154" s="21"/>
      <c r="G154" s="21"/>
      <c r="H154" s="21"/>
      <c r="I154" s="21"/>
      <c r="J154" s="21"/>
      <c r="K154" s="21"/>
      <c r="L154" s="21"/>
      <c r="M154" s="21"/>
      <c r="N154" s="21"/>
      <c r="O154" s="21"/>
      <c r="P154" s="21"/>
      <c r="Q154" s="21"/>
    </row>
    <row r="155" spans="1:17" x14ac:dyDescent="0.25">
      <c r="A155" s="21"/>
      <c r="B155" s="21"/>
      <c r="C155" s="21"/>
      <c r="D155" s="21"/>
      <c r="E155" s="21"/>
      <c r="F155" s="21"/>
      <c r="G155" s="21"/>
      <c r="H155" s="21"/>
      <c r="I155" s="21"/>
      <c r="J155" s="21"/>
      <c r="K155" s="21"/>
      <c r="L155" s="21"/>
      <c r="M155" s="21"/>
      <c r="N155" s="21"/>
      <c r="O155" s="21"/>
      <c r="P155" s="21"/>
      <c r="Q155" s="21"/>
    </row>
    <row r="156" spans="1:17" x14ac:dyDescent="0.25">
      <c r="A156" s="21"/>
      <c r="B156" s="21"/>
      <c r="C156" s="21"/>
      <c r="D156" s="21"/>
      <c r="E156" s="21"/>
      <c r="F156" s="21"/>
      <c r="G156" s="21"/>
      <c r="H156" s="21"/>
      <c r="I156" s="21"/>
      <c r="J156" s="21"/>
      <c r="K156" s="21"/>
      <c r="L156" s="21"/>
      <c r="M156" s="21"/>
      <c r="N156" s="21"/>
      <c r="O156" s="21"/>
      <c r="P156" s="21"/>
      <c r="Q156" s="21"/>
    </row>
    <row r="157" spans="1:17" x14ac:dyDescent="0.25">
      <c r="A157" s="21"/>
      <c r="B157" s="21"/>
      <c r="C157" s="21"/>
      <c r="D157" s="21"/>
      <c r="E157" s="21"/>
      <c r="F157" s="21"/>
      <c r="G157" s="21"/>
      <c r="H157" s="21"/>
      <c r="I157" s="21"/>
      <c r="J157" s="21"/>
      <c r="K157" s="21"/>
      <c r="L157" s="21"/>
      <c r="M157" s="21"/>
      <c r="N157" s="21"/>
      <c r="O157" s="21"/>
      <c r="P157" s="21"/>
      <c r="Q157" s="21"/>
    </row>
    <row r="158" spans="1:17" x14ac:dyDescent="0.25">
      <c r="A158" s="21"/>
      <c r="B158" s="21"/>
      <c r="C158" s="21"/>
      <c r="D158" s="21"/>
      <c r="E158" s="21"/>
      <c r="F158" s="21"/>
      <c r="G158" s="21"/>
      <c r="H158" s="21"/>
      <c r="I158" s="21"/>
      <c r="J158" s="21"/>
      <c r="K158" s="21"/>
      <c r="L158" s="21"/>
      <c r="M158" s="21"/>
      <c r="N158" s="21"/>
      <c r="O158" s="21"/>
      <c r="P158" s="21"/>
      <c r="Q158" s="21"/>
    </row>
    <row r="159" spans="1:17" x14ac:dyDescent="0.25">
      <c r="A159" s="21"/>
      <c r="B159" s="21"/>
      <c r="C159" s="21"/>
      <c r="D159" s="21"/>
      <c r="E159" s="21"/>
      <c r="F159" s="21"/>
      <c r="G159" s="21"/>
      <c r="H159" s="21"/>
      <c r="I159" s="21"/>
      <c r="J159" s="21"/>
      <c r="K159" s="21"/>
      <c r="L159" s="21"/>
      <c r="M159" s="21"/>
      <c r="N159" s="21"/>
      <c r="O159" s="21"/>
      <c r="P159" s="21"/>
      <c r="Q159" s="21"/>
    </row>
    <row r="160" spans="1:17" x14ac:dyDescent="0.25">
      <c r="A160" s="21"/>
      <c r="B160" s="21"/>
      <c r="C160" s="21"/>
      <c r="D160" s="21"/>
      <c r="E160" s="21"/>
      <c r="F160" s="21"/>
      <c r="G160" s="21"/>
      <c r="H160" s="21"/>
      <c r="I160" s="21"/>
      <c r="J160" s="21"/>
      <c r="K160" s="21"/>
      <c r="L160" s="21"/>
      <c r="M160" s="21"/>
      <c r="N160" s="21"/>
      <c r="O160" s="21"/>
      <c r="P160" s="21"/>
      <c r="Q160" s="21"/>
    </row>
    <row r="161" spans="1:17" x14ac:dyDescent="0.25">
      <c r="A161" s="21"/>
      <c r="B161" s="21"/>
      <c r="C161" s="21"/>
      <c r="D161" s="21"/>
      <c r="E161" s="21"/>
      <c r="F161" s="21"/>
      <c r="G161" s="21"/>
      <c r="H161" s="21"/>
      <c r="I161" s="21"/>
      <c r="J161" s="21"/>
      <c r="K161" s="21"/>
      <c r="L161" s="21"/>
      <c r="M161" s="21"/>
      <c r="N161" s="21"/>
      <c r="O161" s="21"/>
      <c r="P161" s="21"/>
      <c r="Q161" s="21"/>
    </row>
    <row r="162" spans="1:17" x14ac:dyDescent="0.25">
      <c r="A162" s="21"/>
      <c r="B162" s="21"/>
      <c r="C162" s="21"/>
      <c r="D162" s="21"/>
      <c r="E162" s="21"/>
      <c r="F162" s="21"/>
      <c r="G162" s="21"/>
      <c r="H162" s="21"/>
      <c r="I162" s="21"/>
      <c r="J162" s="21"/>
      <c r="K162" s="21"/>
      <c r="L162" s="21"/>
      <c r="M162" s="21"/>
      <c r="N162" s="21"/>
      <c r="O162" s="21"/>
      <c r="P162" s="21"/>
      <c r="Q162" s="21"/>
    </row>
    <row r="163" spans="1:17" x14ac:dyDescent="0.25">
      <c r="A163" s="21"/>
      <c r="B163" s="21"/>
      <c r="C163" s="21"/>
      <c r="D163" s="21"/>
      <c r="E163" s="21"/>
      <c r="F163" s="21"/>
      <c r="G163" s="21"/>
      <c r="H163" s="21"/>
      <c r="I163" s="21"/>
      <c r="J163" s="21"/>
      <c r="K163" s="21"/>
      <c r="L163" s="21"/>
      <c r="M163" s="21"/>
      <c r="N163" s="21"/>
      <c r="O163" s="21"/>
      <c r="P163" s="21"/>
      <c r="Q163" s="21"/>
    </row>
    <row r="164" spans="1:17" x14ac:dyDescent="0.25">
      <c r="A164" s="21"/>
      <c r="B164" s="21"/>
      <c r="C164" s="21"/>
      <c r="D164" s="21"/>
      <c r="E164" s="21"/>
      <c r="F164" s="21"/>
      <c r="G164" s="21"/>
      <c r="H164" s="21"/>
      <c r="I164" s="21"/>
      <c r="J164" s="21"/>
      <c r="K164" s="21"/>
      <c r="L164" s="21"/>
      <c r="M164" s="21"/>
      <c r="N164" s="21"/>
      <c r="O164" s="21"/>
      <c r="P164" s="21"/>
      <c r="Q164" s="21"/>
    </row>
    <row r="165" spans="1:17" x14ac:dyDescent="0.25">
      <c r="A165" s="21"/>
      <c r="B165" s="21"/>
      <c r="C165" s="21"/>
      <c r="D165" s="21"/>
      <c r="E165" s="21"/>
      <c r="F165" s="21"/>
      <c r="G165" s="21"/>
      <c r="H165" s="21"/>
      <c r="I165" s="21"/>
      <c r="J165" s="21"/>
      <c r="K165" s="21"/>
      <c r="L165" s="21"/>
      <c r="M165" s="21"/>
      <c r="N165" s="21"/>
      <c r="O165" s="21"/>
      <c r="P165" s="21"/>
      <c r="Q165" s="21"/>
    </row>
    <row r="166" spans="1:17" x14ac:dyDescent="0.25">
      <c r="A166" s="21"/>
      <c r="B166" s="21"/>
      <c r="C166" s="21"/>
      <c r="D166" s="21"/>
      <c r="E166" s="21"/>
      <c r="F166" s="21"/>
      <c r="G166" s="21"/>
      <c r="H166" s="21"/>
      <c r="I166" s="21"/>
      <c r="J166" s="21"/>
      <c r="K166" s="21"/>
      <c r="L166" s="21"/>
      <c r="M166" s="21"/>
      <c r="N166" s="21"/>
      <c r="O166" s="21"/>
      <c r="P166" s="21"/>
      <c r="Q166" s="21"/>
    </row>
    <row r="167" spans="1:17" x14ac:dyDescent="0.25">
      <c r="A167" s="21"/>
      <c r="B167" s="21"/>
      <c r="C167" s="21"/>
      <c r="D167" s="21"/>
      <c r="E167" s="21"/>
      <c r="F167" s="21"/>
      <c r="G167" s="21"/>
      <c r="H167" s="21"/>
      <c r="I167" s="21"/>
      <c r="J167" s="21"/>
      <c r="K167" s="21"/>
      <c r="L167" s="21"/>
      <c r="M167" s="21"/>
      <c r="N167" s="21"/>
      <c r="O167" s="21"/>
      <c r="P167" s="21"/>
      <c r="Q167" s="21"/>
    </row>
    <row r="168" spans="1:17" x14ac:dyDescent="0.25">
      <c r="A168" s="21"/>
      <c r="B168" s="21"/>
      <c r="C168" s="21"/>
      <c r="D168" s="21"/>
      <c r="E168" s="21"/>
      <c r="F168" s="21"/>
      <c r="G168" s="21"/>
      <c r="H168" s="21"/>
      <c r="I168" s="21"/>
      <c r="J168" s="21"/>
      <c r="K168" s="21"/>
      <c r="L168" s="21"/>
      <c r="M168" s="21"/>
      <c r="N168" s="21"/>
      <c r="O168" s="21"/>
      <c r="P168" s="21"/>
      <c r="Q168" s="21"/>
    </row>
    <row r="169" spans="1:17" x14ac:dyDescent="0.25">
      <c r="A169" s="21"/>
      <c r="B169" s="21"/>
      <c r="C169" s="21"/>
      <c r="D169" s="21"/>
      <c r="E169" s="21"/>
      <c r="F169" s="21"/>
      <c r="G169" s="21"/>
      <c r="H169" s="21"/>
      <c r="I169" s="21"/>
      <c r="J169" s="21"/>
      <c r="K169" s="21"/>
      <c r="L169" s="21"/>
      <c r="M169" s="21"/>
      <c r="N169" s="21"/>
      <c r="O169" s="21"/>
      <c r="P169" s="21"/>
      <c r="Q169" s="21"/>
    </row>
    <row r="170" spans="1:17" x14ac:dyDescent="0.25">
      <c r="A170" s="21"/>
      <c r="B170" s="21"/>
      <c r="C170" s="21"/>
      <c r="D170" s="21"/>
      <c r="E170" s="21"/>
      <c r="F170" s="21"/>
      <c r="G170" s="21"/>
      <c r="H170" s="21"/>
      <c r="I170" s="21"/>
      <c r="J170" s="21"/>
      <c r="K170" s="21"/>
      <c r="L170" s="21"/>
      <c r="M170" s="21"/>
      <c r="N170" s="21"/>
      <c r="O170" s="21"/>
      <c r="P170" s="21"/>
      <c r="Q170" s="21"/>
    </row>
    <row r="171" spans="1:17" x14ac:dyDescent="0.25">
      <c r="A171" s="21"/>
      <c r="B171" s="21"/>
      <c r="C171" s="21"/>
      <c r="D171" s="21"/>
      <c r="E171" s="21"/>
      <c r="F171" s="21"/>
      <c r="G171" s="21"/>
      <c r="H171" s="21"/>
      <c r="I171" s="21"/>
      <c r="J171" s="21"/>
      <c r="K171" s="21"/>
      <c r="L171" s="21"/>
      <c r="M171" s="21"/>
      <c r="N171" s="21"/>
      <c r="O171" s="21"/>
      <c r="P171" s="21"/>
      <c r="Q171" s="21"/>
    </row>
    <row r="172" spans="1:17" x14ac:dyDescent="0.25">
      <c r="A172" s="21"/>
      <c r="B172" s="21"/>
      <c r="C172" s="21"/>
      <c r="D172" s="21"/>
      <c r="E172" s="21"/>
      <c r="F172" s="21"/>
      <c r="G172" s="21"/>
      <c r="H172" s="21"/>
      <c r="I172" s="21"/>
      <c r="J172" s="21"/>
      <c r="K172" s="21"/>
      <c r="L172" s="21"/>
      <c r="M172" s="21"/>
      <c r="N172" s="21"/>
      <c r="O172" s="21"/>
      <c r="P172" s="21"/>
      <c r="Q172" s="21"/>
    </row>
    <row r="173" spans="1:17" x14ac:dyDescent="0.25">
      <c r="A173" s="21"/>
      <c r="B173" s="21"/>
      <c r="C173" s="21"/>
      <c r="D173" s="21"/>
      <c r="E173" s="21"/>
      <c r="F173" s="21"/>
      <c r="G173" s="21"/>
      <c r="H173" s="21"/>
      <c r="I173" s="21"/>
      <c r="J173" s="21"/>
      <c r="K173" s="21"/>
      <c r="L173" s="21"/>
      <c r="M173" s="21"/>
      <c r="N173" s="21"/>
      <c r="O173" s="21"/>
      <c r="P173" s="21"/>
      <c r="Q173" s="21"/>
    </row>
    <row r="174" spans="1:17" x14ac:dyDescent="0.25">
      <c r="A174" s="21"/>
      <c r="B174" s="21"/>
      <c r="C174" s="21"/>
      <c r="D174" s="21"/>
      <c r="E174" s="21"/>
      <c r="F174" s="21"/>
      <c r="G174" s="21"/>
      <c r="H174" s="21"/>
      <c r="I174" s="21"/>
      <c r="J174" s="21"/>
      <c r="K174" s="21"/>
      <c r="L174" s="21"/>
      <c r="M174" s="21"/>
      <c r="N174" s="21"/>
      <c r="O174" s="21"/>
      <c r="P174" s="21"/>
      <c r="Q174" s="21"/>
    </row>
    <row r="175" spans="1:17" x14ac:dyDescent="0.25">
      <c r="A175" s="21"/>
      <c r="B175" s="21"/>
      <c r="C175" s="21"/>
      <c r="D175" s="21"/>
      <c r="E175" s="21"/>
      <c r="F175" s="21"/>
      <c r="G175" s="21"/>
      <c r="H175" s="21"/>
      <c r="I175" s="21"/>
      <c r="J175" s="21"/>
      <c r="K175" s="21"/>
      <c r="L175" s="21"/>
      <c r="M175" s="21"/>
      <c r="N175" s="21"/>
      <c r="O175" s="21"/>
      <c r="P175" s="21"/>
      <c r="Q175" s="21"/>
    </row>
    <row r="176" spans="1:17" x14ac:dyDescent="0.25">
      <c r="A176" s="21"/>
      <c r="B176" s="21"/>
      <c r="C176" s="21"/>
      <c r="D176" s="21"/>
      <c r="E176" s="21"/>
      <c r="F176" s="21"/>
      <c r="G176" s="21"/>
      <c r="H176" s="21"/>
      <c r="I176" s="21"/>
      <c r="J176" s="21"/>
      <c r="K176" s="21"/>
      <c r="L176" s="21"/>
      <c r="M176" s="21"/>
      <c r="N176" s="21"/>
      <c r="O176" s="21"/>
      <c r="P176" s="21"/>
      <c r="Q176" s="21"/>
    </row>
    <row r="177" spans="1:17" x14ac:dyDescent="0.25">
      <c r="A177" s="21"/>
      <c r="B177" s="21"/>
      <c r="C177" s="21"/>
      <c r="D177" s="21"/>
      <c r="E177" s="21"/>
      <c r="F177" s="21"/>
      <c r="G177" s="21"/>
      <c r="H177" s="21"/>
      <c r="I177" s="21"/>
      <c r="J177" s="21"/>
      <c r="K177" s="21"/>
      <c r="L177" s="21"/>
      <c r="M177" s="21"/>
      <c r="N177" s="21"/>
      <c r="O177" s="21"/>
      <c r="P177" s="21"/>
      <c r="Q177" s="21"/>
    </row>
    <row r="178" spans="1:17" x14ac:dyDescent="0.25">
      <c r="A178" s="21"/>
      <c r="B178" s="21"/>
      <c r="C178" s="21"/>
      <c r="D178" s="21"/>
      <c r="E178" s="21"/>
      <c r="F178" s="21"/>
      <c r="G178" s="21"/>
      <c r="H178" s="21"/>
      <c r="I178" s="21"/>
      <c r="J178" s="21"/>
      <c r="K178" s="21"/>
      <c r="L178" s="21"/>
      <c r="M178" s="21"/>
      <c r="N178" s="21"/>
      <c r="O178" s="21"/>
      <c r="P178" s="21"/>
      <c r="Q178" s="21"/>
    </row>
    <row r="179" spans="1:17" x14ac:dyDescent="0.25">
      <c r="A179" s="21"/>
      <c r="B179" s="21"/>
      <c r="C179" s="21"/>
      <c r="D179" s="21"/>
      <c r="E179" s="21"/>
      <c r="F179" s="21"/>
      <c r="G179" s="21"/>
      <c r="H179" s="21"/>
      <c r="I179" s="21"/>
      <c r="J179" s="21"/>
      <c r="K179" s="21"/>
      <c r="L179" s="21"/>
      <c r="M179" s="21"/>
      <c r="N179" s="21"/>
      <c r="O179" s="21"/>
      <c r="P179" s="21"/>
      <c r="Q179" s="21"/>
    </row>
    <row r="180" spans="1:17" x14ac:dyDescent="0.25">
      <c r="A180" s="21"/>
      <c r="B180" s="21"/>
      <c r="C180" s="21"/>
      <c r="D180" s="21"/>
      <c r="E180" s="21"/>
      <c r="F180" s="21"/>
      <c r="G180" s="21"/>
      <c r="H180" s="21"/>
      <c r="I180" s="21"/>
      <c r="J180" s="21"/>
      <c r="K180" s="21"/>
      <c r="L180" s="21"/>
      <c r="M180" s="21"/>
      <c r="N180" s="21"/>
      <c r="O180" s="21"/>
      <c r="P180" s="21"/>
      <c r="Q180" s="21"/>
    </row>
    <row r="181" spans="1:17" x14ac:dyDescent="0.25">
      <c r="A181" s="21"/>
      <c r="B181" s="21"/>
      <c r="C181" s="21"/>
      <c r="D181" s="21"/>
      <c r="E181" s="21"/>
      <c r="F181" s="21"/>
      <c r="G181" s="21"/>
      <c r="H181" s="21"/>
      <c r="I181" s="21"/>
      <c r="J181" s="21"/>
      <c r="K181" s="21"/>
      <c r="L181" s="21"/>
      <c r="M181" s="21"/>
      <c r="N181" s="21"/>
      <c r="O181" s="21"/>
      <c r="P181" s="21"/>
      <c r="Q181" s="21"/>
    </row>
    <row r="182" spans="1:17" x14ac:dyDescent="0.25">
      <c r="A182" s="21"/>
      <c r="B182" s="21"/>
      <c r="C182" s="21"/>
      <c r="D182" s="21"/>
      <c r="E182" s="21"/>
      <c r="F182" s="21"/>
      <c r="G182" s="21"/>
      <c r="H182" s="21"/>
      <c r="I182" s="21"/>
      <c r="J182" s="21"/>
      <c r="K182" s="21"/>
      <c r="L182" s="21"/>
      <c r="M182" s="21"/>
      <c r="N182" s="21"/>
      <c r="O182" s="21"/>
      <c r="P182" s="21"/>
      <c r="Q182" s="21"/>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50"/>
  <sheetViews>
    <sheetView zoomScale="70" zoomScaleNormal="70" workbookViewId="0">
      <selection activeCell="O4" sqref="O4:R4"/>
    </sheetView>
  </sheetViews>
  <sheetFormatPr baseColWidth="10" defaultColWidth="12.28515625" defaultRowHeight="15.75" x14ac:dyDescent="0.25"/>
  <cols>
    <col min="1" max="1" width="12.7109375" style="8" bestFit="1" customWidth="1"/>
    <col min="2" max="3" width="12.28515625" style="9"/>
    <col min="4" max="4" width="12.28515625" style="3"/>
    <col min="5" max="5" width="16.42578125" style="3" bestFit="1" customWidth="1"/>
    <col min="6" max="6" width="19.7109375" style="3" bestFit="1" customWidth="1"/>
    <col min="7" max="7" width="19.42578125" style="3" customWidth="1"/>
    <col min="8" max="8" width="21.140625" style="3" bestFit="1" customWidth="1"/>
    <col min="9" max="9" width="21.28515625" style="3" bestFit="1" customWidth="1"/>
    <col min="10" max="10" width="23.85546875" style="3" bestFit="1" customWidth="1"/>
    <col min="11" max="11" width="20.5703125" style="3" bestFit="1" customWidth="1"/>
    <col min="12" max="12" width="12.28515625" style="3"/>
    <col min="13" max="13" width="11.28515625" style="3" bestFit="1" customWidth="1"/>
    <col min="14" max="16" width="12.28515625" style="3"/>
    <col min="17" max="17" width="11.7109375" style="3" customWidth="1"/>
    <col min="18" max="16384" width="12.28515625" style="3"/>
  </cols>
  <sheetData>
    <row r="1" spans="1:18" x14ac:dyDescent="0.25">
      <c r="A1" s="14" t="s">
        <v>87</v>
      </c>
      <c r="B1" s="7" t="s">
        <v>88</v>
      </c>
    </row>
    <row r="2" spans="1:18" x14ac:dyDescent="0.25">
      <c r="A2" s="14">
        <f>SLOPE(P9:P55,Q9:Q55)</f>
        <v>0.24776711202807461</v>
      </c>
      <c r="B2" s="3">
        <f>MIN(E6:E149)</f>
        <v>-0.11279782107372582</v>
      </c>
    </row>
    <row r="3" spans="1:18" x14ac:dyDescent="0.25">
      <c r="A3" s="14" t="s">
        <v>91</v>
      </c>
      <c r="B3" s="7" t="s">
        <v>98</v>
      </c>
    </row>
    <row r="4" spans="1:18" x14ac:dyDescent="0.25">
      <c r="A4" s="14">
        <f>SLOPE(R9:R55,Q9:Q55)</f>
        <v>8.4055828462987564E-2</v>
      </c>
      <c r="B4" s="3">
        <f>MIN(J6:J149)</f>
        <v>-5.2558078787336315E-2</v>
      </c>
      <c r="C4" s="46"/>
      <c r="D4" s="16"/>
      <c r="O4" s="15" t="s">
        <v>93</v>
      </c>
      <c r="P4" s="14"/>
      <c r="Q4" s="14"/>
      <c r="R4" s="14"/>
    </row>
    <row r="5" spans="1:18" x14ac:dyDescent="0.25">
      <c r="A5" s="5" t="s">
        <v>18</v>
      </c>
      <c r="B5" s="6" t="s">
        <v>96</v>
      </c>
      <c r="C5" s="6" t="s">
        <v>24</v>
      </c>
      <c r="D5" s="7" t="s">
        <v>84</v>
      </c>
      <c r="E5" s="7" t="s">
        <v>89</v>
      </c>
      <c r="F5" s="7" t="s">
        <v>22</v>
      </c>
      <c r="G5" s="7" t="s">
        <v>23</v>
      </c>
      <c r="H5" s="7" t="s">
        <v>76</v>
      </c>
      <c r="I5" s="7" t="s">
        <v>77</v>
      </c>
      <c r="J5" s="7" t="s">
        <v>75</v>
      </c>
      <c r="K5" s="7" t="s">
        <v>102</v>
      </c>
      <c r="L5" s="10">
        <v>-1.1151801967926099E-3</v>
      </c>
      <c r="M5" s="12" t="s">
        <v>103</v>
      </c>
      <c r="N5" s="10">
        <f>L5*12</f>
        <v>-1.3382162361511319E-2</v>
      </c>
      <c r="O5" s="15"/>
      <c r="P5" s="15" t="s">
        <v>81</v>
      </c>
      <c r="Q5" s="15" t="s">
        <v>24</v>
      </c>
      <c r="R5" s="15" t="s">
        <v>104</v>
      </c>
    </row>
    <row r="6" spans="1:18" x14ac:dyDescent="0.25">
      <c r="D6" s="3">
        <f>100</f>
        <v>100</v>
      </c>
      <c r="E6" s="3">
        <v>0</v>
      </c>
      <c r="H6" s="3">
        <v>100</v>
      </c>
      <c r="I6" s="3">
        <v>100</v>
      </c>
      <c r="J6" s="3">
        <v>0</v>
      </c>
      <c r="O6" s="3" t="s">
        <v>79</v>
      </c>
      <c r="P6" s="33">
        <f>(1+AVERAGE(P9:P55))^4-1</f>
        <v>4.9906246472818827E-2</v>
      </c>
      <c r="Q6" s="31">
        <f>(1+AVERAGE(Q9:Q55))^4-1</f>
        <v>7.5956029493893018E-2</v>
      </c>
      <c r="R6" s="31">
        <f>(1+AVERAGE(R9:R55))^4-1</f>
        <v>4.8895046759307004E-2</v>
      </c>
    </row>
    <row r="7" spans="1:18" x14ac:dyDescent="0.25">
      <c r="A7" s="47">
        <v>38412</v>
      </c>
      <c r="B7" s="9">
        <v>3.7000000000000002E-3</v>
      </c>
      <c r="C7" s="9">
        <v>-1.9117655748441043E-2</v>
      </c>
      <c r="D7" s="3">
        <f t="shared" ref="D7:D70" si="0">D6*(1+B7)</f>
        <v>100.37</v>
      </c>
      <c r="E7" s="3">
        <f>D7/MAXA($D$6:D6)-1</f>
        <v>3.7000000000000366E-3</v>
      </c>
      <c r="F7" s="10">
        <f>'L1 (2)'!Q5</f>
        <v>3.6417052066712394E-3</v>
      </c>
      <c r="G7" s="10">
        <f>F7-$L$5</f>
        <v>4.7568854034638498E-3</v>
      </c>
      <c r="H7" s="11">
        <f>H6*(1+F7)</f>
        <v>100.36417052066713</v>
      </c>
      <c r="I7" s="3">
        <f>(1+G7)*I6</f>
        <v>100.47568854034638</v>
      </c>
      <c r="J7" s="3">
        <f>I7/MAXA($I$6:I6)-1</f>
        <v>4.7568854034638619E-3</v>
      </c>
      <c r="O7" s="3" t="s">
        <v>78</v>
      </c>
      <c r="P7" s="30">
        <f>_xlfn.STDEV.P(P9:P55)*SQRT(4)</f>
        <v>4.7731219344395413E-2</v>
      </c>
      <c r="Q7" s="30">
        <f>_xlfn.STDEV.P(Q9:Q55)*SQRT(4)</f>
        <v>0.15162336735663465</v>
      </c>
      <c r="R7" s="31">
        <f>_xlfn.STDEV.P(R9:R55)*SQRT(4)</f>
        <v>2.0115075491278712E-2</v>
      </c>
    </row>
    <row r="8" spans="1:18" x14ac:dyDescent="0.25">
      <c r="A8" s="47">
        <v>38443</v>
      </c>
      <c r="B8" s="9">
        <v>-5.6999999999999993E-3</v>
      </c>
      <c r="C8" s="9">
        <v>-2.0108581881679299E-2</v>
      </c>
      <c r="D8" s="3">
        <f t="shared" si="0"/>
        <v>99.797891000000007</v>
      </c>
      <c r="E8" s="3">
        <f>D8/MAXA($D$6:D7)-1</f>
        <v>-5.6999999999999273E-3</v>
      </c>
      <c r="F8" s="10">
        <f>'L1 (2)'!Q6</f>
        <v>2.9426801309857553E-3</v>
      </c>
      <c r="G8" s="10">
        <f t="shared" ref="G8:G71" si="1">F8-$L$5</f>
        <v>4.0578603277783652E-3</v>
      </c>
      <c r="H8" s="11">
        <f>H7*(1+F8)</f>
        <v>100.65951017112117</v>
      </c>
      <c r="I8" s="3">
        <f>(1+G8)*I7</f>
        <v>100.88340485078047</v>
      </c>
      <c r="J8" s="3">
        <f>I8/MAXA($I$6:I7)-1</f>
        <v>4.0578603277783287E-3</v>
      </c>
      <c r="O8" s="3" t="s">
        <v>80</v>
      </c>
      <c r="P8" s="32">
        <f>(P6-0.02)/P7</f>
        <v>0.62655525845749027</v>
      </c>
      <c r="Q8" s="32">
        <f>(Q6-0.02)/Q7</f>
        <v>0.3690462127930344</v>
      </c>
      <c r="R8" s="32">
        <f>(R6-0.02)/R7</f>
        <v>1.4364871149419758</v>
      </c>
    </row>
    <row r="9" spans="1:18" x14ac:dyDescent="0.25">
      <c r="A9" s="47">
        <v>38473</v>
      </c>
      <c r="B9" s="9">
        <v>1.2500000000000001E-2</v>
      </c>
      <c r="C9" s="9">
        <v>2.9952046262565757E-2</v>
      </c>
      <c r="D9" s="3">
        <f t="shared" si="0"/>
        <v>101.0453646375</v>
      </c>
      <c r="E9" s="3">
        <f>D9/MAXA($D$6:D8)-1</f>
        <v>6.72874999999995E-3</v>
      </c>
      <c r="F9" s="10">
        <f>'L1 (2)'!Q7</f>
        <v>2.7897013553384912E-3</v>
      </c>
      <c r="G9" s="10">
        <f t="shared" si="1"/>
        <v>3.9048815521311011E-3</v>
      </c>
      <c r="H9" s="11">
        <f t="shared" ref="H9:H72" si="2">H8*(1+F9)</f>
        <v>100.94032014307325</v>
      </c>
      <c r="I9" s="3">
        <f t="shared" ref="I9:I72" si="3">(1+G9)*I8</f>
        <v>101.27734259729846</v>
      </c>
      <c r="J9" s="3">
        <f>I9/MAXA($I$6:I8)-1</f>
        <v>3.9048815521312008E-3</v>
      </c>
      <c r="O9" s="3" t="s">
        <v>25</v>
      </c>
      <c r="P9" s="13">
        <f>(1+B8)*(1+B9)*(1+B10)-1</f>
        <v>2.344044724999983E-2</v>
      </c>
      <c r="Q9" s="13">
        <f>(1+C8)*(1+C9)*(1+C10)-1</f>
        <v>9.0971381337321411E-3</v>
      </c>
      <c r="R9" s="13">
        <f>(1+G8)*(1+G9)*(1+G10)-1</f>
        <v>1.4372305603822744E-2</v>
      </c>
    </row>
    <row r="10" spans="1:18" x14ac:dyDescent="0.25">
      <c r="A10" s="47">
        <v>38504</v>
      </c>
      <c r="B10" s="9">
        <v>1.66E-2</v>
      </c>
      <c r="C10" s="9">
        <v>-1.427142257658387E-4</v>
      </c>
      <c r="D10" s="3">
        <f t="shared" si="0"/>
        <v>102.7227176904825</v>
      </c>
      <c r="E10" s="3">
        <f>D10/MAXA($D$6:D9)-1</f>
        <v>1.6599999999999948E-2</v>
      </c>
      <c r="F10" s="10">
        <f>'L1 (2)'!Q8</f>
        <v>5.2279290123292098E-3</v>
      </c>
      <c r="G10" s="10">
        <f t="shared" si="1"/>
        <v>6.3431092091218201E-3</v>
      </c>
      <c r="H10" s="11">
        <f t="shared" si="2"/>
        <v>101.46802897126301</v>
      </c>
      <c r="I10" s="3">
        <f t="shared" si="3"/>
        <v>101.91975584180275</v>
      </c>
      <c r="J10" s="3">
        <f>I10/MAXA($I$6:I9)-1</f>
        <v>6.3431092091217334E-3</v>
      </c>
      <c r="O10" s="3" t="s">
        <v>31</v>
      </c>
      <c r="P10" s="13">
        <f>(1+B11)*(1+B12)*(1+B13)-1</f>
        <v>3.7722518599999866E-2</v>
      </c>
      <c r="Q10" s="13">
        <f>(1+C11)*(1+C12)*(1+C13)-1</f>
        <v>3.1460724051498135E-2</v>
      </c>
      <c r="R10" s="13">
        <f>(1+G11)*(1+G12)*(1+G13)-1</f>
        <v>1.7033831024601653E-2</v>
      </c>
    </row>
    <row r="11" spans="1:18" x14ac:dyDescent="0.25">
      <c r="A11" s="47">
        <v>38534</v>
      </c>
      <c r="B11" s="9">
        <v>1.5100000000000001E-2</v>
      </c>
      <c r="C11" s="9">
        <v>3.5968287193812287E-2</v>
      </c>
      <c r="D11" s="3">
        <f t="shared" si="0"/>
        <v>104.27383072760877</v>
      </c>
      <c r="E11" s="3">
        <f>D11/MAXA($D$6:D10)-1</f>
        <v>1.5099999999999891E-2</v>
      </c>
      <c r="F11" s="10">
        <f>'L1 (2)'!Q9</f>
        <v>4.3949397601532394E-3</v>
      </c>
      <c r="G11" s="10">
        <f t="shared" si="1"/>
        <v>5.5101199569458498E-3</v>
      </c>
      <c r="H11" s="11">
        <f t="shared" si="2"/>
        <v>101.91397484617319</v>
      </c>
      <c r="I11" s="3">
        <f t="shared" si="3"/>
        <v>102.48134592247372</v>
      </c>
      <c r="J11" s="3">
        <f>I11/MAXA($I$6:I10)-1</f>
        <v>5.5101199569458359E-3</v>
      </c>
      <c r="O11" s="3" t="s">
        <v>32</v>
      </c>
      <c r="P11" s="13">
        <f>(1+B14)*(1+B15)*(1+B16)-1</f>
        <v>2.2104197681000137E-2</v>
      </c>
      <c r="Q11" s="13">
        <f>(1+C14)*(1+C15)*(1+C16)-1</f>
        <v>1.5852718536380594E-2</v>
      </c>
      <c r="R11" s="13">
        <f>(1+G14)*(1+G15)*(1+G16)-1</f>
        <v>1.6735551154956951E-2</v>
      </c>
    </row>
    <row r="12" spans="1:18" x14ac:dyDescent="0.25">
      <c r="A12" s="47">
        <v>38565</v>
      </c>
      <c r="B12" s="9">
        <v>5.0000000000000001E-3</v>
      </c>
      <c r="C12" s="9">
        <v>-1.1222104874496597E-2</v>
      </c>
      <c r="D12" s="3">
        <f t="shared" si="0"/>
        <v>104.7951998812468</v>
      </c>
      <c r="E12" s="3">
        <f>D12/MAXA($D$6:D11)-1</f>
        <v>4.9999999999998934E-3</v>
      </c>
      <c r="F12" s="10">
        <f>'L1 (2)'!Q10</f>
        <v>5.1621248994389874E-3</v>
      </c>
      <c r="G12" s="10">
        <f t="shared" si="1"/>
        <v>6.2773050962315977E-3</v>
      </c>
      <c r="H12" s="11">
        <f t="shared" si="2"/>
        <v>102.44006751332741</v>
      </c>
      <c r="I12" s="3">
        <f t="shared" si="3"/>
        <v>103.12465259750155</v>
      </c>
      <c r="J12" s="3">
        <f>I12/MAXA($I$6:I11)-1</f>
        <v>6.2773050962317001E-3</v>
      </c>
      <c r="O12" s="3" t="s">
        <v>26</v>
      </c>
      <c r="P12" s="13">
        <f>(1+B17)*(1+B18)*(1+B19)-1</f>
        <v>4.6859934652000224E-2</v>
      </c>
      <c r="Q12" s="13">
        <f>(1+C17)*(1+C18)*(1+C19)-1</f>
        <v>3.7315010570231788E-2</v>
      </c>
      <c r="R12" s="13">
        <f>(1+G17)*(1+G18)*(1+G19)-1</f>
        <v>1.8765925954060014E-2</v>
      </c>
    </row>
    <row r="13" spans="1:18" x14ac:dyDescent="0.25">
      <c r="A13" s="47">
        <v>38596</v>
      </c>
      <c r="B13" s="9">
        <v>1.72E-2</v>
      </c>
      <c r="C13" s="9">
        <v>6.9490246947603307E-3</v>
      </c>
      <c r="D13" s="3">
        <f t="shared" si="0"/>
        <v>106.59767731920425</v>
      </c>
      <c r="E13" s="3">
        <f>D13/MAXA($D$6:D12)-1</f>
        <v>1.7200000000000104E-2</v>
      </c>
      <c r="F13" s="10">
        <f>'L1 (2)'!Q11</f>
        <v>4.035742788154089E-3</v>
      </c>
      <c r="G13" s="10">
        <f t="shared" si="1"/>
        <v>5.1509229849466993E-3</v>
      </c>
      <c r="H13" s="11">
        <f t="shared" si="2"/>
        <v>102.85348927701234</v>
      </c>
      <c r="I13" s="3">
        <f t="shared" si="3"/>
        <v>103.65583974088067</v>
      </c>
      <c r="J13" s="3">
        <f>I13/MAXA($I$6:I12)-1</f>
        <v>5.150922984946682E-3</v>
      </c>
      <c r="O13" s="3" t="s">
        <v>27</v>
      </c>
      <c r="P13" s="13">
        <f>(1+B20)*(1+B21)*(1+B22)-1</f>
        <v>-3.3210887499999231E-3</v>
      </c>
      <c r="Q13" s="13">
        <f>(1+C20)*(1+C21)*(1+C22)-1</f>
        <v>-1.9052139670593049E-2</v>
      </c>
      <c r="R13" s="13">
        <f>(1+G20)*(1+G21)*(1+G22)-1</f>
        <v>1.5714744708488659E-2</v>
      </c>
    </row>
    <row r="14" spans="1:18" x14ac:dyDescent="0.25">
      <c r="A14" s="47">
        <v>38626</v>
      </c>
      <c r="B14" s="9">
        <v>-1.43E-2</v>
      </c>
      <c r="C14" s="9">
        <v>-1.7740780066319406E-2</v>
      </c>
      <c r="D14" s="3">
        <f t="shared" si="0"/>
        <v>105.07333053353963</v>
      </c>
      <c r="E14" s="3">
        <f>D14/MAXA($D$6:D13)-1</f>
        <v>-1.4299999999999979E-2</v>
      </c>
      <c r="F14" s="10">
        <f>'L1 (2)'!Q12</f>
        <v>5.1580113211660006E-3</v>
      </c>
      <c r="G14" s="10">
        <f t="shared" si="1"/>
        <v>6.2731915179586109E-3</v>
      </c>
      <c r="H14" s="11">
        <f t="shared" si="2"/>
        <v>103.3840087391246</v>
      </c>
      <c r="I14" s="3">
        <f t="shared" si="3"/>
        <v>104.30609267553004</v>
      </c>
      <c r="J14" s="3">
        <f>I14/MAXA($I$6:I13)-1</f>
        <v>6.2731915179585762E-3</v>
      </c>
      <c r="O14" s="3" t="s">
        <v>33</v>
      </c>
      <c r="P14" s="13">
        <f>(1+B23)*(1+B24)*(1+B25)-1</f>
        <v>1.4128597880000093E-2</v>
      </c>
      <c r="Q14" s="13">
        <f>(1+C23)*(1+C24)*(1+C25)-1</f>
        <v>5.1684795727094279E-2</v>
      </c>
      <c r="R14" s="13">
        <f>(1+G23)*(1+G24)*(1+G25)-1</f>
        <v>2.1152664963390633E-2</v>
      </c>
    </row>
    <row r="15" spans="1:18" x14ac:dyDescent="0.25">
      <c r="A15" s="47">
        <v>38657</v>
      </c>
      <c r="B15" s="9">
        <v>1.67E-2</v>
      </c>
      <c r="C15" s="9">
        <v>3.5186095929726546E-2</v>
      </c>
      <c r="D15" s="3">
        <f t="shared" si="0"/>
        <v>106.82805515344974</v>
      </c>
      <c r="E15" s="3">
        <f>D15/MAXA($D$6:D14)-1</f>
        <v>2.161190000000035E-3</v>
      </c>
      <c r="F15" s="10">
        <f>'L1 (2)'!Q13</f>
        <v>2.5112773971166439E-3</v>
      </c>
      <c r="G15" s="10">
        <f t="shared" si="1"/>
        <v>3.6264575939092538E-3</v>
      </c>
      <c r="H15" s="11">
        <f t="shared" si="2"/>
        <v>103.64363466349445</v>
      </c>
      <c r="I15" s="3">
        <f t="shared" si="3"/>
        <v>104.68435429740423</v>
      </c>
      <c r="J15" s="3">
        <f>I15/MAXA($I$6:I14)-1</f>
        <v>3.626457593909338E-3</v>
      </c>
      <c r="O15" s="3" t="s">
        <v>34</v>
      </c>
      <c r="P15" s="13">
        <f>(1+B26)*(1+B27)*(1+B28)-1</f>
        <v>4.5549827579999924E-2</v>
      </c>
      <c r="Q15" s="13">
        <f>(1+C26)*(1+C27)*(1+C28)-1</f>
        <v>6.1721057365202059E-2</v>
      </c>
      <c r="R15" s="13">
        <f>(1+G26)*(1+G27)*(1+G28)-1</f>
        <v>2.2433381366480543E-2</v>
      </c>
    </row>
    <row r="16" spans="1:18" x14ac:dyDescent="0.25">
      <c r="A16" s="47">
        <v>38687</v>
      </c>
      <c r="B16" s="9">
        <v>1.9900000000000001E-2</v>
      </c>
      <c r="C16" s="9">
        <v>-9.5234899241847248E-4</v>
      </c>
      <c r="D16" s="3">
        <f t="shared" si="0"/>
        <v>108.95393345100339</v>
      </c>
      <c r="E16" s="3">
        <f>D16/MAXA($D$6:D15)-1</f>
        <v>1.9900000000000029E-2</v>
      </c>
      <c r="F16" s="10">
        <f>'L1 (2)'!Q14</f>
        <v>5.6310337595318572E-3</v>
      </c>
      <c r="G16" s="10">
        <f t="shared" si="1"/>
        <v>6.7462139563244667E-3</v>
      </c>
      <c r="H16" s="11">
        <f t="shared" si="2"/>
        <v>104.22725546924516</v>
      </c>
      <c r="I16" s="3">
        <f t="shared" si="3"/>
        <v>105.3905773493742</v>
      </c>
      <c r="J16" s="3">
        <f>I16/MAXA($I$6:I15)-1</f>
        <v>6.746213956324576E-3</v>
      </c>
      <c r="O16" s="3" t="s">
        <v>28</v>
      </c>
      <c r="P16" s="13">
        <f>(1+B29)*(1+B30)*(1+B31)-1</f>
        <v>2.2846295264000283E-2</v>
      </c>
      <c r="Q16" s="13">
        <f>(1+C29)*(1+C30)*(1+C31)-1</f>
        <v>1.8049326035101121E-3</v>
      </c>
      <c r="R16" s="13">
        <f>(1+G29)*(1+G30)*(1+G31)-1</f>
        <v>1.6609974206278633E-2</v>
      </c>
    </row>
    <row r="17" spans="1:18" x14ac:dyDescent="0.25">
      <c r="A17" s="47">
        <v>38718</v>
      </c>
      <c r="B17" s="9">
        <v>1.72E-2</v>
      </c>
      <c r="C17" s="9">
        <v>2.5466771348641615E-2</v>
      </c>
      <c r="D17" s="3">
        <f t="shared" si="0"/>
        <v>110.82794110636067</v>
      </c>
      <c r="E17" s="3">
        <f>D17/MAXA($D$6:D16)-1</f>
        <v>1.7200000000000104E-2</v>
      </c>
      <c r="F17" s="10">
        <f>'L1 (2)'!Q15</f>
        <v>4.9437919891785016E-3</v>
      </c>
      <c r="G17" s="10">
        <f t="shared" si="1"/>
        <v>6.058972185971111E-3</v>
      </c>
      <c r="H17" s="11">
        <f t="shared" si="2"/>
        <v>104.7425333398881</v>
      </c>
      <c r="I17" s="3">
        <f t="shared" si="3"/>
        <v>106.0291359261975</v>
      </c>
      <c r="J17" s="3">
        <f>I17/MAXA($I$6:I16)-1</f>
        <v>6.0589721859711787E-3</v>
      </c>
      <c r="O17" s="3" t="s">
        <v>29</v>
      </c>
      <c r="P17" s="13">
        <f>(1+B32)*(1+B33)*(1+B34)-1</f>
        <v>2.8429241503999725E-2</v>
      </c>
      <c r="Q17" s="13">
        <f>(1+C32)*(1+C33)*(1+C34)-1</f>
        <v>5.8056382663208117E-2</v>
      </c>
      <c r="R17" s="13">
        <f>(1+G32)*(1+G33)*(1+G34)-1</f>
        <v>2.3562525573092463E-2</v>
      </c>
    </row>
    <row r="18" spans="1:18" x14ac:dyDescent="0.25">
      <c r="A18" s="47">
        <v>38749</v>
      </c>
      <c r="B18" s="9">
        <v>7.3000000000000001E-3</v>
      </c>
      <c r="C18" s="9">
        <v>4.5315763072539816E-4</v>
      </c>
      <c r="D18" s="3">
        <f t="shared" si="0"/>
        <v>111.63698507643711</v>
      </c>
      <c r="E18" s="3">
        <f>D18/MAXA($D$6:D17)-1</f>
        <v>7.3000000000000842E-3</v>
      </c>
      <c r="F18" s="10">
        <f>'L1 (2)'!Q16</f>
        <v>5.4344786649586788E-3</v>
      </c>
      <c r="G18" s="10">
        <f t="shared" si="1"/>
        <v>6.5496588617512883E-3</v>
      </c>
      <c r="H18" s="11">
        <f t="shared" si="2"/>
        <v>105.31175440263745</v>
      </c>
      <c r="I18" s="3">
        <f t="shared" si="3"/>
        <v>106.72359059592036</v>
      </c>
      <c r="J18" s="3">
        <f>I18/MAXA($I$6:I17)-1</f>
        <v>6.5496588617512952E-3</v>
      </c>
      <c r="O18" s="3" t="s">
        <v>35</v>
      </c>
      <c r="P18" s="13">
        <f>(1+B35)*(1+B36)*(1+B37)-1</f>
        <v>-1.0101260170000015E-2</v>
      </c>
      <c r="Q18" s="13">
        <f>(1+C35)*(1+C36)*(1+C37)-1</f>
        <v>1.5565253848781824E-2</v>
      </c>
      <c r="R18" s="13">
        <f>(1+G35)*(1+G36)*(1+G37)-1</f>
        <v>1.7406042960610879E-2</v>
      </c>
    </row>
    <row r="19" spans="1:18" x14ac:dyDescent="0.25">
      <c r="A19" s="47">
        <v>38777</v>
      </c>
      <c r="B19" s="9">
        <v>2.1700000000000001E-2</v>
      </c>
      <c r="C19" s="9">
        <v>1.1095810459249567E-2</v>
      </c>
      <c r="D19" s="3">
        <f t="shared" si="0"/>
        <v>114.0595076525958</v>
      </c>
      <c r="E19" s="3">
        <f>D19/MAXA($D$6:D18)-1</f>
        <v>2.1700000000000053E-2</v>
      </c>
      <c r="F19" s="10">
        <f>'L1 (2)'!Q17</f>
        <v>4.9260195102988295E-3</v>
      </c>
      <c r="G19" s="10">
        <f t="shared" si="1"/>
        <v>6.0411997070914398E-3</v>
      </c>
      <c r="H19" s="11">
        <f t="shared" si="2"/>
        <v>105.83052215948865</v>
      </c>
      <c r="I19" s="3">
        <f t="shared" si="3"/>
        <v>107.36832912016818</v>
      </c>
      <c r="J19" s="3">
        <f>I19/MAXA($I$6:I18)-1</f>
        <v>6.0411997070914936E-3</v>
      </c>
      <c r="O19" s="3" t="s">
        <v>36</v>
      </c>
      <c r="P19" s="13">
        <f>(1+B38)*(1+B39)*(1+B40)-1</f>
        <v>-1.4827971519999483E-3</v>
      </c>
      <c r="Q19" s="13">
        <f>(1+C38)*(1+C39)*(1+C40)-1</f>
        <v>-3.8244647126248421E-2</v>
      </c>
      <c r="R19" s="13">
        <f>(1+G38)*(1+G39)*(1+G40)-1</f>
        <v>2.1430900561133504E-2</v>
      </c>
    </row>
    <row r="20" spans="1:18" x14ac:dyDescent="0.25">
      <c r="A20" s="47">
        <v>38808</v>
      </c>
      <c r="B20" s="9">
        <v>9.7999999999999997E-3</v>
      </c>
      <c r="C20" s="9">
        <v>1.2155652737941391E-2</v>
      </c>
      <c r="D20" s="3">
        <f t="shared" si="0"/>
        <v>115.17729082759124</v>
      </c>
      <c r="E20" s="3">
        <f>D20/MAXA($D$6:D19)-1</f>
        <v>9.8000000000000309E-3</v>
      </c>
      <c r="F20" s="10">
        <f>'L1 (2)'!Q18</f>
        <v>5.144318441426622E-3</v>
      </c>
      <c r="G20" s="10">
        <f t="shared" si="1"/>
        <v>6.2594986382192314E-3</v>
      </c>
      <c r="H20" s="11">
        <f t="shared" si="2"/>
        <v>106.37494806629951</v>
      </c>
      <c r="I20" s="3">
        <f t="shared" si="3"/>
        <v>108.04040103008374</v>
      </c>
      <c r="J20" s="3">
        <f>I20/MAXA($I$6:I19)-1</f>
        <v>6.2594986382191742E-3</v>
      </c>
      <c r="O20" s="3" t="s">
        <v>30</v>
      </c>
      <c r="P20" s="13">
        <f>(1+B41)*(1+B41)*(1+B43)-1</f>
        <v>-2.9606155900000042E-2</v>
      </c>
      <c r="Q20" s="13">
        <f>(1+C41)*(1+C41)*(1+C43)-1</f>
        <v>-0.12383879475937432</v>
      </c>
      <c r="R20" s="13">
        <f>(1+G41)*(1+G41)*(1+G43)-1</f>
        <v>1.5051217536384609E-2</v>
      </c>
    </row>
    <row r="21" spans="1:18" x14ac:dyDescent="0.25">
      <c r="A21" s="47">
        <v>38838</v>
      </c>
      <c r="B21" s="9">
        <v>-1.2500000000000001E-2</v>
      </c>
      <c r="C21" s="9">
        <v>-3.0916916141150885E-2</v>
      </c>
      <c r="D21" s="3">
        <f t="shared" si="0"/>
        <v>113.73757469224635</v>
      </c>
      <c r="E21" s="3">
        <f>D21/MAXA($D$6:D20)-1</f>
        <v>-1.2499999999999956E-2</v>
      </c>
      <c r="F21" s="10">
        <f>'L1 (2)'!Q19</f>
        <v>4.8627335269826469E-3</v>
      </c>
      <c r="G21" s="10">
        <f t="shared" si="1"/>
        <v>5.9779137237752564E-3</v>
      </c>
      <c r="H21" s="11">
        <f t="shared" si="2"/>
        <v>106.89222109269254</v>
      </c>
      <c r="I21" s="3">
        <f t="shared" si="3"/>
        <v>108.68625722612366</v>
      </c>
      <c r="J21" s="3">
        <f>I21/MAXA($I$6:I20)-1</f>
        <v>5.9779137237752078E-3</v>
      </c>
      <c r="O21" s="3" t="s">
        <v>37</v>
      </c>
      <c r="P21" s="13">
        <f>(1+B44)*(1+B45)*(1+B346)-1</f>
        <v>1.7059999999999853E-2</v>
      </c>
      <c r="Q21" s="13">
        <f>(1+C44)*(1+C45)*(1+C346)-1</f>
        <v>5.8728401661519269E-2</v>
      </c>
      <c r="R21" s="13">
        <f>(1+G44)*(1+G45)*(1+G346)-1</f>
        <v>1.3890024954292146E-2</v>
      </c>
    </row>
    <row r="22" spans="1:18" x14ac:dyDescent="0.25">
      <c r="A22" s="47">
        <v>38869</v>
      </c>
      <c r="B22" s="9">
        <v>-5.0000000000000001E-4</v>
      </c>
      <c r="C22" s="9">
        <v>8.6596227782509416E-5</v>
      </c>
      <c r="D22" s="3">
        <f t="shared" si="0"/>
        <v>113.68070590490024</v>
      </c>
      <c r="E22" s="3">
        <f>D22/MAXA($D$6:D21)-1</f>
        <v>-1.2993749999999915E-2</v>
      </c>
      <c r="F22" s="10">
        <f>'L1 (2)'!Q20</f>
        <v>2.2830210603961495E-3</v>
      </c>
      <c r="G22" s="10">
        <f t="shared" si="1"/>
        <v>3.3982012571887594E-3</v>
      </c>
      <c r="H22" s="11">
        <f t="shared" si="2"/>
        <v>107.13625828463968</v>
      </c>
      <c r="I22" s="3">
        <f t="shared" si="3"/>
        <v>109.0555950020686</v>
      </c>
      <c r="J22" s="3">
        <f>I22/MAXA($I$6:I21)-1</f>
        <v>3.3982012571887044E-3</v>
      </c>
      <c r="O22" s="3" t="s">
        <v>38</v>
      </c>
      <c r="P22" s="13">
        <f>(1+B47)*(1+B48)*(1+B49)-1</f>
        <v>-5.5754993645000139E-2</v>
      </c>
      <c r="Q22" s="13">
        <f>(1+C47)*(1+C48)*(1+C49)-1</f>
        <v>-8.8781261718749893E-2</v>
      </c>
      <c r="R22" s="13">
        <f>(1+G47)*(1+G48)*(1+G49)-1</f>
        <v>7.8275294571472642E-3</v>
      </c>
    </row>
    <row r="23" spans="1:18" x14ac:dyDescent="0.25">
      <c r="A23" s="47">
        <v>38899</v>
      </c>
      <c r="B23" s="9">
        <v>-2.2000000000000001E-3</v>
      </c>
      <c r="C23" s="9">
        <v>5.0858787979908282E-3</v>
      </c>
      <c r="D23" s="3">
        <f t="shared" si="0"/>
        <v>113.43060835190946</v>
      </c>
      <c r="E23" s="3">
        <f>D23/MAXA($D$6:D22)-1</f>
        <v>-1.5165163749999877E-2</v>
      </c>
      <c r="F23" s="10">
        <f>'L1 (2)'!Q21</f>
        <v>4.5253741801039851E-3</v>
      </c>
      <c r="G23" s="10">
        <f t="shared" si="1"/>
        <v>5.6405543768965945E-3</v>
      </c>
      <c r="H23" s="11">
        <f t="shared" si="2"/>
        <v>107.62108994163393</v>
      </c>
      <c r="I23" s="3">
        <f t="shared" si="3"/>
        <v>109.6707290157826</v>
      </c>
      <c r="J23" s="3">
        <f>I23/MAXA($I$6:I22)-1</f>
        <v>5.6405543768967004E-3</v>
      </c>
      <c r="O23" s="3" t="s">
        <v>39</v>
      </c>
      <c r="P23" s="13">
        <f>(1+B50)*(1+B51)*(1+B52)-1</f>
        <v>-4.5715056724000003E-2</v>
      </c>
      <c r="Q23" s="13">
        <f>(1+C50)*(1+C51)*(1+C52)-1</f>
        <v>-0.22558214306366153</v>
      </c>
      <c r="R23" s="13">
        <f>(1+G50)*(1+G51)*(1+G52)-1</f>
        <v>-4.2198207451606295E-2</v>
      </c>
    </row>
    <row r="24" spans="1:18" x14ac:dyDescent="0.25">
      <c r="A24" s="47">
        <v>38930</v>
      </c>
      <c r="B24" s="9">
        <v>9.4999999999999998E-3</v>
      </c>
      <c r="C24" s="9">
        <v>2.1274193032348121E-2</v>
      </c>
      <c r="D24" s="3">
        <f t="shared" si="0"/>
        <v>114.5081991312526</v>
      </c>
      <c r="E24" s="3">
        <f>D24/MAXA($D$6:D23)-1</f>
        <v>-5.8092328056248421E-3</v>
      </c>
      <c r="F24" s="10">
        <f>'L1 (2)'!Q22</f>
        <v>5.9276124035805853E-3</v>
      </c>
      <c r="G24" s="10">
        <f t="shared" si="1"/>
        <v>7.0427926003731947E-3</v>
      </c>
      <c r="H24" s="11">
        <f t="shared" si="2"/>
        <v>108.25902604925881</v>
      </c>
      <c r="I24" s="3">
        <f t="shared" si="3"/>
        <v>110.44311721457248</v>
      </c>
      <c r="J24" s="3">
        <f>I24/MAXA($I$6:I23)-1</f>
        <v>7.0427926003731045E-3</v>
      </c>
      <c r="O24" s="3" t="s">
        <v>40</v>
      </c>
      <c r="P24" s="13">
        <f>(1+B53)*(1+B54)*(1+B55)-1</f>
        <v>1.2393811753999895E-2</v>
      </c>
      <c r="Q24" s="13">
        <f>(1+C53)*(1+C54)*(1+C55)-1</f>
        <v>-0.11666759479656785</v>
      </c>
      <c r="R24" s="13">
        <f>(1+G53)*(1+G54)*(1+G55)-1</f>
        <v>1.6839780663986836E-2</v>
      </c>
    </row>
    <row r="25" spans="1:18" x14ac:dyDescent="0.25">
      <c r="A25" s="47">
        <v>38961</v>
      </c>
      <c r="B25" s="9">
        <v>6.8000000000000005E-3</v>
      </c>
      <c r="C25" s="9">
        <v>2.4566298512509466E-2</v>
      </c>
      <c r="D25" s="3">
        <f t="shared" si="0"/>
        <v>115.28685488534511</v>
      </c>
      <c r="E25" s="3">
        <f>D25/MAXA($D$6:D24)-1</f>
        <v>9.5126441129678163E-4</v>
      </c>
      <c r="F25" s="10">
        <f>'L1 (2)'!Q23</f>
        <v>7.2085096278260543E-3</v>
      </c>
      <c r="G25" s="10">
        <f t="shared" si="1"/>
        <v>8.3236898246186637E-3</v>
      </c>
      <c r="H25" s="11">
        <f t="shared" si="2"/>
        <v>109.03941228083396</v>
      </c>
      <c r="I25" s="3">
        <f t="shared" si="3"/>
        <v>111.36241146553058</v>
      </c>
      <c r="J25" s="3">
        <f>I25/MAXA($I$6:I24)-1</f>
        <v>8.3236898246186186E-3</v>
      </c>
      <c r="O25" s="3" t="s">
        <v>41</v>
      </c>
      <c r="P25" s="13">
        <f>(1+B56)*(1+B57)*(1+B58)-1</f>
        <v>5.4732674380000068E-2</v>
      </c>
      <c r="Q25" s="13">
        <f>(1+C56)*(1+C57)*(1+C58)-1</f>
        <v>0.15221779583276618</v>
      </c>
      <c r="R25" s="13">
        <f>(1+G56)*(1+G57)*(1+G58)-1</f>
        <v>2.7627415960218782E-2</v>
      </c>
    </row>
    <row r="26" spans="1:18" x14ac:dyDescent="0.25">
      <c r="A26" s="47">
        <v>38991</v>
      </c>
      <c r="B26" s="9">
        <v>1.0200000000000001E-2</v>
      </c>
      <c r="C26" s="9">
        <v>3.1508002961554205E-2</v>
      </c>
      <c r="D26" s="3">
        <f t="shared" si="0"/>
        <v>116.46278080517563</v>
      </c>
      <c r="E26" s="3">
        <f>D26/MAXA($D$6:D25)-1</f>
        <v>1.0199999999999987E-2</v>
      </c>
      <c r="F26" s="10">
        <f>'L1 (2)'!Q24</f>
        <v>6.4890959403205838E-3</v>
      </c>
      <c r="G26" s="10">
        <f t="shared" si="1"/>
        <v>7.6042761371131942E-3</v>
      </c>
      <c r="H26" s="11">
        <f t="shared" si="2"/>
        <v>109.74697948840046</v>
      </c>
      <c r="I26" s="3">
        <f t="shared" si="3"/>
        <v>112.2092419936093</v>
      </c>
      <c r="J26" s="3">
        <f>I26/MAXA($I$6:I25)-1</f>
        <v>7.6042761371131196E-3</v>
      </c>
      <c r="O26" s="3" t="s">
        <v>42</v>
      </c>
      <c r="P26" s="13">
        <f>(1+B59)*(1+B60)*(1+B61)-1</f>
        <v>5.2383991832000154E-2</v>
      </c>
      <c r="Q26" s="13">
        <f>(1+C59)*(1+C60)*(1+C61)-1</f>
        <v>0.14984983243163552</v>
      </c>
      <c r="R26" s="13">
        <f>(1+G59)*(1+G60)*(1+G61)-1</f>
        <v>1.9629887313318717E-2</v>
      </c>
    </row>
    <row r="27" spans="1:18" x14ac:dyDescent="0.25">
      <c r="A27" s="47">
        <v>39022</v>
      </c>
      <c r="B27" s="9">
        <v>1.4499999999999999E-2</v>
      </c>
      <c r="C27" s="9">
        <v>1.6466656727820217E-2</v>
      </c>
      <c r="D27" s="3">
        <f t="shared" si="0"/>
        <v>118.15149112685067</v>
      </c>
      <c r="E27" s="3">
        <f>D27/MAXA($D$6:D26)-1</f>
        <v>1.4499999999999957E-2</v>
      </c>
      <c r="F27" s="10">
        <f>'L1 (2)'!Q25</f>
        <v>6.7575454470476769E-3</v>
      </c>
      <c r="G27" s="10">
        <f t="shared" si="1"/>
        <v>7.8727256438402872E-3</v>
      </c>
      <c r="H27" s="11">
        <f t="shared" si="2"/>
        <v>110.48859968996953</v>
      </c>
      <c r="I27" s="3">
        <f t="shared" si="3"/>
        <v>113.09263457052826</v>
      </c>
      <c r="J27" s="3">
        <f>I27/MAXA($I$6:I26)-1</f>
        <v>7.8727256438402282E-3</v>
      </c>
      <c r="O27" s="3" t="s">
        <v>43</v>
      </c>
      <c r="P27" s="13">
        <f>(1+B62)*(1+B63)*(1+B64)-1</f>
        <v>1.506545771000023E-2</v>
      </c>
      <c r="Q27" s="13">
        <f>(1+C62)*(1+C63)*(1+C64)-1</f>
        <v>5.4887068542618156E-2</v>
      </c>
      <c r="R27" s="13">
        <f>(1+G62)*(1+G63)*(1+G64)-1</f>
        <v>1.448569851717707E-2</v>
      </c>
    </row>
    <row r="28" spans="1:18" x14ac:dyDescent="0.25">
      <c r="A28" s="47">
        <v>39052</v>
      </c>
      <c r="B28" s="9">
        <v>2.0199999999999999E-2</v>
      </c>
      <c r="C28" s="9">
        <v>1.2615782852659851E-2</v>
      </c>
      <c r="D28" s="3">
        <f t="shared" si="0"/>
        <v>120.53815124761306</v>
      </c>
      <c r="E28" s="3">
        <f>D28/MAXA($D$6:D27)-1</f>
        <v>2.0199999999999996E-2</v>
      </c>
      <c r="F28" s="10">
        <f>'L1 (2)'!Q26</f>
        <v>5.6758221015979467E-3</v>
      </c>
      <c r="G28" s="10">
        <f t="shared" si="1"/>
        <v>6.7910022983905562E-3</v>
      </c>
      <c r="H28" s="11">
        <f t="shared" si="2"/>
        <v>111.11571332606448</v>
      </c>
      <c r="I28" s="3">
        <f t="shared" si="3"/>
        <v>113.86064691182777</v>
      </c>
      <c r="J28" s="3">
        <f>I28/MAXA($I$6:I27)-1</f>
        <v>6.7910022983905804E-3</v>
      </c>
      <c r="O28" s="3" t="s">
        <v>44</v>
      </c>
      <c r="P28" s="13">
        <f>(1+B65)*(1+B66)*(1+B67)-1</f>
        <v>2.2076321552000122E-2</v>
      </c>
      <c r="Q28" s="13">
        <f>(1+C65)*(1+C66)*(1+C67)-1</f>
        <v>4.872215870265606E-2</v>
      </c>
      <c r="R28" s="13">
        <f>(1+G65)*(1+G66)*(1+G67)-1</f>
        <v>1.4310701726460318E-2</v>
      </c>
    </row>
    <row r="29" spans="1:18" x14ac:dyDescent="0.25">
      <c r="A29" s="47">
        <v>39083</v>
      </c>
      <c r="B29" s="9">
        <v>1.1299999999999999E-2</v>
      </c>
      <c r="C29" s="9">
        <v>1.4059042735039773E-2</v>
      </c>
      <c r="D29" s="3">
        <f t="shared" si="0"/>
        <v>121.9002323567111</v>
      </c>
      <c r="E29" s="3">
        <f>D29/MAXA($D$6:D28)-1</f>
        <v>1.1300000000000088E-2</v>
      </c>
      <c r="F29" s="10">
        <f>'L1 (2)'!Q27</f>
        <v>5.5849173126111921E-3</v>
      </c>
      <c r="G29" s="10">
        <f t="shared" si="1"/>
        <v>6.7000975094038025E-3</v>
      </c>
      <c r="H29" s="11">
        <f t="shared" si="2"/>
        <v>111.73628539712236</v>
      </c>
      <c r="I29" s="3">
        <f t="shared" si="3"/>
        <v>114.62352434862082</v>
      </c>
      <c r="J29" s="3">
        <f>I29/MAXA($I$6:I28)-1</f>
        <v>6.7000975094038129E-3</v>
      </c>
      <c r="O29" s="3" t="s">
        <v>45</v>
      </c>
      <c r="P29" s="13">
        <f>(1+B68)*(1+B69)*(1+B70)-1</f>
        <v>-1.4863914549999913E-2</v>
      </c>
      <c r="Q29" s="13">
        <f>(1+C68)*(1+C69)*(1+C70)-1</f>
        <v>-0.11862196676535885</v>
      </c>
      <c r="R29" s="13">
        <f>(1+G68)*(1+G69)*(1+G70)-1</f>
        <v>-1.9934511254453557E-3</v>
      </c>
    </row>
    <row r="30" spans="1:18" x14ac:dyDescent="0.25">
      <c r="A30" s="47">
        <v>39114</v>
      </c>
      <c r="B30" s="9">
        <v>1.8E-3</v>
      </c>
      <c r="C30" s="9">
        <v>-2.1846176033528231E-2</v>
      </c>
      <c r="D30" s="3">
        <f t="shared" si="0"/>
        <v>122.11965277495318</v>
      </c>
      <c r="E30" s="3">
        <f>D30/MAXA($D$6:D29)-1</f>
        <v>1.8000000000000238E-3</v>
      </c>
      <c r="F30" s="10">
        <f>'L1 (2)'!Q28</f>
        <v>6.6378129450179579E-3</v>
      </c>
      <c r="G30" s="10">
        <f t="shared" si="1"/>
        <v>7.7529931418105682E-3</v>
      </c>
      <c r="H30" s="11">
        <f t="shared" si="2"/>
        <v>112.4779699587596</v>
      </c>
      <c r="I30" s="3">
        <f t="shared" si="3"/>
        <v>115.51219974678583</v>
      </c>
      <c r="J30" s="3">
        <f>I30/MAXA($I$6:I29)-1</f>
        <v>7.7529931418105491E-3</v>
      </c>
      <c r="O30" s="3" t="s">
        <v>46</v>
      </c>
      <c r="P30" s="13">
        <f>(1+B71)*(1+B72)*(1+B73)-1</f>
        <v>2.7205646330000111E-2</v>
      </c>
      <c r="Q30" s="13">
        <f>(1+C71)*(1+C72)*(1+C73)-1</f>
        <v>0.10719794528113624</v>
      </c>
      <c r="R30" s="13">
        <f>(1+G71)*(1+G72)*(1+G73)-1</f>
        <v>2.1007267226677673E-2</v>
      </c>
    </row>
    <row r="31" spans="1:18" x14ac:dyDescent="0.25">
      <c r="A31" s="47">
        <v>39142</v>
      </c>
      <c r="B31" s="9">
        <v>9.5999999999999992E-3</v>
      </c>
      <c r="C31" s="9">
        <v>9.9799828968305526E-3</v>
      </c>
      <c r="D31" s="3">
        <f t="shared" si="0"/>
        <v>123.29200144159273</v>
      </c>
      <c r="E31" s="3">
        <f>D31/MAXA($D$6:D30)-1</f>
        <v>9.6000000000000529E-3</v>
      </c>
      <c r="F31" s="10">
        <f>'L1 (2)'!Q29</f>
        <v>9.5966188813833512E-4</v>
      </c>
      <c r="G31" s="10">
        <f t="shared" si="1"/>
        <v>2.074842084930945E-3</v>
      </c>
      <c r="H31" s="11">
        <f t="shared" si="2"/>
        <v>112.58591077978419</v>
      </c>
      <c r="I31" s="3">
        <f t="shared" si="3"/>
        <v>115.75186932014341</v>
      </c>
      <c r="J31" s="3">
        <f>I31/MAXA($I$6:I30)-1</f>
        <v>2.0748420849310278E-3</v>
      </c>
      <c r="O31" s="3" t="s">
        <v>47</v>
      </c>
      <c r="P31" s="13">
        <f>(1+B74)*(1+B75)*(1+B76)-1</f>
        <v>4.7287417665999865E-2</v>
      </c>
      <c r="Q31" s="13">
        <f>(1+C74)*(1+C75)*(1+C76)-1</f>
        <v>0.10203300823660832</v>
      </c>
      <c r="R31" s="13">
        <f>(1+G74)*(1+G75)*(1+G76)-1</f>
        <v>1.8628606772507439E-2</v>
      </c>
    </row>
    <row r="32" spans="1:18" x14ac:dyDescent="0.25">
      <c r="A32" s="47">
        <v>39173</v>
      </c>
      <c r="B32" s="9">
        <v>1.46E-2</v>
      </c>
      <c r="C32" s="9">
        <v>4.3290690602424187E-2</v>
      </c>
      <c r="D32" s="3">
        <f t="shared" si="0"/>
        <v>125.09206466263998</v>
      </c>
      <c r="E32" s="3">
        <f>D32/MAXA($D$6:D31)-1</f>
        <v>1.4599999999999946E-2</v>
      </c>
      <c r="F32" s="10">
        <f>'L1 (2)'!Q30</f>
        <v>6.2476469640045454E-3</v>
      </c>
      <c r="G32" s="10">
        <f t="shared" si="1"/>
        <v>7.3628271607971557E-3</v>
      </c>
      <c r="H32" s="11">
        <f t="shared" si="2"/>
        <v>113.28930780345718</v>
      </c>
      <c r="I32" s="3">
        <f t="shared" si="3"/>
        <v>116.6041303274868</v>
      </c>
      <c r="J32" s="3">
        <f>I32/MAXA($I$6:I31)-1</f>
        <v>7.3628271607970586E-3</v>
      </c>
      <c r="O32" s="3" t="s">
        <v>48</v>
      </c>
      <c r="P32" s="13">
        <f>(1+B77)*(1+B78)*(1+B79)-1</f>
        <v>5.4988383999998725E-3</v>
      </c>
      <c r="Q32" s="13">
        <f>(1+C77)*(1+C78)*(1+C79)-1</f>
        <v>5.4220556110406548E-2</v>
      </c>
      <c r="R32" s="13">
        <f>(1+G77)*(1+G78)*(1+G79)-1</f>
        <v>1.5546687241826396E-2</v>
      </c>
    </row>
    <row r="33" spans="1:18" x14ac:dyDescent="0.25">
      <c r="A33" s="47">
        <v>39203</v>
      </c>
      <c r="B33" s="9">
        <v>1.0800000000000001E-2</v>
      </c>
      <c r="C33" s="9">
        <v>3.254922870993493E-2</v>
      </c>
      <c r="D33" s="3">
        <f t="shared" si="0"/>
        <v>126.44305896099648</v>
      </c>
      <c r="E33" s="3">
        <f>D33/MAXA($D$6:D32)-1</f>
        <v>1.0799999999999921E-2</v>
      </c>
      <c r="F33" s="10">
        <f>'L1 (2)'!Q31</f>
        <v>7.1848286429500308E-3</v>
      </c>
      <c r="G33" s="10">
        <f t="shared" si="1"/>
        <v>8.3000088397426411E-3</v>
      </c>
      <c r="H33" s="11">
        <f t="shared" si="2"/>
        <v>114.10327206710345</v>
      </c>
      <c r="I33" s="3">
        <f t="shared" si="3"/>
        <v>117.57194563995544</v>
      </c>
      <c r="J33" s="3">
        <f>I33/MAXA($I$6:I32)-1</f>
        <v>8.3000088397426897E-3</v>
      </c>
      <c r="O33" s="3" t="s">
        <v>49</v>
      </c>
      <c r="P33" s="13">
        <f>(1+B80)*(1+B81)*(1+B82)-1</f>
        <v>-1.1282222280999954E-2</v>
      </c>
      <c r="Q33" s="13">
        <f>(1+C80)*(1+C81)*(1+C82)-1</f>
        <v>-3.9144846414979062E-3</v>
      </c>
      <c r="R33" s="13">
        <f>(1+G80)*(1+G81)*(1+G82)-1</f>
        <v>1.3693610385741017E-2</v>
      </c>
    </row>
    <row r="34" spans="1:18" x14ac:dyDescent="0.25">
      <c r="A34" s="47">
        <v>39234</v>
      </c>
      <c r="B34" s="9">
        <v>2.8000000000000004E-3</v>
      </c>
      <c r="C34" s="9">
        <v>-1.7816322202167556E-2</v>
      </c>
      <c r="D34" s="3">
        <f t="shared" si="0"/>
        <v>126.79709952608727</v>
      </c>
      <c r="E34" s="3">
        <f>D34/MAXA($D$6:D33)-1</f>
        <v>2.7999999999999137E-3</v>
      </c>
      <c r="F34" s="10">
        <f>'L1 (2)'!Q32</f>
        <v>6.6020524834904323E-3</v>
      </c>
      <c r="G34" s="10">
        <f t="shared" si="1"/>
        <v>7.7172326802830427E-3</v>
      </c>
      <c r="H34" s="11">
        <f t="shared" si="2"/>
        <v>114.85658785782846</v>
      </c>
      <c r="I34" s="3">
        <f t="shared" si="3"/>
        <v>118.47927570113256</v>
      </c>
      <c r="J34" s="3">
        <f>I34/MAXA($I$6:I33)-1</f>
        <v>7.7172326802830149E-3</v>
      </c>
      <c r="O34" s="3" t="s">
        <v>50</v>
      </c>
      <c r="P34" s="13">
        <f>(1+B83)*(1+B84)*(1+B85)-1</f>
        <v>-2.7922824307999972E-2</v>
      </c>
      <c r="Q34" s="13">
        <f>(1+C83)*(1+C84)*(1+C85)-1</f>
        <v>-0.14327899264812149</v>
      </c>
      <c r="R34" s="13">
        <f>(1+G83)*(1+G84)*(1+G85)-1</f>
        <v>1.1233796737213364E-3</v>
      </c>
    </row>
    <row r="35" spans="1:18" x14ac:dyDescent="0.25">
      <c r="A35" s="47">
        <v>39264</v>
      </c>
      <c r="B35" s="9">
        <v>-4.1999999999999997E-3</v>
      </c>
      <c r="C35" s="9">
        <v>-3.1981878316802548E-2</v>
      </c>
      <c r="D35" s="3">
        <f t="shared" si="0"/>
        <v>126.2645517080777</v>
      </c>
      <c r="E35" s="3">
        <f>D35/MAXA($D$6:D34)-1</f>
        <v>-4.1999999999999815E-3</v>
      </c>
      <c r="F35" s="10">
        <f>'L1 (2)'!Q33</f>
        <v>3.8880350166960124E-3</v>
      </c>
      <c r="G35" s="10">
        <f t="shared" si="1"/>
        <v>5.0032152134886227E-3</v>
      </c>
      <c r="H35" s="11">
        <f t="shared" si="2"/>
        <v>115.30315429331793</v>
      </c>
      <c r="I35" s="3">
        <f t="shared" si="3"/>
        <v>119.07205301580359</v>
      </c>
      <c r="J35" s="3">
        <f>I35/MAXA($I$6:I34)-1</f>
        <v>5.0032152134886765E-3</v>
      </c>
      <c r="O35" s="3" t="s">
        <v>51</v>
      </c>
      <c r="P35" s="13">
        <f>(1+B86)*(1+B87)*(1+B88)-1</f>
        <v>8.2838444399999656E-3</v>
      </c>
      <c r="Q35" s="13">
        <f>(1+C86)*(1+C87)*(1+C88)-1</f>
        <v>0.11152350770975006</v>
      </c>
      <c r="R35" s="13">
        <f>(1+G86)*(1+G87)*(1+G88)-1</f>
        <v>5.0682617100528127E-3</v>
      </c>
    </row>
    <row r="36" spans="1:18" x14ac:dyDescent="0.25">
      <c r="A36" s="47">
        <v>39295</v>
      </c>
      <c r="B36" s="9">
        <v>-1.4499999999999999E-2</v>
      </c>
      <c r="C36" s="9">
        <v>1.2863571531556817E-2</v>
      </c>
      <c r="D36" s="3">
        <f t="shared" si="0"/>
        <v>124.43371570831059</v>
      </c>
      <c r="E36" s="3">
        <f>D36/MAXA($D$6:D35)-1</f>
        <v>-1.8639099999999909E-2</v>
      </c>
      <c r="F36" s="10">
        <f>'L1 (2)'!Q34</f>
        <v>1.5630319619389336E-3</v>
      </c>
      <c r="G36" s="10">
        <f t="shared" si="1"/>
        <v>2.6782121587315437E-3</v>
      </c>
      <c r="H36" s="11">
        <f t="shared" si="2"/>
        <v>115.48337680879075</v>
      </c>
      <c r="I36" s="3">
        <f t="shared" si="3"/>
        <v>119.39095323595565</v>
      </c>
      <c r="J36" s="3">
        <f>I36/MAXA($I$6:I35)-1</f>
        <v>2.6782121587316521E-3</v>
      </c>
      <c r="O36" s="3" t="s">
        <v>52</v>
      </c>
      <c r="P36" s="13">
        <f>(1+B89)*(1+B90)*(1+B91)-1</f>
        <v>3.4630977124999962E-2</v>
      </c>
      <c r="Q36" s="13">
        <f>(1+C89)*(1+C90)*(1+C91)-1</f>
        <v>0.11996660136704707</v>
      </c>
      <c r="R36" s="13">
        <f>(1+G89)*(1+G90)*(1+G91)-1</f>
        <v>1.9198487110286377E-2</v>
      </c>
    </row>
    <row r="37" spans="1:18" x14ac:dyDescent="0.25">
      <c r="A37" s="47">
        <v>39326</v>
      </c>
      <c r="B37" s="9">
        <v>8.6999999999999994E-3</v>
      </c>
      <c r="C37" s="9">
        <v>3.5794008343299488E-2</v>
      </c>
      <c r="D37" s="3">
        <f t="shared" si="0"/>
        <v>125.51628903497289</v>
      </c>
      <c r="E37" s="3">
        <f>D37/MAXA($D$6:D36)-1</f>
        <v>-1.0101260169999904E-2</v>
      </c>
      <c r="F37" s="10">
        <f>'L1 (2)'!Q35</f>
        <v>8.5218802067620822E-3</v>
      </c>
      <c r="G37" s="10">
        <f t="shared" si="1"/>
        <v>9.6370604035546925E-3</v>
      </c>
      <c r="H37" s="11">
        <f t="shared" si="2"/>
        <v>116.46751231182763</v>
      </c>
      <c r="I37" s="3">
        <f t="shared" si="3"/>
        <v>120.54153106392853</v>
      </c>
      <c r="J37" s="3">
        <f>I37/MAXA($I$6:I36)-1</f>
        <v>9.6370604035547203E-3</v>
      </c>
      <c r="O37" s="3" t="s">
        <v>53</v>
      </c>
      <c r="P37" s="13">
        <f>(1+B92)*(1+B93)*(1+B94)-1</f>
        <v>-8.680366527999972E-3</v>
      </c>
      <c r="Q37" s="13">
        <f>(1+C92)*(1+C93)*(1+C94)-1</f>
        <v>-3.2879605496395681E-2</v>
      </c>
      <c r="R37" s="13">
        <f>(1+G92)*(1+G93)*(1+G94)-1</f>
        <v>5.8576199808233476E-3</v>
      </c>
    </row>
    <row r="38" spans="1:18" x14ac:dyDescent="0.25">
      <c r="A38" s="47">
        <v>39356</v>
      </c>
      <c r="B38" s="9">
        <v>1.0900000000000002E-2</v>
      </c>
      <c r="C38" s="9">
        <v>1.4822338300311211E-2</v>
      </c>
      <c r="D38" s="3">
        <f t="shared" si="0"/>
        <v>126.88441658545408</v>
      </c>
      <c r="E38" s="3">
        <f>D38/MAXA($D$6:D37)-1</f>
        <v>6.8863609414693272E-4</v>
      </c>
      <c r="F38" s="10">
        <f>'L1 (2)'!Q36</f>
        <v>9.1820960759909608E-3</v>
      </c>
      <c r="G38" s="10">
        <f t="shared" si="1"/>
        <v>1.0297276272783571E-2</v>
      </c>
      <c r="H38" s="11">
        <f t="shared" si="2"/>
        <v>117.53692819960649</v>
      </c>
      <c r="I38" s="3">
        <f t="shared" si="3"/>
        <v>121.78278051163812</v>
      </c>
      <c r="J38" s="3">
        <f>I38/MAXA($I$6:I37)-1</f>
        <v>1.029727627278354E-2</v>
      </c>
      <c r="O38" s="3" t="s">
        <v>54</v>
      </c>
      <c r="P38" s="13">
        <f>(1+B95)*(1+B96)*(1+B97)-1</f>
        <v>2.4920068759999969E-2</v>
      </c>
      <c r="Q38" s="13">
        <f>(1+C95)*(1+C96)*(1+C97)-1</f>
        <v>5.7636406912816573E-2</v>
      </c>
      <c r="R38" s="13">
        <f>(1+G95)*(1+G96)*(1+G97)-1</f>
        <v>1.3695724489362071E-2</v>
      </c>
    </row>
    <row r="39" spans="1:18" x14ac:dyDescent="0.25">
      <c r="A39" s="47">
        <v>39387</v>
      </c>
      <c r="B39" s="9">
        <v>-1.54E-2</v>
      </c>
      <c r="C39" s="9">
        <v>-4.4043417224814418E-2</v>
      </c>
      <c r="D39" s="3">
        <f t="shared" si="0"/>
        <v>124.93039657003808</v>
      </c>
      <c r="E39" s="3">
        <f>D39/MAXA($D$6:D38)-1</f>
        <v>-1.5399999999999969E-2</v>
      </c>
      <c r="F39" s="10">
        <f>'L1 (2)'!Q37</f>
        <v>6.4570064305605199E-3</v>
      </c>
      <c r="G39" s="10">
        <f t="shared" si="1"/>
        <v>7.5721866273531294E-3</v>
      </c>
      <c r="H39" s="11">
        <f t="shared" si="2"/>
        <v>118.29586490081968</v>
      </c>
      <c r="I39" s="3">
        <f t="shared" si="3"/>
        <v>122.70494245367021</v>
      </c>
      <c r="J39" s="3">
        <f>I39/MAXA($I$6:I38)-1</f>
        <v>7.5721866273530392E-3</v>
      </c>
      <c r="O39" s="3" t="s">
        <v>55</v>
      </c>
      <c r="P39" s="13">
        <f>(1+B5598)*(1+B99)*(1+B100)-1</f>
        <v>1.3137379999999865E-2</v>
      </c>
      <c r="Q39" s="13">
        <f>(1+C5598)*(1+C99)*(1+C100)-1</f>
        <v>9.9350687331518639E-3</v>
      </c>
      <c r="R39" s="13">
        <f>(1+G5598)*(1+G99)*(1+G100)-1</f>
        <v>8.2105569052417504E-3</v>
      </c>
    </row>
    <row r="40" spans="1:18" x14ac:dyDescent="0.25">
      <c r="A40" s="47">
        <v>39417</v>
      </c>
      <c r="B40" s="9">
        <v>3.2000000000000002E-3</v>
      </c>
      <c r="C40" s="9">
        <v>-8.6285090339686121E-3</v>
      </c>
      <c r="D40" s="3">
        <f t="shared" si="0"/>
        <v>125.33017383906221</v>
      </c>
      <c r="E40" s="3">
        <f>D40/MAXA($D$6:D39)-1</f>
        <v>-1.2249279999999918E-2</v>
      </c>
      <c r="F40" s="10">
        <f>'L1 (2)'!Q38</f>
        <v>2.3068675836763319E-3</v>
      </c>
      <c r="G40" s="10">
        <f t="shared" si="1"/>
        <v>3.4220477804689418E-3</v>
      </c>
      <c r="H40" s="11">
        <f t="shared" si="2"/>
        <v>118.56875779684233</v>
      </c>
      <c r="I40" s="3">
        <f t="shared" si="3"/>
        <v>123.12484462964636</v>
      </c>
      <c r="J40" s="3">
        <f>I40/MAXA($I$6:I39)-1</f>
        <v>3.4220477804689509E-3</v>
      </c>
      <c r="O40" s="3" t="s">
        <v>56</v>
      </c>
      <c r="P40" s="13">
        <f>(1+B101)*(1+B102)*(1+B103)-1</f>
        <v>2.9328498356000043E-2</v>
      </c>
      <c r="Q40" s="13">
        <f>(1+C101)*(1+C102)*(1+C103)-1</f>
        <v>0.10026714947921511</v>
      </c>
      <c r="R40" s="13">
        <f>(1+G101)*(1+G102)*(1+G103)-1</f>
        <v>9.0409898552723522E-3</v>
      </c>
    </row>
    <row r="41" spans="1:18" x14ac:dyDescent="0.25">
      <c r="A41" s="47">
        <v>39448</v>
      </c>
      <c r="B41" s="9">
        <v>-1.1000000000000001E-2</v>
      </c>
      <c r="C41" s="9">
        <v>-6.116343193593643E-2</v>
      </c>
      <c r="D41" s="3">
        <f t="shared" si="0"/>
        <v>123.95154192683253</v>
      </c>
      <c r="E41" s="3">
        <f>D41/MAXA($D$6:D40)-1</f>
        <v>-2.3114537919999956E-2</v>
      </c>
      <c r="F41" s="10">
        <f>'L1 (2)'!Q39</f>
        <v>7.3384196791293063E-3</v>
      </c>
      <c r="G41" s="10">
        <f t="shared" si="1"/>
        <v>8.4535998759219157E-3</v>
      </c>
      <c r="H41" s="11">
        <f t="shared" si="2"/>
        <v>119.43886510238859</v>
      </c>
      <c r="I41" s="3">
        <f t="shared" si="3"/>
        <v>124.16569280093044</v>
      </c>
      <c r="J41" s="3">
        <f>I41/MAXA($I$6:I40)-1</f>
        <v>8.4535998759218689E-3</v>
      </c>
      <c r="O41" s="3" t="s">
        <v>57</v>
      </c>
      <c r="P41" s="13">
        <f>(1+B104)*(1+B105)*(1+B106)-1</f>
        <v>2.6911942999996441E-4</v>
      </c>
      <c r="Q41" s="13">
        <f>(1+C104)*(1+C105)*(1+C106)-1</f>
        <v>2.3636455365220632E-2</v>
      </c>
      <c r="R41" s="13">
        <f>(1+G104)*(1+G105)*(1+G106)-1</f>
        <v>1.0205568379871188E-2</v>
      </c>
    </row>
    <row r="42" spans="1:18" x14ac:dyDescent="0.25">
      <c r="A42" s="47">
        <v>39479</v>
      </c>
      <c r="B42" s="9">
        <v>1.8200000000000001E-2</v>
      </c>
      <c r="C42" s="9">
        <v>-3.4761192772624461E-2</v>
      </c>
      <c r="D42" s="3">
        <f t="shared" si="0"/>
        <v>126.20745998990088</v>
      </c>
      <c r="E42" s="3">
        <f>D42/MAXA($D$6:D41)-1</f>
        <v>-5.3352225101439554E-3</v>
      </c>
      <c r="F42" s="10">
        <f>'L1 (2)'!Q40</f>
        <v>1.2638197558903059E-3</v>
      </c>
      <c r="G42" s="10">
        <f t="shared" si="1"/>
        <v>2.3789999526829158E-3</v>
      </c>
      <c r="H42" s="11">
        <f t="shared" si="2"/>
        <v>119.5898142997261</v>
      </c>
      <c r="I42" s="3">
        <f t="shared" si="3"/>
        <v>124.46108297822869</v>
      </c>
      <c r="J42" s="3">
        <f>I42/MAXA($I$6:I41)-1</f>
        <v>2.3789999526828698E-3</v>
      </c>
      <c r="O42" s="3" t="s">
        <v>58</v>
      </c>
      <c r="P42" s="13">
        <f>(1+B107)*(1+B108)*(1+B109)-1</f>
        <v>1.2598255299999916E-2</v>
      </c>
      <c r="Q42" s="13">
        <f>(1+C107)*(1+C108)*(1+C109)-1</f>
        <v>4.6859836791259601E-2</v>
      </c>
      <c r="R42" s="13">
        <f>(1+G107)*(1+G108)*(1+G109)-1</f>
        <v>6.8989968675539082E-3</v>
      </c>
    </row>
    <row r="43" spans="1:18" x14ac:dyDescent="0.25">
      <c r="A43" s="47">
        <v>39508</v>
      </c>
      <c r="B43" s="9">
        <v>-7.9000000000000008E-3</v>
      </c>
      <c r="C43" s="9">
        <v>-5.9596236145298409E-3</v>
      </c>
      <c r="D43" s="3">
        <f t="shared" si="0"/>
        <v>125.21042105598066</v>
      </c>
      <c r="E43" s="3">
        <f>D43/MAXA($D$6:D42)-1</f>
        <v>-1.3193074252313863E-2</v>
      </c>
      <c r="F43" s="10">
        <f>'L1 (2)'!Q41</f>
        <v>-3.0104466721391633E-3</v>
      </c>
      <c r="G43" s="10">
        <f t="shared" si="1"/>
        <v>-1.8952664753465534E-3</v>
      </c>
      <c r="H43" s="11">
        <f t="shared" si="2"/>
        <v>119.22979554124575</v>
      </c>
      <c r="I43" s="3">
        <f t="shared" si="3"/>
        <v>124.22519606017472</v>
      </c>
      <c r="J43" s="3">
        <f>I43/MAXA($I$6:I42)-1</f>
        <v>-1.8952664753465465E-3</v>
      </c>
      <c r="O43" s="3" t="s">
        <v>59</v>
      </c>
      <c r="P43" s="13">
        <f>(1+B110)*(1+B111)*(1+B112)-1</f>
        <v>3.4074592339000009E-2</v>
      </c>
      <c r="Q43" s="13">
        <f>(1+C110)*(1+C111)*(1+C112)-1</f>
        <v>9.9200101774669092E-2</v>
      </c>
      <c r="R43" s="13">
        <f>(1+G110)*(1+G111)*(1+G112)-1</f>
        <v>9.757973081321758E-3</v>
      </c>
    </row>
    <row r="44" spans="1:18" x14ac:dyDescent="0.25">
      <c r="A44" s="47">
        <v>39539</v>
      </c>
      <c r="B44" s="9">
        <v>5.0000000000000001E-3</v>
      </c>
      <c r="C44" s="9">
        <v>4.7546697913198877E-2</v>
      </c>
      <c r="D44" s="3">
        <f t="shared" si="0"/>
        <v>125.83647316126056</v>
      </c>
      <c r="E44" s="3">
        <f>D44/MAXA($D$6:D43)-1</f>
        <v>-8.2590396235754371E-3</v>
      </c>
      <c r="F44" s="10">
        <f>'L1 (2)'!Q42</f>
        <v>6.101748509524307E-3</v>
      </c>
      <c r="G44" s="10">
        <f t="shared" si="1"/>
        <v>7.2169287063169173E-3</v>
      </c>
      <c r="H44" s="11">
        <f t="shared" si="2"/>
        <v>119.95730576848042</v>
      </c>
      <c r="I44" s="3">
        <f t="shared" si="3"/>
        <v>125.12172044366923</v>
      </c>
      <c r="J44" s="3">
        <f>I44/MAXA($I$6:I43)-1</f>
        <v>5.3079842279382117E-3</v>
      </c>
      <c r="O44" s="3" t="s">
        <v>60</v>
      </c>
      <c r="P44" s="13">
        <f>(1+B113)*(1+B114)*(1+B115)-1</f>
        <v>1.8727572679999804E-2</v>
      </c>
      <c r="Q44" s="13">
        <f>(1+C113)*(1+C114)*(1+C115)-1</f>
        <v>1.2973652965117433E-2</v>
      </c>
      <c r="R44" s="13">
        <f>(1+G113)*(1+G114)*(1+G115)-1</f>
        <v>5.9831589858996281E-3</v>
      </c>
    </row>
    <row r="45" spans="1:18" x14ac:dyDescent="0.25">
      <c r="A45" s="47">
        <v>39569</v>
      </c>
      <c r="B45" s="9">
        <v>1.2E-2</v>
      </c>
      <c r="C45" s="9">
        <v>1.0674181657577053E-2</v>
      </c>
      <c r="D45" s="3">
        <f t="shared" si="0"/>
        <v>127.34651083919569</v>
      </c>
      <c r="E45" s="3">
        <f>D45/MAXA($D$6:D44)-1</f>
        <v>3.6418519009415729E-3</v>
      </c>
      <c r="F45" s="10">
        <f>'L1 (2)'!Q43</f>
        <v>5.5101018628986717E-3</v>
      </c>
      <c r="G45" s="10">
        <f t="shared" si="1"/>
        <v>6.6252820596912811E-3</v>
      </c>
      <c r="H45" s="11">
        <f t="shared" si="2"/>
        <v>120.61828274246363</v>
      </c>
      <c r="I45" s="3">
        <f t="shared" si="3"/>
        <v>125.95068713340238</v>
      </c>
      <c r="J45" s="3">
        <f>I45/MAXA($I$6:I44)-1</f>
        <v>6.625282059691262E-3</v>
      </c>
      <c r="O45" s="3" t="s">
        <v>61</v>
      </c>
      <c r="P45" s="13">
        <f>(1+B116)*(1+B117)*(1+B118)-1</f>
        <v>1.5743520663999755E-2</v>
      </c>
      <c r="Q45" s="13">
        <f>(1+C116)*(1+C117)*(1+C118)-1</f>
        <v>4.6941268998153873E-2</v>
      </c>
      <c r="R45" s="13">
        <f>(1+G116)*(1+G117)*(1+G118)-1</f>
        <v>9.3619009875898218E-3</v>
      </c>
    </row>
    <row r="46" spans="1:18" x14ac:dyDescent="0.25">
      <c r="A46" s="47">
        <v>39600</v>
      </c>
      <c r="B46" s="9">
        <v>-1.54E-2</v>
      </c>
      <c r="C46" s="9">
        <v>-8.5962384902803612E-2</v>
      </c>
      <c r="D46" s="3">
        <f t="shared" si="0"/>
        <v>125.38537457227208</v>
      </c>
      <c r="E46" s="3">
        <f>D46/MAXA($D$6:D45)-1</f>
        <v>-1.5399999999999969E-2</v>
      </c>
      <c r="F46" s="10">
        <f>'L1 (2)'!Q44</f>
        <v>5.3859912007407492E-3</v>
      </c>
      <c r="G46" s="10">
        <f t="shared" si="1"/>
        <v>6.5011713975333587E-3</v>
      </c>
      <c r="H46" s="11">
        <f t="shared" si="2"/>
        <v>121.267931751963</v>
      </c>
      <c r="I46" s="3">
        <f t="shared" si="3"/>
        <v>126.76951413809373</v>
      </c>
      <c r="J46" s="3">
        <f>I46/MAXA($I$6:I45)-1</f>
        <v>6.5011713975333674E-3</v>
      </c>
      <c r="O46" s="3" t="s">
        <v>62</v>
      </c>
      <c r="P46" s="13">
        <f>(1+B119)*(1+B120)*(1+B121)-1</f>
        <v>7.8003467659999437E-3</v>
      </c>
      <c r="Q46" s="13">
        <f>(1+C119)*(1+C120)*(1+C121)-1</f>
        <v>6.15236942759112E-3</v>
      </c>
      <c r="R46" s="13">
        <f>(1+G119)*(1+G120)*(1+G121)-1</f>
        <v>9.5328058543147076E-3</v>
      </c>
    </row>
    <row r="47" spans="1:18" x14ac:dyDescent="0.25">
      <c r="A47" s="47">
        <v>39630</v>
      </c>
      <c r="B47" s="9">
        <v>-1.3700000000000002E-2</v>
      </c>
      <c r="C47" s="9">
        <v>-9.8593710937500134E-3</v>
      </c>
      <c r="D47" s="3">
        <f t="shared" si="0"/>
        <v>123.66759494063196</v>
      </c>
      <c r="E47" s="3">
        <f>D47/MAXA($D$6:D46)-1</f>
        <v>-2.8889019999999932E-2</v>
      </c>
      <c r="F47" s="10">
        <f>'L1 (2)'!Q45</f>
        <v>-7.9785802994180519E-3</v>
      </c>
      <c r="G47" s="10">
        <f t="shared" si="1"/>
        <v>-6.8634001026254415E-3</v>
      </c>
      <c r="H47" s="11">
        <f t="shared" si="2"/>
        <v>120.30038582073563</v>
      </c>
      <c r="I47" s="3">
        <f t="shared" si="3"/>
        <v>125.89944424174855</v>
      </c>
      <c r="J47" s="3">
        <f>I47/MAXA($I$6:I46)-1</f>
        <v>-6.8634001026254277E-3</v>
      </c>
      <c r="O47" s="3" t="s">
        <v>63</v>
      </c>
      <c r="P47" s="13">
        <f>(1+B122)*(1+B123)*(1+B124)-1</f>
        <v>1.1598627659999972E-2</v>
      </c>
      <c r="Q47" s="13">
        <f>(1+C122)*(1+C123)*(1+C124)-1</f>
        <v>4.3913350109456406E-2</v>
      </c>
      <c r="R47" s="13">
        <f>(1+G122)*(1+G123)*(1+G124)-1</f>
        <v>1.0639433648737207E-2</v>
      </c>
    </row>
    <row r="48" spans="1:18" x14ac:dyDescent="0.25">
      <c r="A48" s="47">
        <v>39661</v>
      </c>
      <c r="B48" s="9">
        <v>8.9999999999999998E-4</v>
      </c>
      <c r="C48" s="9">
        <v>1.2190464532380041E-2</v>
      </c>
      <c r="D48" s="3">
        <f t="shared" si="0"/>
        <v>123.77889577607851</v>
      </c>
      <c r="E48" s="3">
        <f>D48/MAXA($D$6:D47)-1</f>
        <v>-2.8015020118000056E-2</v>
      </c>
      <c r="F48" s="10">
        <f>'L1 (2)'!Q46</f>
        <v>5.3681324908255021E-3</v>
      </c>
      <c r="G48" s="10">
        <f t="shared" si="1"/>
        <v>6.4833126876181115E-3</v>
      </c>
      <c r="H48" s="11">
        <f t="shared" si="2"/>
        <v>120.94617423051875</v>
      </c>
      <c r="I48" s="3">
        <f t="shared" si="3"/>
        <v>126.71568970596515</v>
      </c>
      <c r="J48" s="3">
        <f>I48/MAXA($I$6:I47)-1</f>
        <v>-4.2458498397290878E-4</v>
      </c>
      <c r="O48" s="3" t="s">
        <v>64</v>
      </c>
      <c r="P48" s="13">
        <f>(1+B125)*(1+B126)*(1+B127)-1</f>
        <v>4.5936321739999952E-2</v>
      </c>
      <c r="Q48" s="13">
        <f>(1+C125)*(1+C126)*(1+C127)-1</f>
        <v>4.3664050842233681E-3</v>
      </c>
      <c r="R48" s="13">
        <f>(1+G125)*(1+G126)*(1+G127)-1</f>
        <v>1.2037910637214599E-2</v>
      </c>
    </row>
    <row r="49" spans="1:18" x14ac:dyDescent="0.25">
      <c r="A49" s="47">
        <v>39692</v>
      </c>
      <c r="B49" s="9">
        <v>-4.3499999999999997E-2</v>
      </c>
      <c r="C49" s="9">
        <v>-9.0791433779084607E-2</v>
      </c>
      <c r="D49" s="3">
        <f t="shared" si="0"/>
        <v>118.3945138098191</v>
      </c>
      <c r="E49" s="3">
        <f>D49/MAXA($D$6:D48)-1</f>
        <v>-7.0296366742866989E-2</v>
      </c>
      <c r="F49" s="10">
        <f>'L1 (2)'!Q47</f>
        <v>7.1404394564656953E-3</v>
      </c>
      <c r="G49" s="10">
        <f t="shared" si="1"/>
        <v>8.2556196532583056E-3</v>
      </c>
      <c r="H49" s="11">
        <f t="shared" si="2"/>
        <v>121.80978306510291</v>
      </c>
      <c r="I49" s="3">
        <f t="shared" si="3"/>
        <v>127.76180624427791</v>
      </c>
      <c r="J49" s="3">
        <f>I49/MAXA($I$6:I48)-1</f>
        <v>7.8275294571472642E-3</v>
      </c>
      <c r="O49" s="3" t="s">
        <v>65</v>
      </c>
      <c r="P49" s="13">
        <f>(1+B128)*(1+B129)*(1+B130)-1</f>
        <v>-1.2243785041999966E-2</v>
      </c>
      <c r="Q49" s="13">
        <f>(1+C128)*(1+C129)*(1+C130)-1</f>
        <v>-2.3114315787218231E-3</v>
      </c>
      <c r="R49" s="13">
        <f>(1+G128)*(1+G129)*(1+G130)-1</f>
        <v>9.8306012363007511E-3</v>
      </c>
    </row>
    <row r="50" spans="1:18" x14ac:dyDescent="0.25">
      <c r="A50" s="47">
        <v>39722</v>
      </c>
      <c r="B50" s="9">
        <v>-3.61E-2</v>
      </c>
      <c r="C50" s="9">
        <v>-0.1694245237674199</v>
      </c>
      <c r="D50" s="3">
        <f t="shared" si="0"/>
        <v>114.12047186128463</v>
      </c>
      <c r="E50" s="3">
        <f>D50/MAXA($D$6:D49)-1</f>
        <v>-0.10385866790344955</v>
      </c>
      <c r="F50" s="10">
        <f>'L1 (2)'!Q48</f>
        <v>-2.2423296917134593E-2</v>
      </c>
      <c r="G50" s="10">
        <f t="shared" si="1"/>
        <v>-2.1308116720341982E-2</v>
      </c>
      <c r="H50" s="11">
        <f t="shared" si="2"/>
        <v>119.07840613202235</v>
      </c>
      <c r="I50" s="3">
        <f t="shared" si="3"/>
        <v>125.03944276442311</v>
      </c>
      <c r="J50" s="3">
        <f>I50/MAXA($I$6:I49)-1</f>
        <v>-2.1308116720341941E-2</v>
      </c>
      <c r="O50" s="3" t="s">
        <v>66</v>
      </c>
      <c r="P50" s="13">
        <f>(1+B131)*(1+B132)*(1+B133)-1</f>
        <v>-7.4605207960000142E-3</v>
      </c>
      <c r="Q50" s="13">
        <f>(1+C131)*(1+C132)*(1+C133)-1</f>
        <v>-6.9351644158272774E-2</v>
      </c>
      <c r="R50" s="13">
        <f>(1+G131)*(1+G132)*(1+G133)-1</f>
        <v>-2.7550624084249353E-4</v>
      </c>
    </row>
    <row r="51" spans="1:18" x14ac:dyDescent="0.25">
      <c r="A51" s="47">
        <v>39753</v>
      </c>
      <c r="B51" s="9">
        <v>-5.4000000000000003E-3</v>
      </c>
      <c r="C51" s="9">
        <v>-7.4849042580645175E-2</v>
      </c>
      <c r="D51" s="3">
        <f t="shared" si="0"/>
        <v>113.5042213132337</v>
      </c>
      <c r="E51" s="3">
        <f>D51/MAXA($D$6:D50)-1</f>
        <v>-0.10869783109677078</v>
      </c>
      <c r="F51" s="10">
        <f>'L1 (2)'!Q49</f>
        <v>-3.3045517620531754E-2</v>
      </c>
      <c r="G51" s="10">
        <f t="shared" si="1"/>
        <v>-3.1930337423739144E-2</v>
      </c>
      <c r="H51" s="11">
        <f t="shared" si="2"/>
        <v>115.14339856396177</v>
      </c>
      <c r="I51" s="3">
        <f t="shared" si="3"/>
        <v>121.04689116567876</v>
      </c>
      <c r="J51" s="3">
        <f>I51/MAXA($I$6:I50)-1</f>
        <v>-5.2558078787336315E-2</v>
      </c>
      <c r="O51" s="3" t="s">
        <v>67</v>
      </c>
      <c r="P51" s="13">
        <f>(1+B134)*(1+B135)*(1+B136)-1</f>
        <v>1.9408544000000028E-2</v>
      </c>
      <c r="Q51" s="13">
        <f>(1+C134)*(1+C135)*(1+C136)-1</f>
        <v>6.4535403159572402E-2</v>
      </c>
      <c r="R51" s="13">
        <f>(1+G134)*(1+G135)*(1+G136)-1</f>
        <v>1.4350631155964244E-2</v>
      </c>
    </row>
    <row r="52" spans="1:18" x14ac:dyDescent="0.25">
      <c r="A52" s="47">
        <v>39783</v>
      </c>
      <c r="B52" s="9">
        <v>-4.5999999999999999E-3</v>
      </c>
      <c r="C52" s="9">
        <v>7.8215768970539834E-3</v>
      </c>
      <c r="D52" s="3">
        <f t="shared" si="0"/>
        <v>112.98210189519281</v>
      </c>
      <c r="E52" s="3">
        <f>D52/MAXA($D$6:D51)-1</f>
        <v>-0.11279782107372582</v>
      </c>
      <c r="F52" s="10">
        <f>'L1 (2)'!Q50</f>
        <v>9.8193912041329625E-3</v>
      </c>
      <c r="G52" s="10">
        <f t="shared" si="1"/>
        <v>1.0934571400925573E-2</v>
      </c>
      <c r="H52" s="11">
        <f t="shared" si="2"/>
        <v>116.2740366390347</v>
      </c>
      <c r="I52" s="3">
        <f t="shared" si="3"/>
        <v>122.37048703998992</v>
      </c>
      <c r="J52" s="3">
        <f>I52/MAXA($I$6:I51)-1</f>
        <v>-4.2198207451606407E-2</v>
      </c>
      <c r="O52" s="3" t="s">
        <v>68</v>
      </c>
      <c r="P52" s="13">
        <f>(1+B137)*(1+B138)*(1+B139)-1</f>
        <v>-5.3482671999998121E-3</v>
      </c>
      <c r="Q52" s="13">
        <f>(1+C137)*(1+C138)*(1+C139)-1</f>
        <v>7.7301924009909317E-3</v>
      </c>
      <c r="R52" s="13">
        <f>(1+G137)*(1+G138)*(1+G139)-1</f>
        <v>1.1852357243174794E-2</v>
      </c>
    </row>
    <row r="53" spans="1:18" x14ac:dyDescent="0.25">
      <c r="A53" s="47">
        <v>39814</v>
      </c>
      <c r="B53" s="9">
        <v>4.7000000000000002E-3</v>
      </c>
      <c r="C53" s="9">
        <v>-8.5657342928314395E-2</v>
      </c>
      <c r="D53" s="3">
        <f t="shared" si="0"/>
        <v>113.51311777410021</v>
      </c>
      <c r="E53" s="3">
        <f>D53/MAXA($D$6:D52)-1</f>
        <v>-0.10862797083277231</v>
      </c>
      <c r="F53" s="10">
        <f>'L1 (2)'!Q51</f>
        <v>1.3043184341936699E-2</v>
      </c>
      <c r="G53" s="10">
        <f t="shared" si="1"/>
        <v>1.4158364538729309E-2</v>
      </c>
      <c r="H53" s="11">
        <f t="shared" si="2"/>
        <v>117.79062033309874</v>
      </c>
      <c r="I53" s="3">
        <f t="shared" si="3"/>
        <v>124.10305300428395</v>
      </c>
      <c r="J53" s="3">
        <f>I53/MAXA($I$6:I52)-1</f>
        <v>-2.8637300516857866E-2</v>
      </c>
      <c r="O53" s="3" t="s">
        <v>69</v>
      </c>
      <c r="P53" s="13">
        <f>(1+B140)*(1+B141)*(1+B142)-1</f>
        <v>1.0834701080000064E-2</v>
      </c>
      <c r="Q53" s="13">
        <f>(1+C140)*(1+C141)*(1+C142)-1</f>
        <v>1.8992745293059832E-2</v>
      </c>
      <c r="R53" s="13">
        <f>(1+G140)*(1+G141)*(1+G142)-1</f>
        <v>1.1255628366346304E-2</v>
      </c>
    </row>
    <row r="54" spans="1:18" x14ac:dyDescent="0.25">
      <c r="A54" s="47">
        <v>39845</v>
      </c>
      <c r="B54" s="9">
        <v>-3.7000000000000002E-3</v>
      </c>
      <c r="C54" s="9">
        <v>-0.10993119757149228</v>
      </c>
      <c r="D54" s="3">
        <f t="shared" si="0"/>
        <v>113.09311923833603</v>
      </c>
      <c r="E54" s="3">
        <f>D54/MAXA($D$6:D53)-1</f>
        <v>-0.11192604734069111</v>
      </c>
      <c r="F54" s="10">
        <f>'L1 (2)'!Q52</f>
        <v>1.0745820402794858E-3</v>
      </c>
      <c r="G54" s="10">
        <f t="shared" si="1"/>
        <v>2.1897622370720959E-3</v>
      </c>
      <c r="H54" s="11">
        <f t="shared" si="2"/>
        <v>117.91719601822209</v>
      </c>
      <c r="I54" s="3">
        <f t="shared" si="3"/>
        <v>124.37480918325809</v>
      </c>
      <c r="J54" s="3">
        <f>I54/MAXA($I$6:I53)-1</f>
        <v>-2.6510247159029277E-2</v>
      </c>
      <c r="O54" s="3" t="s">
        <v>70</v>
      </c>
      <c r="P54" s="13">
        <f>(1+B143)*(1+B144)*(1+B145)-1</f>
        <v>1.6129525543999934E-2</v>
      </c>
      <c r="Q54" s="13">
        <f>(1+C143)*(1+C144)*(1+C145)-1</f>
        <v>3.3070290282095405E-2</v>
      </c>
      <c r="R54" s="13">
        <f>(1+G143)*(1+G144)*(1+G145)-1</f>
        <v>9.8052958747603114E-3</v>
      </c>
    </row>
    <row r="55" spans="1:18" x14ac:dyDescent="0.25">
      <c r="A55" s="47">
        <v>39873</v>
      </c>
      <c r="B55" s="9">
        <v>1.1399999999999999E-2</v>
      </c>
      <c r="C55" s="9">
        <v>8.540446162249471E-2</v>
      </c>
      <c r="D55" s="3">
        <f t="shared" si="0"/>
        <v>114.38238079765307</v>
      </c>
      <c r="E55" s="3">
        <f>D55/MAXA($D$6:D54)-1</f>
        <v>-0.101802004280375</v>
      </c>
      <c r="F55" s="10">
        <f>'L1 (2)'!Q53</f>
        <v>-6.6195322421943898E-4</v>
      </c>
      <c r="G55" s="10">
        <f t="shared" si="1"/>
        <v>4.5322697257317091E-4</v>
      </c>
      <c r="H55" s="11">
        <f t="shared" si="2"/>
        <v>117.83914035012691</v>
      </c>
      <c r="I55" s="3">
        <f t="shared" si="3"/>
        <v>124.43117920148859</v>
      </c>
      <c r="J55" s="3">
        <f>I55/MAXA($I$6:I54)-1</f>
        <v>-2.6069035345518077E-2</v>
      </c>
      <c r="O55" s="3" t="s">
        <v>71</v>
      </c>
      <c r="P55" s="13">
        <f>(1+B146)*(1+B147)*(1+B148)-1</f>
        <v>1.130909774299993E-2</v>
      </c>
      <c r="Q55" s="13">
        <f>(1+C146)*(1+C147)*(1+C148)-1</f>
        <v>3.2542099161616322E-2</v>
      </c>
      <c r="R55" s="13">
        <f>(1+G146)*(1+G147)*(1+G148)-1</f>
        <v>1.1276984122667866E-2</v>
      </c>
    </row>
    <row r="56" spans="1:18" x14ac:dyDescent="0.25">
      <c r="A56" s="47">
        <v>39904</v>
      </c>
      <c r="B56" s="9">
        <v>2.4100000000000003E-2</v>
      </c>
      <c r="C56" s="9">
        <v>9.3925079862164695E-2</v>
      </c>
      <c r="D56" s="3">
        <f t="shared" si="0"/>
        <v>117.13899617487651</v>
      </c>
      <c r="E56" s="3">
        <f>D56/MAXA($D$6:D55)-1</f>
        <v>-8.0155432583531971E-2</v>
      </c>
      <c r="F56" s="10">
        <f>'L1 (2)'!Q54</f>
        <v>8.1628104329295008E-3</v>
      </c>
      <c r="G56" s="10">
        <f t="shared" si="1"/>
        <v>9.2779906297221111E-3</v>
      </c>
      <c r="H56" s="11">
        <f t="shared" si="2"/>
        <v>118.80103891438436</v>
      </c>
      <c r="I56" s="3">
        <f t="shared" si="3"/>
        <v>125.58565051616526</v>
      </c>
      <c r="J56" s="3">
        <f>I56/MAXA($I$6:I55)-1</f>
        <v>-1.7032912981457704E-2</v>
      </c>
    </row>
    <row r="57" spans="1:18" x14ac:dyDescent="0.25">
      <c r="A57" s="47">
        <v>39934</v>
      </c>
      <c r="B57" s="9">
        <v>2.9500000000000002E-2</v>
      </c>
      <c r="C57" s="9">
        <v>5.3081446255385467E-2</v>
      </c>
      <c r="D57" s="3">
        <f t="shared" si="0"/>
        <v>120.59459656203538</v>
      </c>
      <c r="E57" s="3">
        <f>D57/MAXA($D$6:D56)-1</f>
        <v>-5.3020017844746081E-2</v>
      </c>
      <c r="F57" s="10">
        <f>'L1 (2)'!Q55</f>
        <v>8.2110949505414862E-3</v>
      </c>
      <c r="G57" s="10">
        <f t="shared" si="1"/>
        <v>9.3262751473340965E-3</v>
      </c>
      <c r="H57" s="11">
        <f t="shared" si="2"/>
        <v>119.77652552513334</v>
      </c>
      <c r="I57" s="3">
        <f t="shared" si="3"/>
        <v>126.75689684743597</v>
      </c>
      <c r="J57" s="3">
        <f>I57/MAXA($I$6:I56)-1</f>
        <v>-7.8654914671492104E-3</v>
      </c>
    </row>
    <row r="58" spans="1:18" x14ac:dyDescent="0.25">
      <c r="A58" s="47">
        <v>39965</v>
      </c>
      <c r="B58" s="9">
        <v>4.0000000000000002E-4</v>
      </c>
      <c r="C58" s="9">
        <v>1.9582653030303376E-4</v>
      </c>
      <c r="D58" s="3">
        <f t="shared" si="0"/>
        <v>120.64283440066019</v>
      </c>
      <c r="E58" s="3">
        <f>D58/MAXA($D$6:D57)-1</f>
        <v>-5.2641225851884021E-2</v>
      </c>
      <c r="F58" s="10">
        <f>'L1 (2)'!Q56</f>
        <v>7.6574730309922909E-3</v>
      </c>
      <c r="G58" s="10">
        <f t="shared" si="1"/>
        <v>8.7726532277849004E-3</v>
      </c>
      <c r="H58" s="11">
        <f t="shared" si="2"/>
        <v>120.69371103908802</v>
      </c>
      <c r="I58" s="3">
        <f t="shared" si="3"/>
        <v>127.86889114770864</v>
      </c>
      <c r="J58" s="3">
        <f>I58/MAXA($I$6:I57)-1</f>
        <v>8.3816053152840908E-4</v>
      </c>
    </row>
    <row r="59" spans="1:18" x14ac:dyDescent="0.25">
      <c r="A59" s="47">
        <v>39995</v>
      </c>
      <c r="B59" s="9">
        <v>1.9400000000000001E-2</v>
      </c>
      <c r="C59" s="9">
        <v>7.4141727016716619E-2</v>
      </c>
      <c r="D59" s="3">
        <f t="shared" si="0"/>
        <v>122.983305388033</v>
      </c>
      <c r="E59" s="3">
        <f>D59/MAXA($D$6:D58)-1</f>
        <v>-3.426246563341051E-2</v>
      </c>
      <c r="F59" s="10">
        <f>'L1 (2)'!Q57</f>
        <v>5.3152099767181825E-3</v>
      </c>
      <c r="G59" s="10">
        <f t="shared" si="1"/>
        <v>6.4303901735107919E-3</v>
      </c>
      <c r="H59" s="11">
        <f t="shared" si="2"/>
        <v>121.33522345613012</v>
      </c>
      <c r="I59" s="3">
        <f t="shared" si="3"/>
        <v>128.69113800884259</v>
      </c>
      <c r="J59" s="3">
        <f>I59/MAXA($I$6:I58)-1</f>
        <v>6.4303901735107694E-3</v>
      </c>
    </row>
    <row r="60" spans="1:18" x14ac:dyDescent="0.25">
      <c r="A60" s="47">
        <v>40026</v>
      </c>
      <c r="B60" s="9">
        <v>1.49E-2</v>
      </c>
      <c r="C60" s="9">
        <v>3.3560189240494864E-2</v>
      </c>
      <c r="D60" s="3">
        <f t="shared" si="0"/>
        <v>124.81575663831468</v>
      </c>
      <c r="E60" s="3">
        <f>D60/MAXA($D$6:D59)-1</f>
        <v>-1.9872976371348439E-2</v>
      </c>
      <c r="F60" s="10">
        <f>'L1 (2)'!Q58</f>
        <v>5.7518020631576409E-3</v>
      </c>
      <c r="G60" s="10">
        <f t="shared" si="1"/>
        <v>6.8669822599502512E-3</v>
      </c>
      <c r="H60" s="11">
        <f t="shared" si="2"/>
        <v>122.03311964473879</v>
      </c>
      <c r="I60" s="3">
        <f t="shared" si="3"/>
        <v>129.57485777056212</v>
      </c>
      <c r="J60" s="3">
        <f>I60/MAXA($I$6:I59)-1</f>
        <v>6.866982259950305E-3</v>
      </c>
    </row>
    <row r="61" spans="1:18" x14ac:dyDescent="0.25">
      <c r="A61" s="47">
        <v>40057</v>
      </c>
      <c r="B61" s="9">
        <v>1.72E-2</v>
      </c>
      <c r="C61" s="9">
        <v>3.5723345788458705E-2</v>
      </c>
      <c r="D61" s="3">
        <f t="shared" si="0"/>
        <v>126.96258765249371</v>
      </c>
      <c r="E61" s="3">
        <f>D61/MAXA($D$6:D60)-1</f>
        <v>-3.0147915649355594E-3</v>
      </c>
      <c r="F61" s="10">
        <f>'L1 (2)'!Q59</f>
        <v>5.090385567198737E-3</v>
      </c>
      <c r="G61" s="10">
        <f t="shared" si="1"/>
        <v>6.2055657639913473E-3</v>
      </c>
      <c r="H61" s="11">
        <f t="shared" si="2"/>
        <v>122.65431527569859</v>
      </c>
      <c r="I61" s="3">
        <f t="shared" si="3"/>
        <v>130.37894307181719</v>
      </c>
      <c r="J61" s="3">
        <f>I61/MAXA($I$6:I60)-1</f>
        <v>6.2055657639914497E-3</v>
      </c>
    </row>
    <row r="62" spans="1:18" x14ac:dyDescent="0.25">
      <c r="A62" s="47">
        <v>40087</v>
      </c>
      <c r="B62" s="9">
        <v>1.5E-3</v>
      </c>
      <c r="C62" s="9">
        <v>-1.9762000860415463E-2</v>
      </c>
      <c r="D62" s="3">
        <f t="shared" si="0"/>
        <v>127.15303153397245</v>
      </c>
      <c r="E62" s="3">
        <f>D62/MAXA($D$6:D61)-1</f>
        <v>-1.5193137522828692E-3</v>
      </c>
      <c r="F62" s="10">
        <f>'L1 (2)'!Q60</f>
        <v>4.7773136057692855E-3</v>
      </c>
      <c r="G62" s="10">
        <f t="shared" si="1"/>
        <v>5.8924938025618958E-3</v>
      </c>
      <c r="H62" s="11">
        <f t="shared" si="2"/>
        <v>123.24027340487152</v>
      </c>
      <c r="I62" s="3">
        <f t="shared" si="3"/>
        <v>131.14720018585245</v>
      </c>
      <c r="J62" s="3">
        <f>I62/MAXA($I$6:I61)-1</f>
        <v>5.89249380256196E-3</v>
      </c>
    </row>
    <row r="63" spans="1:18" x14ac:dyDescent="0.25">
      <c r="A63" s="47">
        <v>40118</v>
      </c>
      <c r="B63" s="9">
        <v>7.4000000000000003E-3</v>
      </c>
      <c r="C63" s="9">
        <v>5.736406198137356E-2</v>
      </c>
      <c r="D63" s="3">
        <f t="shared" si="0"/>
        <v>128.09396396732384</v>
      </c>
      <c r="E63" s="3">
        <f>D63/MAXA($D$6:D62)-1</f>
        <v>5.8694433259500745E-3</v>
      </c>
      <c r="F63" s="10">
        <f>'L1 (2)'!Q61</f>
        <v>1.5964473561329352E-4</v>
      </c>
      <c r="G63" s="10">
        <f t="shared" si="1"/>
        <v>1.2748249324059035E-3</v>
      </c>
      <c r="H63" s="11">
        <f t="shared" si="2"/>
        <v>123.25994806573615</v>
      </c>
      <c r="I63" s="3">
        <f t="shared" si="3"/>
        <v>131.31438990646461</v>
      </c>
      <c r="J63" s="3">
        <f>I63/MAXA($I$6:I62)-1</f>
        <v>1.274824932405938E-3</v>
      </c>
    </row>
    <row r="64" spans="1:18" x14ac:dyDescent="0.25">
      <c r="A64" s="47">
        <v>40148</v>
      </c>
      <c r="B64" s="9">
        <v>6.1000000000000004E-3</v>
      </c>
      <c r="C64" s="9">
        <v>1.7770571188400419E-2</v>
      </c>
      <c r="D64" s="3">
        <f t="shared" si="0"/>
        <v>128.87533714752453</v>
      </c>
      <c r="E64" s="3">
        <f>D64/MAXA($D$6:D63)-1</f>
        <v>6.0999999999999943E-3</v>
      </c>
      <c r="F64" s="10">
        <f>'L1 (2)'!Q62</f>
        <v>6.1436071178198604E-3</v>
      </c>
      <c r="G64" s="10">
        <f t="shared" si="1"/>
        <v>7.2587873146124707E-3</v>
      </c>
      <c r="H64" s="11">
        <f t="shared" si="2"/>
        <v>124.01720876001491</v>
      </c>
      <c r="I64" s="3">
        <f t="shared" si="3"/>
        <v>132.26757313414373</v>
      </c>
      <c r="J64" s="3">
        <f>I64/MAXA($I$6:I63)-1</f>
        <v>7.2587873146123805E-3</v>
      </c>
    </row>
    <row r="65" spans="1:10" x14ac:dyDescent="0.25">
      <c r="A65" s="47">
        <v>40179</v>
      </c>
      <c r="B65" s="9">
        <v>3.2000000000000002E-3</v>
      </c>
      <c r="C65" s="9">
        <v>-3.6974246154947377E-2</v>
      </c>
      <c r="D65" s="3">
        <f t="shared" si="0"/>
        <v>129.28773822639661</v>
      </c>
      <c r="E65" s="3">
        <f>D65/MAXA($D$6:D64)-1</f>
        <v>3.2000000000000917E-3</v>
      </c>
      <c r="F65" s="10">
        <f>'L1 (2)'!Q63</f>
        <v>4.1419263747686117E-3</v>
      </c>
      <c r="G65" s="10">
        <f t="shared" si="1"/>
        <v>5.2571065715612212E-3</v>
      </c>
      <c r="H65" s="11">
        <f t="shared" si="2"/>
        <v>124.5308789079032</v>
      </c>
      <c r="I65" s="3">
        <f t="shared" si="3"/>
        <v>132.96291786207169</v>
      </c>
      <c r="J65" s="3">
        <f>I65/MAXA($I$6:I64)-1</f>
        <v>5.2571065715611986E-3</v>
      </c>
    </row>
    <row r="66" spans="1:10" x14ac:dyDescent="0.25">
      <c r="A66" s="47">
        <v>40210</v>
      </c>
      <c r="B66" s="9">
        <v>8.9999999999999998E-4</v>
      </c>
      <c r="C66" s="9">
        <v>2.8513688940531301E-2</v>
      </c>
      <c r="D66" s="3">
        <f t="shared" si="0"/>
        <v>129.40409719080034</v>
      </c>
      <c r="E66" s="3">
        <f>D66/MAXA($D$6:D65)-1</f>
        <v>8.9999999999990088E-4</v>
      </c>
      <c r="F66" s="10">
        <f>'L1 (2)'!Q64</f>
        <v>6.4150472331945283E-4</v>
      </c>
      <c r="G66" s="10">
        <f t="shared" si="1"/>
        <v>1.7566849201120626E-3</v>
      </c>
      <c r="H66" s="11">
        <f t="shared" si="2"/>
        <v>124.61076605492174</v>
      </c>
      <c r="I66" s="3">
        <f t="shared" si="3"/>
        <v>133.1964918148141</v>
      </c>
      <c r="J66" s="3">
        <f>I66/MAXA($I$6:I65)-1</f>
        <v>1.7566849201120505E-3</v>
      </c>
    </row>
    <row r="67" spans="1:10" x14ac:dyDescent="0.25">
      <c r="A67" s="47">
        <v>40238</v>
      </c>
      <c r="B67" s="9">
        <v>1.7899999999999999E-2</v>
      </c>
      <c r="C67" s="9">
        <v>5.8796426031891835E-2</v>
      </c>
      <c r="D67" s="3">
        <f t="shared" si="0"/>
        <v>131.72043053051567</v>
      </c>
      <c r="E67" s="3">
        <f>D67/MAXA($D$6:D66)-1</f>
        <v>1.7900000000000027E-2</v>
      </c>
      <c r="F67" s="10">
        <f>'L1 (2)'!Q65</f>
        <v>6.1216703643716692E-3</v>
      </c>
      <c r="G67" s="10">
        <f t="shared" si="1"/>
        <v>7.2368505611642795E-3</v>
      </c>
      <c r="H67" s="11">
        <f t="shared" si="2"/>
        <v>125.37359208856179</v>
      </c>
      <c r="I67" s="3">
        <f t="shared" si="3"/>
        <v>134.16041492134923</v>
      </c>
      <c r="J67" s="3">
        <f>I67/MAXA($I$6:I66)-1</f>
        <v>7.2368505611641876E-3</v>
      </c>
    </row>
    <row r="68" spans="1:10" x14ac:dyDescent="0.25">
      <c r="A68" s="47">
        <v>40269</v>
      </c>
      <c r="B68" s="9">
        <v>7.7000000000000002E-3</v>
      </c>
      <c r="C68" s="9">
        <v>1.4759229883791081E-2</v>
      </c>
      <c r="D68" s="3">
        <f t="shared" si="0"/>
        <v>132.73467784560066</v>
      </c>
      <c r="E68" s="3">
        <f>D68/MAXA($D$6:D67)-1</f>
        <v>7.7000000000000401E-3</v>
      </c>
      <c r="F68" s="10">
        <f>'L1 (2)'!Q66</f>
        <v>4.1822890120259996E-3</v>
      </c>
      <c r="G68" s="10">
        <f t="shared" si="1"/>
        <v>5.2974692088186091E-3</v>
      </c>
      <c r="H68" s="11">
        <f t="shared" si="2"/>
        <v>125.89794068515201</v>
      </c>
      <c r="I68" s="3">
        <f t="shared" si="3"/>
        <v>134.87112558843739</v>
      </c>
      <c r="J68" s="3">
        <f>I68/MAXA($I$6:I67)-1</f>
        <v>5.2974692088185726E-3</v>
      </c>
    </row>
    <row r="69" spans="1:10" x14ac:dyDescent="0.25">
      <c r="A69" s="47">
        <v>40299</v>
      </c>
      <c r="B69" s="9">
        <v>-1.5500000000000002E-2</v>
      </c>
      <c r="C69" s="9">
        <v>-8.1975841910334468E-2</v>
      </c>
      <c r="D69" s="3">
        <f t="shared" si="0"/>
        <v>130.67729033899386</v>
      </c>
      <c r="E69" s="3">
        <f>D69/MAXA($D$6:D68)-1</f>
        <v>-1.5499999999999958E-2</v>
      </c>
      <c r="F69" s="10">
        <f>'L1 (2)'!Q67</f>
        <v>2.0284737617015736E-3</v>
      </c>
      <c r="G69" s="10">
        <f t="shared" si="1"/>
        <v>3.1436539584941835E-3</v>
      </c>
      <c r="H69" s="11">
        <f t="shared" si="2"/>
        <v>126.15332135448411</v>
      </c>
      <c r="I69" s="3">
        <f t="shared" si="3"/>
        <v>135.29511373628006</v>
      </c>
      <c r="J69" s="3">
        <f>I69/MAXA($I$6:I68)-1</f>
        <v>3.1436539584941414E-3</v>
      </c>
    </row>
    <row r="70" spans="1:10" x14ac:dyDescent="0.25">
      <c r="A70" s="47">
        <v>40330</v>
      </c>
      <c r="B70" s="9">
        <v>-6.9999999999999993E-3</v>
      </c>
      <c r="C70" s="9">
        <v>-5.3882442026415123E-2</v>
      </c>
      <c r="D70" s="3">
        <f t="shared" si="0"/>
        <v>129.76254930662091</v>
      </c>
      <c r="E70" s="3">
        <f>D70/MAXA($D$6:D69)-1</f>
        <v>-2.2391499999999787E-2</v>
      </c>
      <c r="F70" s="10">
        <f>'L1 (2)'!Q68</f>
        <v>-1.1478755098537286E-2</v>
      </c>
      <c r="G70" s="10">
        <f t="shared" si="1"/>
        <v>-1.0363574901744676E-2</v>
      </c>
      <c r="H70" s="11">
        <f t="shared" si="2"/>
        <v>124.70523827378891</v>
      </c>
      <c r="I70" s="3">
        <f t="shared" si="3"/>
        <v>133.89297269123406</v>
      </c>
      <c r="J70" s="3">
        <f>I70/MAXA($I$6:I69)-1</f>
        <v>-1.0363574901744554E-2</v>
      </c>
    </row>
    <row r="71" spans="1:10" x14ac:dyDescent="0.25">
      <c r="A71" s="47">
        <v>40360</v>
      </c>
      <c r="B71" s="9">
        <v>6.9999999999999993E-3</v>
      </c>
      <c r="C71" s="9">
        <v>6.8777849911552336E-2</v>
      </c>
      <c r="D71" s="3">
        <f t="shared" ref="D71:D134" si="4">D70*(1+B71)</f>
        <v>130.67088715176723</v>
      </c>
      <c r="E71" s="3">
        <f>D71/MAXA($D$6:D70)-1</f>
        <v>-1.5548240500000032E-2</v>
      </c>
      <c r="F71" s="10">
        <f>'L1 (2)'!Q69</f>
        <v>4.4635879358134248E-3</v>
      </c>
      <c r="G71" s="10">
        <f t="shared" si="1"/>
        <v>5.5787681326060351E-3</v>
      </c>
      <c r="H71" s="11">
        <f t="shared" si="2"/>
        <v>125.26187107088053</v>
      </c>
      <c r="I71" s="3">
        <f t="shared" si="3"/>
        <v>134.63993054046381</v>
      </c>
      <c r="J71" s="3">
        <f>I71/MAXA($I$6:I70)-1</f>
        <v>-4.8426227505403707E-3</v>
      </c>
    </row>
    <row r="72" spans="1:10" x14ac:dyDescent="0.25">
      <c r="A72" s="47">
        <v>40391</v>
      </c>
      <c r="B72" s="9">
        <v>4.0999999999999995E-3</v>
      </c>
      <c r="C72" s="9">
        <v>-4.7449184040287196E-2</v>
      </c>
      <c r="D72" s="3">
        <f t="shared" si="4"/>
        <v>131.20663778908948</v>
      </c>
      <c r="E72" s="3">
        <f>D72/MAXA($D$6:D71)-1</f>
        <v>-1.1511988286049935E-2</v>
      </c>
      <c r="F72" s="10">
        <f>'L1 (2)'!Q70</f>
        <v>1.0009279625723922E-2</v>
      </c>
      <c r="G72" s="10">
        <f t="shared" ref="G72:G135" si="5">F72-$L$5</f>
        <v>1.1124459822516532E-2</v>
      </c>
      <c r="H72" s="11">
        <f t="shared" si="2"/>
        <v>126.51565216487035</v>
      </c>
      <c r="I72" s="3">
        <f t="shared" si="3"/>
        <v>136.13772703826763</v>
      </c>
      <c r="J72" s="3">
        <f>I72/MAXA($I$6:I71)-1</f>
        <v>6.2279655097523534E-3</v>
      </c>
    </row>
    <row r="73" spans="1:10" x14ac:dyDescent="0.25">
      <c r="A73" s="47">
        <v>40422</v>
      </c>
      <c r="B73" s="9">
        <v>1.5900000000000001E-2</v>
      </c>
      <c r="C73" s="9">
        <v>8.7551102944020132E-2</v>
      </c>
      <c r="D73" s="3">
        <f t="shared" si="4"/>
        <v>133.292823329936</v>
      </c>
      <c r="E73" s="3">
        <f>D73/MAXA($D$6:D72)-1</f>
        <v>4.2049711002016821E-3</v>
      </c>
      <c r="F73" s="10">
        <f>'L1 (2)'!Q71</f>
        <v>3.056852952444406E-3</v>
      </c>
      <c r="G73" s="10">
        <f t="shared" si="5"/>
        <v>4.1720331492370154E-3</v>
      </c>
      <c r="H73" s="11">
        <f t="shared" ref="H73:H136" si="6">H72*(1+F73)</f>
        <v>126.90239190972096</v>
      </c>
      <c r="I73" s="3">
        <f t="shared" ref="I73:I136" si="7">(1+G73)*I72</f>
        <v>136.70569814833306</v>
      </c>
      <c r="J73" s="3">
        <f>I73/MAXA($I$6:I72)-1</f>
        <v>4.1720331492369755E-3</v>
      </c>
    </row>
    <row r="74" spans="1:10" x14ac:dyDescent="0.25">
      <c r="A74" s="47">
        <v>40452</v>
      </c>
      <c r="B74" s="9">
        <v>1.06E-2</v>
      </c>
      <c r="C74" s="9">
        <v>3.6855994397076541E-2</v>
      </c>
      <c r="D74" s="3">
        <f t="shared" si="4"/>
        <v>134.70572725723332</v>
      </c>
      <c r="E74" s="3">
        <f>D74/MAXA($D$6:D73)-1</f>
        <v>1.0599999999999943E-2</v>
      </c>
      <c r="F74" s="10">
        <f>'L1 (2)'!Q72</f>
        <v>5.2993717359249969E-3</v>
      </c>
      <c r="G74" s="10">
        <f t="shared" si="5"/>
        <v>6.4145519327176072E-3</v>
      </c>
      <c r="H74" s="11">
        <f t="shared" si="6"/>
        <v>127.57489485862862</v>
      </c>
      <c r="I74" s="3">
        <f t="shared" si="7"/>
        <v>137.58260394860397</v>
      </c>
      <c r="J74" s="3">
        <f>I74/MAXA($I$6:I73)-1</f>
        <v>6.4145519327176714E-3</v>
      </c>
    </row>
    <row r="75" spans="1:10" x14ac:dyDescent="0.25">
      <c r="A75" s="47">
        <v>40483</v>
      </c>
      <c r="B75" s="9">
        <v>3.0999999999999999E-3</v>
      </c>
      <c r="C75" s="9">
        <v>-2.2902497989432113E-3</v>
      </c>
      <c r="D75" s="3">
        <f t="shared" si="4"/>
        <v>135.12331501173077</v>
      </c>
      <c r="E75" s="3">
        <f>D75/MAXA($D$6:D74)-1</f>
        <v>3.1000000000001027E-3</v>
      </c>
      <c r="F75" s="10">
        <f>'L1 (2)'!Q73</f>
        <v>5.7988845239527369E-3</v>
      </c>
      <c r="G75" s="10">
        <f t="shared" si="5"/>
        <v>6.9140647207453464E-3</v>
      </c>
      <c r="H75" s="11">
        <f t="shared" si="6"/>
        <v>128.31468694206922</v>
      </c>
      <c r="I75" s="3">
        <f t="shared" si="7"/>
        <v>138.53385897675329</v>
      </c>
      <c r="J75" s="3">
        <f>I75/MAXA($I$6:I74)-1</f>
        <v>6.9140647207452943E-3</v>
      </c>
    </row>
    <row r="76" spans="1:10" x14ac:dyDescent="0.25">
      <c r="A76" s="47">
        <v>40513</v>
      </c>
      <c r="B76" s="9">
        <v>3.3100000000000004E-2</v>
      </c>
      <c r="C76" s="9">
        <v>6.5300040489854716E-2</v>
      </c>
      <c r="D76" s="3">
        <f t="shared" si="4"/>
        <v>139.59589673861905</v>
      </c>
      <c r="E76" s="3">
        <f>D76/MAXA($D$6:D75)-1</f>
        <v>3.3099999999999907E-2</v>
      </c>
      <c r="F76" s="10">
        <f>'L1 (2)'!Q74</f>
        <v>4.0711032955825467E-3</v>
      </c>
      <c r="G76" s="10">
        <f t="shared" si="5"/>
        <v>5.1862834923751561E-3</v>
      </c>
      <c r="H76" s="11">
        <f t="shared" si="6"/>
        <v>128.83706928695071</v>
      </c>
      <c r="I76" s="3">
        <f t="shared" si="7"/>
        <v>139.25233484269947</v>
      </c>
      <c r="J76" s="3">
        <f>I76/MAXA($I$6:I75)-1</f>
        <v>5.1862834923752654E-3</v>
      </c>
    </row>
    <row r="77" spans="1:10" x14ac:dyDescent="0.25">
      <c r="A77" s="47">
        <v>40544</v>
      </c>
      <c r="B77" s="9">
        <v>-1.8E-3</v>
      </c>
      <c r="C77" s="9">
        <v>2.2645573980086819E-2</v>
      </c>
      <c r="D77" s="3">
        <f t="shared" si="4"/>
        <v>139.34462412448954</v>
      </c>
      <c r="E77" s="3">
        <f>D77/MAXA($D$6:D76)-1</f>
        <v>-1.7999999999999128E-3</v>
      </c>
      <c r="F77" s="10">
        <f>'L1 (2)'!Q75</f>
        <v>5.7222132804921836E-3</v>
      </c>
      <c r="G77" s="10">
        <f t="shared" si="5"/>
        <v>6.8373934772847939E-3</v>
      </c>
      <c r="H77" s="11">
        <f t="shared" si="6"/>
        <v>129.57430247584418</v>
      </c>
      <c r="I77" s="3">
        <f t="shared" si="7"/>
        <v>140.20445784864961</v>
      </c>
      <c r="J77" s="3">
        <f>I77/MAXA($I$6:I76)-1</f>
        <v>6.8373934772847367E-3</v>
      </c>
    </row>
    <row r="78" spans="1:10" x14ac:dyDescent="0.25">
      <c r="A78" s="47">
        <v>40575</v>
      </c>
      <c r="B78" s="9">
        <v>4.7999999999999996E-3</v>
      </c>
      <c r="C78" s="9">
        <v>3.1956564052952219E-2</v>
      </c>
      <c r="D78" s="3">
        <f t="shared" si="4"/>
        <v>140.01347832028708</v>
      </c>
      <c r="E78" s="3">
        <f>D78/MAXA($D$6:D77)-1</f>
        <v>2.9913599999999985E-3</v>
      </c>
      <c r="F78" s="10">
        <f>'L1 (2)'!Q76</f>
        <v>2.9368799145924863E-3</v>
      </c>
      <c r="G78" s="10">
        <f t="shared" si="5"/>
        <v>4.0520601113850961E-3</v>
      </c>
      <c r="H78" s="11">
        <f t="shared" si="6"/>
        <v>129.95484664223284</v>
      </c>
      <c r="I78" s="3">
        <f t="shared" si="7"/>
        <v>140.77257473973651</v>
      </c>
      <c r="J78" s="3">
        <f>I78/MAXA($I$6:I77)-1</f>
        <v>4.0520601113851473E-3</v>
      </c>
    </row>
    <row r="79" spans="1:10" x14ac:dyDescent="0.25">
      <c r="A79" s="47">
        <v>40603</v>
      </c>
      <c r="B79" s="9">
        <v>2.5000000000000001E-3</v>
      </c>
      <c r="C79" s="9">
        <v>-1.0473132038185673E-3</v>
      </c>
      <c r="D79" s="3">
        <f t="shared" si="4"/>
        <v>140.36351201608778</v>
      </c>
      <c r="E79" s="3">
        <f>D79/MAXA($D$6:D78)-1</f>
        <v>2.4999999999999467E-3</v>
      </c>
      <c r="F79" s="10">
        <f>'L1 (2)'!Q77</f>
        <v>3.4643524405010714E-3</v>
      </c>
      <c r="G79" s="10">
        <f t="shared" si="5"/>
        <v>4.5795326372936812E-3</v>
      </c>
      <c r="H79" s="11">
        <f t="shared" si="6"/>
        <v>130.4050560323528</v>
      </c>
      <c r="I79" s="3">
        <f t="shared" si="7"/>
        <v>141.417247340193</v>
      </c>
      <c r="J79" s="3">
        <f>I79/MAXA($I$6:I78)-1</f>
        <v>4.5795326372937151E-3</v>
      </c>
    </row>
    <row r="80" spans="1:10" x14ac:dyDescent="0.25">
      <c r="A80" s="47">
        <v>40634</v>
      </c>
      <c r="B80" s="9">
        <v>1.3300000000000001E-2</v>
      </c>
      <c r="C80" s="9">
        <v>2.8495380443795071E-2</v>
      </c>
      <c r="D80" s="3">
        <f t="shared" si="4"/>
        <v>142.23034672590177</v>
      </c>
      <c r="E80" s="3">
        <f>D80/MAXA($D$6:D79)-1</f>
        <v>1.330000000000009E-2</v>
      </c>
      <c r="F80" s="10">
        <f>'L1 (2)'!Q78</f>
        <v>3.3464378275447539E-3</v>
      </c>
      <c r="G80" s="10">
        <f t="shared" si="5"/>
        <v>4.4616180243373642E-3</v>
      </c>
      <c r="H80" s="11">
        <f t="shared" si="6"/>
        <v>130.84144844476256</v>
      </c>
      <c r="I80" s="3">
        <f t="shared" si="7"/>
        <v>142.04819707987818</v>
      </c>
      <c r="J80" s="3">
        <f>I80/MAXA($I$6:I79)-1</f>
        <v>4.4616180243373105E-3</v>
      </c>
    </row>
    <row r="81" spans="1:10" x14ac:dyDescent="0.25">
      <c r="A81" s="47">
        <v>40664</v>
      </c>
      <c r="B81" s="9">
        <v>-9.300000000000001E-3</v>
      </c>
      <c r="C81" s="9">
        <v>-1.3500952766930641E-2</v>
      </c>
      <c r="D81" s="3">
        <f t="shared" si="4"/>
        <v>140.90760450135087</v>
      </c>
      <c r="E81" s="3">
        <f>D81/MAXA($D$6:D80)-1</f>
        <v>-9.300000000000086E-3</v>
      </c>
      <c r="F81" s="10">
        <f>'L1 (2)'!Q79</f>
        <v>4.3534621539465202E-3</v>
      </c>
      <c r="G81" s="10">
        <f t="shared" si="5"/>
        <v>5.4686423507391297E-3</v>
      </c>
      <c r="H81" s="11">
        <f t="shared" si="6"/>
        <v>131.41106173873439</v>
      </c>
      <c r="I81" s="3">
        <f t="shared" si="7"/>
        <v>142.82500786627534</v>
      </c>
      <c r="J81" s="3">
        <f>I81/MAXA($I$6:I80)-1</f>
        <v>5.4686423507390725E-3</v>
      </c>
    </row>
    <row r="82" spans="1:10" x14ac:dyDescent="0.25">
      <c r="A82" s="47">
        <v>40695</v>
      </c>
      <c r="B82" s="9">
        <v>-1.5100000000000001E-2</v>
      </c>
      <c r="C82" s="9">
        <v>-1.825746126569705E-2</v>
      </c>
      <c r="D82" s="3">
        <f t="shared" si="4"/>
        <v>138.77989967338047</v>
      </c>
      <c r="E82" s="3">
        <f>D82/MAXA($D$6:D81)-1</f>
        <v>-2.4259570000000119E-2</v>
      </c>
      <c r="F82" s="10">
        <f>'L1 (2)'!Q80</f>
        <v>2.586917697109282E-3</v>
      </c>
      <c r="G82" s="10">
        <f t="shared" si="5"/>
        <v>3.7020978939018919E-3</v>
      </c>
      <c r="H82" s="11">
        <f t="shared" si="6"/>
        <v>131.75101133994227</v>
      </c>
      <c r="I82" s="3">
        <f t="shared" si="7"/>
        <v>143.35376002709361</v>
      </c>
      <c r="J82" s="3">
        <f>I82/MAXA($I$6:I81)-1</f>
        <v>3.7020978939019678E-3</v>
      </c>
    </row>
    <row r="83" spans="1:10" x14ac:dyDescent="0.25">
      <c r="A83" s="47">
        <v>40725</v>
      </c>
      <c r="B83" s="9">
        <v>2.9999999999999997E-4</v>
      </c>
      <c r="C83" s="9">
        <v>-2.1474425791952023E-2</v>
      </c>
      <c r="D83" s="3">
        <f t="shared" si="4"/>
        <v>138.82153364328249</v>
      </c>
      <c r="E83" s="3">
        <f>D83/MAXA($D$6:D82)-1</f>
        <v>-2.3966847871000008E-2</v>
      </c>
      <c r="F83" s="10">
        <f>'L1 (2)'!Q81</f>
        <v>1.7867436929039494E-3</v>
      </c>
      <c r="G83" s="10">
        <f t="shared" si="5"/>
        <v>2.9019238896965593E-3</v>
      </c>
      <c r="H83" s="11">
        <f t="shared" si="6"/>
        <v>131.98641662848763</v>
      </c>
      <c r="I83" s="3">
        <f t="shared" si="7"/>
        <v>143.76976172799405</v>
      </c>
      <c r="J83" s="3">
        <f>I83/MAXA($I$6:I82)-1</f>
        <v>2.9019238896965671E-3</v>
      </c>
    </row>
    <row r="84" spans="1:10" x14ac:dyDescent="0.25">
      <c r="A84" s="47">
        <v>40756</v>
      </c>
      <c r="B84" s="9">
        <v>-1.8200000000000001E-2</v>
      </c>
      <c r="C84" s="9">
        <v>-5.6791107463597612E-2</v>
      </c>
      <c r="D84" s="3">
        <f t="shared" si="4"/>
        <v>136.29498173097474</v>
      </c>
      <c r="E84" s="3">
        <f>D84/MAXA($D$6:D83)-1</f>
        <v>-4.1730651239747951E-2</v>
      </c>
      <c r="F84" s="10">
        <f>'L1 (2)'!Q82</f>
        <v>-3.24314832243983E-3</v>
      </c>
      <c r="G84" s="10">
        <f t="shared" si="5"/>
        <v>-2.1279681256472201E-3</v>
      </c>
      <c r="H84" s="11">
        <f t="shared" si="6"/>
        <v>131.55836510281409</v>
      </c>
      <c r="I84" s="3">
        <f t="shared" si="7"/>
        <v>143.46382425760498</v>
      </c>
      <c r="J84" s="3">
        <f>I84/MAXA($I$6:I83)-1</f>
        <v>-2.127968125647195E-3</v>
      </c>
    </row>
    <row r="85" spans="1:10" x14ac:dyDescent="0.25">
      <c r="A85" s="47">
        <v>40787</v>
      </c>
      <c r="B85" s="9">
        <v>-1.0200000000000001E-2</v>
      </c>
      <c r="C85" s="9">
        <v>-7.1761988303760127E-2</v>
      </c>
      <c r="D85" s="3">
        <f t="shared" si="4"/>
        <v>134.90477291731881</v>
      </c>
      <c r="E85" s="3">
        <f>D85/MAXA($D$6:D84)-1</f>
        <v>-5.1504998597102447E-2</v>
      </c>
      <c r="F85" s="10">
        <f>'L1 (2)'!Q83</f>
        <v>-7.5985389820575186E-4</v>
      </c>
      <c r="G85" s="10">
        <f t="shared" si="5"/>
        <v>3.5532629858685803E-4</v>
      </c>
      <c r="H85" s="11">
        <f t="shared" si="6"/>
        <v>131.45839996624915</v>
      </c>
      <c r="I85" s="3">
        <f t="shared" si="7"/>
        <v>143.51480072725957</v>
      </c>
      <c r="J85" s="3">
        <f>I85/MAXA($I$6:I84)-1</f>
        <v>-1.7733979500978991E-3</v>
      </c>
    </row>
    <row r="86" spans="1:10" x14ac:dyDescent="0.25">
      <c r="A86" s="47">
        <v>40817</v>
      </c>
      <c r="B86" s="9">
        <v>6.9999999999999993E-3</v>
      </c>
      <c r="C86" s="9">
        <v>0.10772303853581011</v>
      </c>
      <c r="D86" s="3">
        <f t="shared" si="4"/>
        <v>135.84910632774003</v>
      </c>
      <c r="E86" s="3">
        <f>D86/MAXA($D$6:D85)-1</f>
        <v>-4.486553358728218E-2</v>
      </c>
      <c r="F86" s="10">
        <f>'L1 (2)'!Q84</f>
        <v>-1.5415753024003288E-2</v>
      </c>
      <c r="G86" s="10">
        <f t="shared" si="5"/>
        <v>-1.4300572827210678E-2</v>
      </c>
      <c r="H86" s="11">
        <f t="shared" si="6"/>
        <v>129.43186973943881</v>
      </c>
      <c r="I86" s="3">
        <f t="shared" si="7"/>
        <v>141.46245686767676</v>
      </c>
      <c r="J86" s="3">
        <f>I86/MAXA($I$6:I85)-1</f>
        <v>-1.6048610170771527E-2</v>
      </c>
    </row>
    <row r="87" spans="1:10" x14ac:dyDescent="0.25">
      <c r="A87" s="47">
        <v>40848</v>
      </c>
      <c r="B87" s="9">
        <v>-4.4000000000000003E-3</v>
      </c>
      <c r="C87" s="9">
        <v>-5.0587151935872487E-3</v>
      </c>
      <c r="D87" s="3">
        <f t="shared" si="4"/>
        <v>135.25137025989798</v>
      </c>
      <c r="E87" s="3">
        <f>D87/MAXA($D$6:D86)-1</f>
        <v>-4.9068125239498106E-2</v>
      </c>
      <c r="F87" s="10">
        <f>'L1 (2)'!Q85</f>
        <v>1.1565644884485081E-2</v>
      </c>
      <c r="G87" s="10">
        <f t="shared" si="5"/>
        <v>1.2680825081277691E-2</v>
      </c>
      <c r="H87" s="11">
        <f t="shared" si="6"/>
        <v>130.92883278158007</v>
      </c>
      <c r="I87" s="3">
        <f t="shared" si="7"/>
        <v>143.25631753878358</v>
      </c>
      <c r="J87" s="3">
        <f>I87/MAXA($I$6:I86)-1</f>
        <v>-3.5712947078668789E-3</v>
      </c>
    </row>
    <row r="88" spans="1:10" x14ac:dyDescent="0.25">
      <c r="A88" s="47">
        <v>40878</v>
      </c>
      <c r="B88" s="9">
        <v>5.6999999999999993E-3</v>
      </c>
      <c r="C88" s="9">
        <v>8.532763948144062E-3</v>
      </c>
      <c r="D88" s="3">
        <f t="shared" si="4"/>
        <v>136.02230307037939</v>
      </c>
      <c r="E88" s="3">
        <f>D88/MAXA($D$6:D87)-1</f>
        <v>-4.3647813553363335E-2</v>
      </c>
      <c r="F88" s="10">
        <f>'L1 (2)'!Q86</f>
        <v>5.7665669733518122E-3</v>
      </c>
      <c r="G88" s="10">
        <f t="shared" si="5"/>
        <v>6.8817471701444217E-3</v>
      </c>
      <c r="H88" s="11">
        <f t="shared" si="6"/>
        <v>131.68384266455783</v>
      </c>
      <c r="I88" s="3">
        <f t="shared" si="7"/>
        <v>144.24217129661139</v>
      </c>
      <c r="J88" s="3">
        <f>I88/MAXA($I$6:I87)-1</f>
        <v>3.2858757150278084E-3</v>
      </c>
    </row>
    <row r="89" spans="1:10" x14ac:dyDescent="0.25">
      <c r="A89" s="47">
        <v>40909</v>
      </c>
      <c r="B89" s="9">
        <v>1.7299999999999999E-2</v>
      </c>
      <c r="C89" s="9">
        <v>4.3583062218506274E-2</v>
      </c>
      <c r="D89" s="3">
        <f t="shared" si="4"/>
        <v>138.37548891349698</v>
      </c>
      <c r="E89" s="3">
        <f>D89/MAXA($D$6:D88)-1</f>
        <v>-2.7102920727836266E-2</v>
      </c>
      <c r="F89" s="10">
        <f>'L1 (2)'!Q87</f>
        <v>6.3542369582525477E-3</v>
      </c>
      <c r="G89" s="10">
        <f t="shared" si="5"/>
        <v>7.469417155045158E-3</v>
      </c>
      <c r="H89" s="11">
        <f t="shared" si="6"/>
        <v>132.52059300442167</v>
      </c>
      <c r="I89" s="3">
        <f t="shared" si="7"/>
        <v>145.31957624537526</v>
      </c>
      <c r="J89" s="3">
        <f>I89/MAXA($I$6:I88)-1</f>
        <v>7.4694171550451216E-3</v>
      </c>
    </row>
    <row r="90" spans="1:10" x14ac:dyDescent="0.25">
      <c r="A90" s="47">
        <v>40940</v>
      </c>
      <c r="B90" s="9">
        <v>1.4499999999999999E-2</v>
      </c>
      <c r="C90" s="9">
        <v>4.0589464130841746E-2</v>
      </c>
      <c r="D90" s="3">
        <f t="shared" si="4"/>
        <v>140.38193350274267</v>
      </c>
      <c r="E90" s="3">
        <f>D90/MAXA($D$6:D89)-1</f>
        <v>-1.2995913078390098E-2</v>
      </c>
      <c r="F90" s="10">
        <f>'L1 (2)'!Q88</f>
        <v>5.8442267720795627E-3</v>
      </c>
      <c r="G90" s="10">
        <f t="shared" si="5"/>
        <v>6.959406968872173E-3</v>
      </c>
      <c r="H90" s="11">
        <f t="shared" si="6"/>
        <v>133.29507340190997</v>
      </c>
      <c r="I90" s="3">
        <f t="shared" si="7"/>
        <v>146.33091431701087</v>
      </c>
      <c r="J90" s="3">
        <f>I90/MAXA($I$6:I89)-1</f>
        <v>6.959406968872095E-3</v>
      </c>
    </row>
    <row r="91" spans="1:10" x14ac:dyDescent="0.25">
      <c r="A91" s="47">
        <v>40969</v>
      </c>
      <c r="B91" s="9">
        <v>2.5000000000000001E-3</v>
      </c>
      <c r="C91" s="9">
        <v>3.1332314530530647E-2</v>
      </c>
      <c r="D91" s="3">
        <f t="shared" si="4"/>
        <v>140.73288833649951</v>
      </c>
      <c r="E91" s="3">
        <f>D91/MAXA($D$6:D90)-1</f>
        <v>-1.0528402861086139E-2</v>
      </c>
      <c r="F91" s="10">
        <f>'L1 (2)'!Q89</f>
        <v>3.5351594062527909E-3</v>
      </c>
      <c r="G91" s="10">
        <f t="shared" si="5"/>
        <v>4.6503396030454008E-3</v>
      </c>
      <c r="H91" s="11">
        <f t="shared" si="6"/>
        <v>133.76629273445388</v>
      </c>
      <c r="I91" s="3">
        <f t="shared" si="7"/>
        <v>147.01140276300913</v>
      </c>
      <c r="J91" s="3">
        <f>I91/MAXA($I$6:I90)-1</f>
        <v>4.6503396030455058E-3</v>
      </c>
    </row>
    <row r="92" spans="1:10" x14ac:dyDescent="0.25">
      <c r="A92" s="47">
        <v>41000</v>
      </c>
      <c r="B92" s="9">
        <v>-4.0000000000000002E-4</v>
      </c>
      <c r="C92" s="9">
        <v>-7.4974527092703802E-3</v>
      </c>
      <c r="D92" s="3">
        <f t="shared" si="4"/>
        <v>140.67659518116491</v>
      </c>
      <c r="E92" s="3">
        <f>D92/MAXA($D$6:D91)-1</f>
        <v>-1.0924191499941727E-2</v>
      </c>
      <c r="F92" s="10">
        <f>'L1 (2)'!Q90</f>
        <v>4.4798121333341073E-3</v>
      </c>
      <c r="G92" s="10">
        <f t="shared" si="5"/>
        <v>5.5949923301267177E-3</v>
      </c>
      <c r="H92" s="11">
        <f t="shared" si="6"/>
        <v>134.3655405956768</v>
      </c>
      <c r="I92" s="3">
        <f t="shared" si="7"/>
        <v>147.83393043390933</v>
      </c>
      <c r="J92" s="3">
        <f>I92/MAXA($I$6:I91)-1</f>
        <v>5.5949923301266136E-3</v>
      </c>
    </row>
    <row r="93" spans="1:10" x14ac:dyDescent="0.25">
      <c r="A93" s="47">
        <v>41030</v>
      </c>
      <c r="B93" s="9">
        <v>-3.2000000000000002E-3</v>
      </c>
      <c r="C93" s="9">
        <v>-6.265072563317764E-2</v>
      </c>
      <c r="D93" s="3">
        <f t="shared" si="4"/>
        <v>140.22643007658519</v>
      </c>
      <c r="E93" s="3">
        <f>D93/MAXA($D$6:D92)-1</f>
        <v>-1.40892340871418E-2</v>
      </c>
      <c r="F93" s="10">
        <f>'L1 (2)'!Q91</f>
        <v>2.3472951342437061E-3</v>
      </c>
      <c r="G93" s="10">
        <f t="shared" si="5"/>
        <v>3.462475331036316E-3</v>
      </c>
      <c r="H93" s="11">
        <f t="shared" si="6"/>
        <v>134.68093617532708</v>
      </c>
      <c r="I93" s="3">
        <f t="shared" si="7"/>
        <v>148.3458017711269</v>
      </c>
      <c r="J93" s="3">
        <f>I93/MAXA($I$6:I92)-1</f>
        <v>3.4624753310363854E-3</v>
      </c>
    </row>
    <row r="94" spans="1:10" x14ac:dyDescent="0.25">
      <c r="A94" s="47">
        <v>41061</v>
      </c>
      <c r="B94" s="9">
        <v>-5.1000000000000004E-3</v>
      </c>
      <c r="C94" s="9">
        <v>3.9554982134591521E-2</v>
      </c>
      <c r="D94" s="3">
        <f t="shared" si="4"/>
        <v>139.51127528319461</v>
      </c>
      <c r="E94" s="3">
        <f>D94/MAXA($D$6:D93)-1</f>
        <v>-1.9117378993297462E-2</v>
      </c>
      <c r="F94" s="10">
        <f>'L1 (2)'!Q92</f>
        <v>-4.305442895392286E-3</v>
      </c>
      <c r="G94" s="10">
        <f t="shared" si="5"/>
        <v>-3.1902626985996761E-3</v>
      </c>
      <c r="H94" s="11">
        <f t="shared" si="6"/>
        <v>134.10107509552623</v>
      </c>
      <c r="I94" s="3">
        <f t="shared" si="7"/>
        <v>147.8725396932426</v>
      </c>
      <c r="J94" s="3">
        <f>I94/MAXA($I$6:I93)-1</f>
        <v>-3.1902626985997884E-3</v>
      </c>
    </row>
    <row r="95" spans="1:10" x14ac:dyDescent="0.25">
      <c r="A95" s="47">
        <v>41091</v>
      </c>
      <c r="B95" s="9">
        <v>1.89E-2</v>
      </c>
      <c r="C95" s="9">
        <v>1.2597574126154365E-2</v>
      </c>
      <c r="D95" s="3">
        <f t="shared" si="4"/>
        <v>142.14803838604698</v>
      </c>
      <c r="E95" s="3">
        <f>D95/MAXA($D$6:D94)-1</f>
        <v>-5.7869745627081581E-4</v>
      </c>
      <c r="F95" s="10">
        <f>'L1 (2)'!Q93</f>
        <v>4.1718061719606698E-3</v>
      </c>
      <c r="G95" s="10">
        <f t="shared" si="5"/>
        <v>5.2869863687532801E-3</v>
      </c>
      <c r="H95" s="11">
        <f t="shared" si="6"/>
        <v>134.66051878827631</v>
      </c>
      <c r="I95" s="3">
        <f t="shared" si="7"/>
        <v>148.65433979491371</v>
      </c>
      <c r="J95" s="3">
        <f>I95/MAXA($I$6:I94)-1</f>
        <v>2.0798567947533098E-3</v>
      </c>
    </row>
    <row r="96" spans="1:10" x14ac:dyDescent="0.25">
      <c r="A96" s="47">
        <v>41122</v>
      </c>
      <c r="B96" s="9">
        <v>3.4999999999999996E-3</v>
      </c>
      <c r="C96" s="9">
        <v>1.9763369680148246E-2</v>
      </c>
      <c r="D96" s="3">
        <f t="shared" si="4"/>
        <v>142.64555652039815</v>
      </c>
      <c r="E96" s="3">
        <f>D96/MAXA($D$6:D95)-1</f>
        <v>2.9192771026322895E-3</v>
      </c>
      <c r="F96" s="10">
        <f>'L1 (2)'!Q94</f>
        <v>1.5824169400764914E-3</v>
      </c>
      <c r="G96" s="10">
        <f t="shared" si="5"/>
        <v>2.6975971368691015E-3</v>
      </c>
      <c r="H96" s="11">
        <f t="shared" si="6"/>
        <v>134.87360787436634</v>
      </c>
      <c r="I96" s="3">
        <f t="shared" si="7"/>
        <v>149.05534931632764</v>
      </c>
      <c r="J96" s="3">
        <f>I96/MAXA($I$6:I95)-1</f>
        <v>2.6975971368690121E-3</v>
      </c>
    </row>
    <row r="97" spans="1:10" x14ac:dyDescent="0.25">
      <c r="A97" s="47">
        <v>41153</v>
      </c>
      <c r="B97" s="9">
        <v>2.3999999999999998E-3</v>
      </c>
      <c r="C97" s="9">
        <v>2.4236153696477025E-2</v>
      </c>
      <c r="D97" s="3">
        <f t="shared" si="4"/>
        <v>142.98790585604709</v>
      </c>
      <c r="E97" s="3">
        <f>D97/MAXA($D$6:D96)-1</f>
        <v>2.3999999999999577E-3</v>
      </c>
      <c r="F97" s="10">
        <f>'L1 (2)'!Q95</f>
        <v>4.5364917757986182E-3</v>
      </c>
      <c r="G97" s="10">
        <f t="shared" si="5"/>
        <v>5.6516719725912285E-3</v>
      </c>
      <c r="H97" s="11">
        <f t="shared" si="6"/>
        <v>135.4854608872607</v>
      </c>
      <c r="I97" s="3">
        <f t="shared" si="7"/>
        <v>149.89776125642351</v>
      </c>
      <c r="J97" s="3">
        <f>I97/MAXA($I$6:I96)-1</f>
        <v>5.651671972591199E-3</v>
      </c>
    </row>
    <row r="98" spans="1:10" x14ac:dyDescent="0.25">
      <c r="A98" s="47">
        <v>41183</v>
      </c>
      <c r="B98" s="9">
        <v>-5.7999999999999996E-3</v>
      </c>
      <c r="C98" s="9">
        <v>-1.9789409878227415E-2</v>
      </c>
      <c r="D98" s="3">
        <f t="shared" si="4"/>
        <v>142.15857600208201</v>
      </c>
      <c r="E98" s="3">
        <f>D98/MAXA($D$6:D97)-1</f>
        <v>-5.8000000000000274E-3</v>
      </c>
      <c r="F98" s="10">
        <f>'L1 (2)'!Q96</f>
        <v>2.6256974543333719E-3</v>
      </c>
      <c r="G98" s="10">
        <f t="shared" si="5"/>
        <v>3.7408776511259818E-3</v>
      </c>
      <c r="H98" s="11">
        <f t="shared" si="6"/>
        <v>135.84120471701155</v>
      </c>
      <c r="I98" s="3">
        <f t="shared" si="7"/>
        <v>150.4585104414615</v>
      </c>
      <c r="J98" s="3">
        <f>I98/MAXA($I$6:I97)-1</f>
        <v>3.7408776511260733E-3</v>
      </c>
    </row>
    <row r="99" spans="1:10" x14ac:dyDescent="0.25">
      <c r="A99" s="47">
        <v>41214</v>
      </c>
      <c r="B99" s="9">
        <v>4.1999999999999997E-3</v>
      </c>
      <c r="C99" s="9">
        <v>2.8467170173434031E-3</v>
      </c>
      <c r="D99" s="3">
        <f t="shared" si="4"/>
        <v>142.75564202129075</v>
      </c>
      <c r="E99" s="3">
        <f>D99/MAXA($D$6:D98)-1</f>
        <v>-1.6243600000001024E-3</v>
      </c>
      <c r="F99" s="10">
        <f>'L1 (2)'!Q97</f>
        <v>1.7750886223251152E-3</v>
      </c>
      <c r="G99" s="10">
        <f t="shared" si="5"/>
        <v>2.8902688191177251E-3</v>
      </c>
      <c r="H99" s="11">
        <f t="shared" si="6"/>
        <v>136.08233489394766</v>
      </c>
      <c r="I99" s="3">
        <f t="shared" si="7"/>
        <v>150.89337598276134</v>
      </c>
      <c r="J99" s="3">
        <f>I99/MAXA($I$6:I98)-1</f>
        <v>2.8902688191176917E-3</v>
      </c>
    </row>
    <row r="100" spans="1:10" x14ac:dyDescent="0.25">
      <c r="A100" s="47">
        <v>41244</v>
      </c>
      <c r="B100" s="9">
        <v>8.8999999999999999E-3</v>
      </c>
      <c r="C100" s="9">
        <v>7.068230463864511E-3</v>
      </c>
      <c r="D100" s="3">
        <f t="shared" si="4"/>
        <v>144.02616723528024</v>
      </c>
      <c r="E100" s="3">
        <f>D100/MAXA($D$6:D99)-1</f>
        <v>7.2611831959998874E-3</v>
      </c>
      <c r="F100" s="10">
        <f>'L1 (2)'!Q98</f>
        <v>4.1897751423281447E-3</v>
      </c>
      <c r="G100" s="10">
        <f t="shared" si="5"/>
        <v>5.3049553391207541E-3</v>
      </c>
      <c r="H100" s="11">
        <f t="shared" si="6"/>
        <v>136.6524892779963</v>
      </c>
      <c r="I100" s="3">
        <f t="shared" si="7"/>
        <v>151.69385860331903</v>
      </c>
      <c r="J100" s="3">
        <f>I100/MAXA($I$6:I99)-1</f>
        <v>5.3049553391206761E-3</v>
      </c>
    </row>
    <row r="101" spans="1:10" x14ac:dyDescent="0.25">
      <c r="A101" s="47">
        <v>41275</v>
      </c>
      <c r="B101" s="9">
        <v>1.8200000000000001E-2</v>
      </c>
      <c r="C101" s="9">
        <v>5.0428096519578469E-2</v>
      </c>
      <c r="D101" s="3">
        <f t="shared" si="4"/>
        <v>146.64744347896234</v>
      </c>
      <c r="E101" s="3">
        <f>D101/MAXA($D$6:D100)-1</f>
        <v>1.8199999999999994E-2</v>
      </c>
      <c r="F101" s="10">
        <f>'L1 (2)'!Q99</f>
        <v>2.350028822187105E-3</v>
      </c>
      <c r="G101" s="10">
        <f t="shared" si="5"/>
        <v>3.4652090189797148E-3</v>
      </c>
      <c r="H101" s="11">
        <f t="shared" si="6"/>
        <v>136.97362656642321</v>
      </c>
      <c r="I101" s="3">
        <f t="shared" si="7"/>
        <v>152.21950953027508</v>
      </c>
      <c r="J101" s="3">
        <f>I101/MAXA($I$6:I100)-1</f>
        <v>3.4652090189797313E-3</v>
      </c>
    </row>
    <row r="102" spans="1:10" x14ac:dyDescent="0.25">
      <c r="A102" s="47">
        <v>41306</v>
      </c>
      <c r="B102" s="9">
        <v>5.7999999999999996E-3</v>
      </c>
      <c r="C102" s="9">
        <v>1.1060649195259176E-2</v>
      </c>
      <c r="D102" s="3">
        <f t="shared" si="4"/>
        <v>147.49799865114034</v>
      </c>
      <c r="E102" s="3">
        <f>D102/MAXA($D$6:D101)-1</f>
        <v>5.8000000000000274E-3</v>
      </c>
      <c r="F102" s="10">
        <f>'L1 (2)'!Q100</f>
        <v>1.6604292641965383E-3</v>
      </c>
      <c r="G102" s="10">
        <f t="shared" si="5"/>
        <v>2.775609460989148E-3</v>
      </c>
      <c r="H102" s="11">
        <f t="shared" si="6"/>
        <v>137.20106158439722</v>
      </c>
      <c r="I102" s="3">
        <f t="shared" si="7"/>
        <v>152.64201144107443</v>
      </c>
      <c r="J102" s="3">
        <f>I102/MAXA($I$6:I101)-1</f>
        <v>2.7756094609892035E-3</v>
      </c>
    </row>
    <row r="103" spans="1:10" x14ac:dyDescent="0.25">
      <c r="A103" s="47">
        <v>41334</v>
      </c>
      <c r="B103" s="9">
        <v>5.1000000000000004E-3</v>
      </c>
      <c r="C103" s="9">
        <v>3.5987723516956116E-2</v>
      </c>
      <c r="D103" s="3">
        <f t="shared" si="4"/>
        <v>148.25023844426116</v>
      </c>
      <c r="E103" s="3">
        <f>D103/MAXA($D$6:D102)-1</f>
        <v>5.1000000000001044E-3</v>
      </c>
      <c r="F103" s="10">
        <f>'L1 (2)'!Q101</f>
        <v>1.6580392792079914E-3</v>
      </c>
      <c r="G103" s="10">
        <f t="shared" si="5"/>
        <v>2.7732194760006013E-3</v>
      </c>
      <c r="H103" s="11">
        <f t="shared" si="6"/>
        <v>137.4285463336532</v>
      </c>
      <c r="I103" s="3">
        <f t="shared" si="7"/>
        <v>153.06532124005872</v>
      </c>
      <c r="J103" s="3">
        <f>I103/MAXA($I$6:I102)-1</f>
        <v>2.7732194760006212E-3</v>
      </c>
    </row>
    <row r="104" spans="1:10" x14ac:dyDescent="0.25">
      <c r="A104" s="47">
        <v>41365</v>
      </c>
      <c r="B104" s="9">
        <v>5.6999999999999993E-3</v>
      </c>
      <c r="C104" s="9">
        <v>1.8085767859252311E-2</v>
      </c>
      <c r="D104" s="3">
        <f t="shared" si="4"/>
        <v>149.09526480339346</v>
      </c>
      <c r="E104" s="3">
        <f>D104/MAXA($D$6:D103)-1</f>
        <v>5.7000000000000384E-3</v>
      </c>
      <c r="F104" s="10">
        <f>'L1 (2)'!Q102</f>
        <v>2.6871272642452525E-3</v>
      </c>
      <c r="G104" s="10">
        <f t="shared" si="5"/>
        <v>3.8023074610378624E-3</v>
      </c>
      <c r="H104" s="11">
        <f t="shared" si="6"/>
        <v>137.79783432739194</v>
      </c>
      <c r="I104" s="3">
        <f t="shared" si="7"/>
        <v>153.64732265303596</v>
      </c>
      <c r="J104" s="3">
        <f>I104/MAXA($I$6:I103)-1</f>
        <v>3.8023074610378238E-3</v>
      </c>
    </row>
    <row r="105" spans="1:10" x14ac:dyDescent="0.25">
      <c r="A105" s="47">
        <v>41395</v>
      </c>
      <c r="B105" s="9">
        <v>7.7000000000000002E-3</v>
      </c>
      <c r="C105" s="9">
        <v>2.0762811721046104E-2</v>
      </c>
      <c r="D105" s="3">
        <f t="shared" si="4"/>
        <v>150.2432983423796</v>
      </c>
      <c r="E105" s="3">
        <f>D105/MAXA($D$6:D104)-1</f>
        <v>7.7000000000000401E-3</v>
      </c>
      <c r="F105" s="10">
        <f>'L1 (2)'!Q103</f>
        <v>1.867365041965245E-3</v>
      </c>
      <c r="G105" s="10">
        <f t="shared" si="5"/>
        <v>2.9825452387578551E-3</v>
      </c>
      <c r="H105" s="11">
        <f t="shared" si="6"/>
        <v>138.05515318607343</v>
      </c>
      <c r="I105" s="3">
        <f t="shared" si="7"/>
        <v>154.10558274366267</v>
      </c>
      <c r="J105" s="3">
        <f>I105/MAXA($I$6:I104)-1</f>
        <v>2.982545238757961E-3</v>
      </c>
    </row>
    <row r="106" spans="1:10" x14ac:dyDescent="0.25">
      <c r="A106" s="47">
        <v>41426</v>
      </c>
      <c r="B106" s="9">
        <v>-1.3000000000000001E-2</v>
      </c>
      <c r="C106" s="9">
        <v>-1.4999301636062778E-2</v>
      </c>
      <c r="D106" s="3">
        <f t="shared" si="4"/>
        <v>148.29013546392866</v>
      </c>
      <c r="E106" s="3">
        <f>D106/MAXA($D$6:D105)-1</f>
        <v>-1.3000000000000012E-2</v>
      </c>
      <c r="F106" s="10">
        <f>'L1 (2)'!Q104</f>
        <v>2.2711805670899959E-3</v>
      </c>
      <c r="G106" s="10">
        <f t="shared" si="5"/>
        <v>3.3863607638826058E-3</v>
      </c>
      <c r="H106" s="11">
        <f t="shared" si="6"/>
        <v>138.36870136717627</v>
      </c>
      <c r="I106" s="3">
        <f t="shared" si="7"/>
        <v>154.62743984256107</v>
      </c>
      <c r="J106" s="3">
        <f>I106/MAXA($I$6:I105)-1</f>
        <v>3.3863607638826565E-3</v>
      </c>
    </row>
    <row r="107" spans="1:10" x14ac:dyDescent="0.25">
      <c r="A107" s="47">
        <v>41456</v>
      </c>
      <c r="B107" s="9">
        <v>6.7000000000000002E-3</v>
      </c>
      <c r="C107" s="9">
        <v>4.9462079815224991E-2</v>
      </c>
      <c r="D107" s="3">
        <f t="shared" si="4"/>
        <v>149.28367937153698</v>
      </c>
      <c r="E107" s="3">
        <f>D107/MAXA($D$6:D106)-1</f>
        <v>-6.3871000000000899E-3</v>
      </c>
      <c r="F107" s="10">
        <f>'L1 (2)'!Q105</f>
        <v>2.4792383320106784E-3</v>
      </c>
      <c r="G107" s="10">
        <f t="shared" si="5"/>
        <v>3.5944185288032883E-3</v>
      </c>
      <c r="H107" s="11">
        <f t="shared" si="6"/>
        <v>138.71175035555632</v>
      </c>
      <c r="I107" s="3">
        <f t="shared" si="7"/>
        <v>155.18323557739259</v>
      </c>
      <c r="J107" s="3">
        <f>I107/MAXA($I$6:I106)-1</f>
        <v>3.5944185288032671E-3</v>
      </c>
    </row>
    <row r="108" spans="1:10" x14ac:dyDescent="0.25">
      <c r="A108" s="47">
        <v>41487</v>
      </c>
      <c r="B108" s="9">
        <v>-4.0999999999999995E-3</v>
      </c>
      <c r="C108" s="9">
        <v>-3.1298019033866864E-2</v>
      </c>
      <c r="D108" s="3">
        <f t="shared" si="4"/>
        <v>148.67161628611368</v>
      </c>
      <c r="E108" s="3">
        <f>D108/MAXA($D$6:D107)-1</f>
        <v>-1.0460912890000063E-2</v>
      </c>
      <c r="F108" s="10">
        <f>'L1 (2)'!Q106</f>
        <v>2.1953828873400734E-3</v>
      </c>
      <c r="G108" s="10">
        <f t="shared" si="5"/>
        <v>3.3105630841326833E-3</v>
      </c>
      <c r="H108" s="11">
        <f t="shared" si="6"/>
        <v>139.01627575855989</v>
      </c>
      <c r="I108" s="3">
        <f t="shared" si="7"/>
        <v>155.69697946837135</v>
      </c>
      <c r="J108" s="3">
        <f>I108/MAXA($I$6:I107)-1</f>
        <v>3.3105630841325784E-3</v>
      </c>
    </row>
    <row r="109" spans="1:10" x14ac:dyDescent="0.25">
      <c r="A109" s="47">
        <v>41518</v>
      </c>
      <c r="B109" s="9">
        <v>0.01</v>
      </c>
      <c r="C109" s="9">
        <v>2.9749523177239112E-2</v>
      </c>
      <c r="D109" s="3">
        <f t="shared" si="4"/>
        <v>150.15833244897482</v>
      </c>
      <c r="E109" s="3">
        <f>D109/MAXA($D$6:D108)-1</f>
        <v>-5.6552201890003317E-4</v>
      </c>
      <c r="F109" s="10">
        <f>'L1 (2)'!Q107</f>
        <v>-1.1329416376888886E-3</v>
      </c>
      <c r="G109" s="10">
        <f t="shared" si="5"/>
        <v>-1.7761440896278723E-5</v>
      </c>
      <c r="H109" s="11">
        <f t="shared" si="6"/>
        <v>138.85877843143658</v>
      </c>
      <c r="I109" s="3">
        <f t="shared" si="7"/>
        <v>155.69421406567281</v>
      </c>
      <c r="J109" s="3">
        <f>I109/MAXA($I$6:I108)-1</f>
        <v>-1.7761440896157943E-5</v>
      </c>
    </row>
    <row r="110" spans="1:10" x14ac:dyDescent="0.25">
      <c r="A110" s="47">
        <v>41548</v>
      </c>
      <c r="B110" s="9">
        <v>1.3899999999999999E-2</v>
      </c>
      <c r="C110" s="9">
        <v>4.4595752618006079E-2</v>
      </c>
      <c r="D110" s="3">
        <f t="shared" si="4"/>
        <v>152.24553327001559</v>
      </c>
      <c r="E110" s="3">
        <f>D110/MAXA($D$6:D109)-1</f>
        <v>1.3326617225037252E-2</v>
      </c>
      <c r="F110" s="10">
        <f>'L1 (2)'!Q108</f>
        <v>2.4218996063476686E-3</v>
      </c>
      <c r="G110" s="10">
        <f t="shared" si="5"/>
        <v>3.5370798031402785E-3</v>
      </c>
      <c r="H110" s="11">
        <f t="shared" si="6"/>
        <v>139.1950804522576</v>
      </c>
      <c r="I110" s="3">
        <f t="shared" si="7"/>
        <v>156.2449169257103</v>
      </c>
      <c r="J110" s="3">
        <f>I110/MAXA($I$6:I109)-1</f>
        <v>3.5192555386103219E-3</v>
      </c>
    </row>
    <row r="111" spans="1:10" x14ac:dyDescent="0.25">
      <c r="A111" s="47">
        <v>41579</v>
      </c>
      <c r="B111" s="9">
        <v>9.9000000000000008E-3</v>
      </c>
      <c r="C111" s="9">
        <v>2.8049471635186451E-2</v>
      </c>
      <c r="D111" s="3">
        <f t="shared" si="4"/>
        <v>153.75276404938873</v>
      </c>
      <c r="E111" s="3">
        <f>D111/MAXA($D$6:D110)-1</f>
        <v>9.9000000000000199E-3</v>
      </c>
      <c r="F111" s="10">
        <f>'L1 (2)'!Q109</f>
        <v>2.4248687942197496E-3</v>
      </c>
      <c r="G111" s="10">
        <f t="shared" si="5"/>
        <v>3.5400489910123595E-3</v>
      </c>
      <c r="H111" s="11">
        <f t="shared" si="6"/>
        <v>139.53261025915518</v>
      </c>
      <c r="I111" s="3">
        <f t="shared" si="7"/>
        <v>156.798031586224</v>
      </c>
      <c r="J111" s="3">
        <f>I111/MAXA($I$6:I110)-1</f>
        <v>3.5400489910124566E-3</v>
      </c>
    </row>
    <row r="112" spans="1:10" x14ac:dyDescent="0.25">
      <c r="A112" s="47">
        <v>41609</v>
      </c>
      <c r="B112" s="9">
        <v>9.9000000000000008E-3</v>
      </c>
      <c r="C112" s="9">
        <v>2.356279155049279E-2</v>
      </c>
      <c r="D112" s="3">
        <f t="shared" si="4"/>
        <v>155.27491641347768</v>
      </c>
      <c r="E112" s="3">
        <f>D112/MAXA($D$6:D111)-1</f>
        <v>9.9000000000000199E-3</v>
      </c>
      <c r="F112" s="10">
        <f>'L1 (2)'!Q110</f>
        <v>1.5343583529994372E-3</v>
      </c>
      <c r="G112" s="10">
        <f t="shared" si="5"/>
        <v>2.6495385497920469E-3</v>
      </c>
      <c r="H112" s="11">
        <f t="shared" si="6"/>
        <v>139.74670328522211</v>
      </c>
      <c r="I112" s="3">
        <f t="shared" si="7"/>
        <v>157.21347401544321</v>
      </c>
      <c r="J112" s="3">
        <f>I112/MAXA($I$6:I111)-1</f>
        <v>2.6495385497919965E-3</v>
      </c>
    </row>
    <row r="113" spans="1:10" x14ac:dyDescent="0.25">
      <c r="A113" s="47">
        <v>41640</v>
      </c>
      <c r="B113" s="9">
        <v>2.8000000000000004E-3</v>
      </c>
      <c r="C113" s="9">
        <v>-3.5582905675162646E-2</v>
      </c>
      <c r="D113" s="3">
        <f t="shared" si="4"/>
        <v>155.70968617943541</v>
      </c>
      <c r="E113" s="3">
        <f>D113/MAXA($D$6:D112)-1</f>
        <v>2.7999999999999137E-3</v>
      </c>
      <c r="F113" s="10">
        <f>'L1 (2)'!Q111</f>
        <v>1.7287138384736805E-3</v>
      </c>
      <c r="G113" s="10">
        <f t="shared" si="5"/>
        <v>2.8438940352662903E-3</v>
      </c>
      <c r="H113" s="11">
        <f t="shared" si="6"/>
        <v>139.98828534507234</v>
      </c>
      <c r="I113" s="3">
        <f t="shared" si="7"/>
        <v>157.66057247645921</v>
      </c>
      <c r="J113" s="3">
        <f>I113/MAXA($I$6:I112)-1</f>
        <v>2.8438940352661923E-3</v>
      </c>
    </row>
    <row r="114" spans="1:10" x14ac:dyDescent="0.25">
      <c r="A114" s="47">
        <v>41671</v>
      </c>
      <c r="B114" s="9">
        <v>1.6899999999999998E-2</v>
      </c>
      <c r="C114" s="9">
        <v>4.3117029976595278E-2</v>
      </c>
      <c r="D114" s="3">
        <f t="shared" si="4"/>
        <v>158.34117987586785</v>
      </c>
      <c r="E114" s="3">
        <f>D114/MAXA($D$6:D113)-1</f>
        <v>1.6899999999999915E-2</v>
      </c>
      <c r="F114" s="10">
        <f>'L1 (2)'!Q112</f>
        <v>-2.1099044147984128E-3</v>
      </c>
      <c r="G114" s="10">
        <f t="shared" si="5"/>
        <v>-9.9472421800580286E-4</v>
      </c>
      <c r="H114" s="11">
        <f t="shared" si="6"/>
        <v>139.69292344380273</v>
      </c>
      <c r="I114" s="3">
        <f t="shared" si="7"/>
        <v>157.50374368679221</v>
      </c>
      <c r="J114" s="3">
        <f>I114/MAXA($I$6:I113)-1</f>
        <v>-9.9472421800583799E-4</v>
      </c>
    </row>
    <row r="115" spans="1:10" x14ac:dyDescent="0.25">
      <c r="A115" s="47">
        <v>41699</v>
      </c>
      <c r="B115" s="9">
        <v>-1E-3</v>
      </c>
      <c r="C115" s="9">
        <v>6.9321656079357474E-3</v>
      </c>
      <c r="D115" s="3">
        <f t="shared" si="4"/>
        <v>158.18283869599199</v>
      </c>
      <c r="E115" s="3">
        <f>D115/MAXA($D$6:D114)-1</f>
        <v>-1.0000000000000009E-3</v>
      </c>
      <c r="F115" s="10">
        <f>'L1 (2)'!Q113</f>
        <v>3.0140139619462799E-3</v>
      </c>
      <c r="G115" s="10">
        <f t="shared" si="5"/>
        <v>4.1291941587388893E-3</v>
      </c>
      <c r="H115" s="11">
        <f t="shared" si="6"/>
        <v>140.11395986544744</v>
      </c>
      <c r="I115" s="3">
        <f t="shared" si="7"/>
        <v>158.15410722520321</v>
      </c>
      <c r="J115" s="3">
        <f>I115/MAXA($I$6:I114)-1</f>
        <v>3.1303625313023886E-3</v>
      </c>
    </row>
    <row r="116" spans="1:10" x14ac:dyDescent="0.25">
      <c r="A116" s="47">
        <v>41730</v>
      </c>
      <c r="B116" s="9">
        <v>5.9999999999999995E-4</v>
      </c>
      <c r="C116" s="9">
        <v>6.2007889650528281E-3</v>
      </c>
      <c r="D116" s="3">
        <f t="shared" si="4"/>
        <v>158.27774839920957</v>
      </c>
      <c r="E116" s="3">
        <f>D116/MAXA($D$6:D115)-1</f>
        <v>-4.0060000000008422E-4</v>
      </c>
      <c r="F116" s="10">
        <f>'L1 (2)'!Q114</f>
        <v>1.9091861763432631E-3</v>
      </c>
      <c r="G116" s="10">
        <f t="shared" si="5"/>
        <v>3.024366373135873E-3</v>
      </c>
      <c r="H116" s="11">
        <f t="shared" si="6"/>
        <v>140.38146350073526</v>
      </c>
      <c r="I116" s="3">
        <f t="shared" si="7"/>
        <v>158.63242318886844</v>
      </c>
      <c r="J116" s="3">
        <f>I116/MAXA($I$6:I115)-1</f>
        <v>3.0243663731359671E-3</v>
      </c>
    </row>
    <row r="117" spans="1:10" x14ac:dyDescent="0.25">
      <c r="A117" s="47">
        <v>41760</v>
      </c>
      <c r="B117" s="9">
        <v>1.23E-2</v>
      </c>
      <c r="C117" s="9">
        <v>2.1030280012996005E-2</v>
      </c>
      <c r="D117" s="3">
        <f t="shared" si="4"/>
        <v>160.22456470451985</v>
      </c>
      <c r="E117" s="3">
        <f>D117/MAXA($D$6:D116)-1</f>
        <v>1.1894472619999874E-2</v>
      </c>
      <c r="F117" s="10">
        <f>'L1 (2)'!Q115</f>
        <v>1.9940617837038484E-3</v>
      </c>
      <c r="G117" s="10">
        <f t="shared" si="5"/>
        <v>3.1092419804964583E-3</v>
      </c>
      <c r="H117" s="11">
        <f t="shared" si="6"/>
        <v>140.6613928122425</v>
      </c>
      <c r="I117" s="3">
        <f t="shared" si="7"/>
        <v>159.12564977851517</v>
      </c>
      <c r="J117" s="3">
        <f>I117/MAXA($I$6:I116)-1</f>
        <v>3.1092419804965576E-3</v>
      </c>
    </row>
    <row r="118" spans="1:10" x14ac:dyDescent="0.25">
      <c r="A118" s="47">
        <v>41791</v>
      </c>
      <c r="B118" s="9">
        <v>2.8000000000000004E-3</v>
      </c>
      <c r="C118" s="9">
        <v>1.9058331658920569E-2</v>
      </c>
      <c r="D118" s="3">
        <f t="shared" si="4"/>
        <v>160.67319348569248</v>
      </c>
      <c r="E118" s="3">
        <f>D118/MAXA($D$6:D117)-1</f>
        <v>2.7999999999999137E-3</v>
      </c>
      <c r="F118" s="10">
        <f>'L1 (2)'!Q116</f>
        <v>2.0840560044081409E-3</v>
      </c>
      <c r="G118" s="10">
        <f t="shared" si="5"/>
        <v>3.1992362012007508E-3</v>
      </c>
      <c r="H118" s="11">
        <f t="shared" si="6"/>
        <v>140.95453903252127</v>
      </c>
      <c r="I118" s="3">
        <f t="shared" si="7"/>
        <v>159.63473031782618</v>
      </c>
      <c r="J118" s="3">
        <f>I118/MAXA($I$6:I117)-1</f>
        <v>3.1992362012007725E-3</v>
      </c>
    </row>
    <row r="119" spans="1:10" x14ac:dyDescent="0.25">
      <c r="A119" s="47">
        <v>41821</v>
      </c>
      <c r="B119" s="9">
        <v>-5.9999999999999995E-4</v>
      </c>
      <c r="C119" s="9">
        <v>-1.5079830581919862E-2</v>
      </c>
      <c r="D119" s="3">
        <f t="shared" si="4"/>
        <v>160.57678956960106</v>
      </c>
      <c r="E119" s="3">
        <f>D119/MAXA($D$6:D118)-1</f>
        <v>-6.0000000000004494E-4</v>
      </c>
      <c r="F119" s="10">
        <f>'L1 (2)'!Q117</f>
        <v>1.5172441585907315E-3</v>
      </c>
      <c r="G119" s="10">
        <f t="shared" si="5"/>
        <v>2.6324243553833412E-3</v>
      </c>
      <c r="H119" s="11">
        <f t="shared" si="6"/>
        <v>141.16840148349519</v>
      </c>
      <c r="I119" s="3">
        <f t="shared" si="7"/>
        <v>160.05495666987986</v>
      </c>
      <c r="J119" s="3">
        <f>I119/MAXA($I$6:I118)-1</f>
        <v>2.6324243553832449E-3</v>
      </c>
    </row>
    <row r="120" spans="1:10" x14ac:dyDescent="0.25">
      <c r="A120" s="47">
        <v>41852</v>
      </c>
      <c r="B120" s="9">
        <v>7.7000000000000002E-3</v>
      </c>
      <c r="C120" s="9">
        <v>3.7655295489735119E-2</v>
      </c>
      <c r="D120" s="3">
        <f t="shared" si="4"/>
        <v>161.81323084928701</v>
      </c>
      <c r="E120" s="3">
        <f>D120/MAXA($D$6:D119)-1</f>
        <v>7.0953800000002065E-3</v>
      </c>
      <c r="F120" s="10">
        <f>'L1 (2)'!Q118</f>
        <v>1.6318901979218618E-3</v>
      </c>
      <c r="G120" s="10">
        <f t="shared" si="5"/>
        <v>2.7470703947144719E-3</v>
      </c>
      <c r="H120" s="11">
        <f t="shared" si="6"/>
        <v>141.3987728141324</v>
      </c>
      <c r="I120" s="3">
        <f t="shared" si="7"/>
        <v>160.49463890287501</v>
      </c>
      <c r="J120" s="3">
        <f>I120/MAXA($I$6:I119)-1</f>
        <v>2.7470703947145569E-3</v>
      </c>
    </row>
    <row r="121" spans="1:10" x14ac:dyDescent="0.25">
      <c r="A121" s="47">
        <v>41883</v>
      </c>
      <c r="B121" s="9">
        <v>7.000000000000001E-4</v>
      </c>
      <c r="C121" s="9">
        <v>-1.5513837223063764E-2</v>
      </c>
      <c r="D121" s="3">
        <f t="shared" si="4"/>
        <v>161.92650011088151</v>
      </c>
      <c r="E121" s="3">
        <f>D121/MAXA($D$6:D120)-1</f>
        <v>6.9999999999992291E-4</v>
      </c>
      <c r="F121" s="10">
        <f>'L1 (2)'!Q119</f>
        <v>3.008685317976371E-3</v>
      </c>
      <c r="G121" s="10">
        <f t="shared" si="5"/>
        <v>4.1238655147689809E-3</v>
      </c>
      <c r="H121" s="11">
        <f t="shared" si="6"/>
        <v>141.82419722587815</v>
      </c>
      <c r="I121" s="3">
        <f t="shared" si="7"/>
        <v>161.1564972095519</v>
      </c>
      <c r="J121" s="3">
        <f>I121/MAXA($I$6:I120)-1</f>
        <v>4.123865514769065E-3</v>
      </c>
    </row>
    <row r="122" spans="1:10" x14ac:dyDescent="0.25">
      <c r="A122" s="47">
        <v>41913</v>
      </c>
      <c r="B122" s="9">
        <v>-5.0000000000000001E-4</v>
      </c>
      <c r="C122" s="9">
        <v>2.3201460786772321E-2</v>
      </c>
      <c r="D122" s="3">
        <f t="shared" si="4"/>
        <v>161.84553686082609</v>
      </c>
      <c r="E122" s="3">
        <f>D122/MAXA($D$6:D121)-1</f>
        <v>-4.9999999999983391E-4</v>
      </c>
      <c r="F122" s="10">
        <f>'L1 (2)'!Q120</f>
        <v>1.7905577133706582E-3</v>
      </c>
      <c r="G122" s="10">
        <f t="shared" si="5"/>
        <v>2.9057379101632679E-3</v>
      </c>
      <c r="H122" s="11">
        <f t="shared" si="6"/>
        <v>142.07814163616354</v>
      </c>
      <c r="I122" s="3">
        <f t="shared" si="7"/>
        <v>161.62477575296282</v>
      </c>
      <c r="J122" s="3">
        <f>I122/MAXA($I$6:I121)-1</f>
        <v>2.9057379101633529E-3</v>
      </c>
    </row>
    <row r="123" spans="1:10" x14ac:dyDescent="0.25">
      <c r="A123" s="47">
        <v>41944</v>
      </c>
      <c r="B123" s="9">
        <v>1.17E-2</v>
      </c>
      <c r="C123" s="9">
        <v>2.4533588760364822E-2</v>
      </c>
      <c r="D123" s="3">
        <f t="shared" si="4"/>
        <v>163.73912964209777</v>
      </c>
      <c r="E123" s="3">
        <f>D123/MAXA($D$6:D122)-1</f>
        <v>1.1194150000000125E-2</v>
      </c>
      <c r="F123" s="10">
        <f>'L1 (2)'!Q121</f>
        <v>3.1469973473795027E-3</v>
      </c>
      <c r="G123" s="10">
        <f t="shared" si="5"/>
        <v>4.2621775441721126E-3</v>
      </c>
      <c r="H123" s="11">
        <f t="shared" si="6"/>
        <v>142.52526117101314</v>
      </c>
      <c r="I123" s="3">
        <f t="shared" si="7"/>
        <v>162.31364924275894</v>
      </c>
      <c r="J123" s="3">
        <f>I123/MAXA($I$6:I122)-1</f>
        <v>4.2621775441720189E-3</v>
      </c>
    </row>
    <row r="124" spans="1:10" x14ac:dyDescent="0.25">
      <c r="A124" s="47">
        <v>41974</v>
      </c>
      <c r="B124" s="9">
        <v>4.0000000000000002E-4</v>
      </c>
      <c r="C124" s="9">
        <v>-4.1885878779204244E-3</v>
      </c>
      <c r="D124" s="3">
        <f t="shared" si="4"/>
        <v>163.80462529395459</v>
      </c>
      <c r="E124" s="3">
        <f>D124/MAXA($D$6:D123)-1</f>
        <v>3.9999999999995595E-4</v>
      </c>
      <c r="F124" s="10">
        <f>'L1 (2)'!Q122</f>
        <v>2.3192926803659668E-3</v>
      </c>
      <c r="G124" s="10">
        <f t="shared" si="5"/>
        <v>3.4344728771585767E-3</v>
      </c>
      <c r="H124" s="11">
        <f t="shared" si="6"/>
        <v>142.85581896601431</v>
      </c>
      <c r="I124" s="3">
        <f t="shared" si="7"/>
        <v>162.87111106867582</v>
      </c>
      <c r="J124" s="3">
        <f>I124/MAXA($I$6:I123)-1</f>
        <v>3.4344728771584787E-3</v>
      </c>
    </row>
    <row r="125" spans="1:10" x14ac:dyDescent="0.25">
      <c r="A125" s="47">
        <v>42005</v>
      </c>
      <c r="B125" s="9">
        <v>2.29E-2</v>
      </c>
      <c r="C125" s="9">
        <v>-3.1040805790470194E-2</v>
      </c>
      <c r="D125" s="3">
        <f t="shared" si="4"/>
        <v>167.55575121318614</v>
      </c>
      <c r="E125" s="3">
        <f>D125/MAXA($D$6:D124)-1</f>
        <v>2.289999999999992E-2</v>
      </c>
      <c r="F125" s="10">
        <f>'L1 (2)'!Q123</f>
        <v>2.0352658942268203E-3</v>
      </c>
      <c r="G125" s="10">
        <f t="shared" si="5"/>
        <v>3.1504460910194302E-3</v>
      </c>
      <c r="H125" s="11">
        <f t="shared" si="6"/>
        <v>143.14656854214769</v>
      </c>
      <c r="I125" s="3">
        <f t="shared" si="7"/>
        <v>163.38422772388211</v>
      </c>
      <c r="J125" s="3">
        <f>I125/MAXA($I$6:I124)-1</f>
        <v>3.1504460910194432E-3</v>
      </c>
    </row>
    <row r="126" spans="1:10" x14ac:dyDescent="0.25">
      <c r="A126" s="47">
        <v>42036</v>
      </c>
      <c r="B126" s="9">
        <v>1.34E-2</v>
      </c>
      <c r="C126" s="9">
        <v>5.4892511014553946E-2</v>
      </c>
      <c r="D126" s="3">
        <f t="shared" si="4"/>
        <v>169.80099827944284</v>
      </c>
      <c r="E126" s="3">
        <f>D126/MAXA($D$6:D125)-1</f>
        <v>1.3400000000000079E-2</v>
      </c>
      <c r="F126" s="10">
        <f>'L1 (2)'!Q124</f>
        <v>3.1250232051009325E-3</v>
      </c>
      <c r="G126" s="10">
        <f t="shared" si="5"/>
        <v>4.2402034018935424E-3</v>
      </c>
      <c r="H126" s="11">
        <f t="shared" si="6"/>
        <v>143.59390489057247</v>
      </c>
      <c r="I126" s="3">
        <f t="shared" si="7"/>
        <v>164.07701008209267</v>
      </c>
      <c r="J126" s="3">
        <f>I126/MAXA($I$6:I125)-1</f>
        <v>4.2402034018935719E-3</v>
      </c>
    </row>
    <row r="127" spans="1:10" x14ac:dyDescent="0.25">
      <c r="A127" s="47">
        <v>42064</v>
      </c>
      <c r="B127" s="9">
        <v>9.0000000000000011E-3</v>
      </c>
      <c r="C127" s="9">
        <v>-1.739610691375626E-2</v>
      </c>
      <c r="D127" s="3">
        <f t="shared" si="4"/>
        <v>171.32920726395781</v>
      </c>
      <c r="E127" s="3">
        <f>D127/MAXA($D$6:D126)-1</f>
        <v>8.999999999999897E-3</v>
      </c>
      <c r="F127" s="10">
        <f>'L1 (2)'!Q125</f>
        <v>3.4846651236096595E-3</v>
      </c>
      <c r="G127" s="10">
        <f t="shared" si="5"/>
        <v>4.5998453204022689E-3</v>
      </c>
      <c r="H127" s="11">
        <f t="shared" si="6"/>
        <v>144.09428156290755</v>
      </c>
      <c r="I127" s="3">
        <f t="shared" si="7"/>
        <v>164.83173894910439</v>
      </c>
      <c r="J127" s="3">
        <f>I127/MAXA($I$6:I126)-1</f>
        <v>4.5998453204023626E-3</v>
      </c>
    </row>
    <row r="128" spans="1:10" x14ac:dyDescent="0.25">
      <c r="A128" s="47">
        <v>42095</v>
      </c>
      <c r="B128" s="9">
        <v>-1.7000000000000001E-3</v>
      </c>
      <c r="C128" s="9">
        <v>8.5208197301247512E-3</v>
      </c>
      <c r="D128" s="3">
        <f t="shared" si="4"/>
        <v>171.03794761160907</v>
      </c>
      <c r="E128" s="3">
        <f>D128/MAXA($D$6:D127)-1</f>
        <v>-1.7000000000000348E-3</v>
      </c>
      <c r="F128" s="10">
        <f>'L1 (2)'!Q126</f>
        <v>2.0527477742850156E-3</v>
      </c>
      <c r="G128" s="10">
        <f t="shared" si="5"/>
        <v>3.1679279710776255E-3</v>
      </c>
      <c r="H128" s="11">
        <f t="shared" si="6"/>
        <v>144.39007077867302</v>
      </c>
      <c r="I128" s="3">
        <f t="shared" si="7"/>
        <v>165.35391402544263</v>
      </c>
      <c r="J128" s="3">
        <f>I128/MAXA($I$6:I127)-1</f>
        <v>3.1679279710776775E-3</v>
      </c>
    </row>
    <row r="129" spans="1:10" x14ac:dyDescent="0.25">
      <c r="A129" s="47">
        <v>42125</v>
      </c>
      <c r="B129" s="9">
        <v>4.1999999999999997E-3</v>
      </c>
      <c r="C129" s="9">
        <v>1.0491382393316817E-2</v>
      </c>
      <c r="D129" s="3">
        <f t="shared" si="4"/>
        <v>171.75630699157782</v>
      </c>
      <c r="E129" s="3">
        <f>D129/MAXA($D$6:D128)-1</f>
        <v>2.4928599999998191E-3</v>
      </c>
      <c r="F129" s="10">
        <f>'L1 (2)'!Q127</f>
        <v>2.050679512177972E-3</v>
      </c>
      <c r="G129" s="10">
        <f t="shared" si="5"/>
        <v>3.1658597089705819E-3</v>
      </c>
      <c r="H129" s="11">
        <f t="shared" si="6"/>
        <v>144.68616853858077</v>
      </c>
      <c r="I129" s="3">
        <f t="shared" si="7"/>
        <v>165.87740131957636</v>
      </c>
      <c r="J129" s="3">
        <f>I129/MAXA($I$6:I128)-1</f>
        <v>3.165859708970542E-3</v>
      </c>
    </row>
    <row r="130" spans="1:10" x14ac:dyDescent="0.25">
      <c r="A130" s="47">
        <v>42156</v>
      </c>
      <c r="B130" s="9">
        <v>-1.47E-2</v>
      </c>
      <c r="C130" s="9">
        <v>-2.1011672375900514E-2</v>
      </c>
      <c r="D130" s="3">
        <f t="shared" si="4"/>
        <v>169.2314892788016</v>
      </c>
      <c r="E130" s="3">
        <f>D130/MAXA($D$6:D129)-1</f>
        <v>-1.4700000000000157E-2</v>
      </c>
      <c r="F130" s="10">
        <f>'L1 (2)'!Q128</f>
        <v>2.3496240601503758E-3</v>
      </c>
      <c r="G130" s="10">
        <f t="shared" si="5"/>
        <v>3.4648042569429857E-3</v>
      </c>
      <c r="H130" s="11">
        <f t="shared" si="6"/>
        <v>145.02612664135</v>
      </c>
      <c r="I130" s="3">
        <f t="shared" si="7"/>
        <v>166.45213404579906</v>
      </c>
      <c r="J130" s="3">
        <f>I130/MAXA($I$6:I129)-1</f>
        <v>3.4648042569429549E-3</v>
      </c>
    </row>
    <row r="131" spans="1:10" x14ac:dyDescent="0.25">
      <c r="A131" s="47">
        <v>42186</v>
      </c>
      <c r="B131" s="9">
        <v>1.1899999999999999E-2</v>
      </c>
      <c r="C131" s="9">
        <v>1.9742029696721453E-2</v>
      </c>
      <c r="D131" s="3">
        <f t="shared" si="4"/>
        <v>171.24534400121934</v>
      </c>
      <c r="E131" s="3">
        <f>D131/MAXA($D$6:D130)-1</f>
        <v>-2.9749300000001533E-3</v>
      </c>
      <c r="F131" s="10">
        <f>'L1 (2)'!Q129</f>
        <v>1.8165595592274182E-3</v>
      </c>
      <c r="G131" s="10">
        <f t="shared" si="5"/>
        <v>2.9317397560200279E-3</v>
      </c>
      <c r="H131" s="11">
        <f t="shared" si="6"/>
        <v>145.28957523803808</v>
      </c>
      <c r="I131" s="3">
        <f t="shared" si="7"/>
        <v>166.94012838465551</v>
      </c>
      <c r="J131" s="3">
        <f>I131/MAXA($I$6:I130)-1</f>
        <v>2.9317397560200131E-3</v>
      </c>
    </row>
    <row r="132" spans="1:10" x14ac:dyDescent="0.25">
      <c r="A132" s="47">
        <v>42217</v>
      </c>
      <c r="B132" s="9">
        <v>-1.46E-2</v>
      </c>
      <c r="C132" s="9">
        <v>-6.2580818167202845E-2</v>
      </c>
      <c r="D132" s="3">
        <f t="shared" si="4"/>
        <v>168.74516197880155</v>
      </c>
      <c r="E132" s="3">
        <f>D132/MAXA($D$6:D131)-1</f>
        <v>-1.7531496022000104E-2</v>
      </c>
      <c r="F132" s="10">
        <f>'L1 (2)'!Q130</f>
        <v>3.2622830893096941E-3</v>
      </c>
      <c r="G132" s="10">
        <f t="shared" si="5"/>
        <v>4.377463286102304E-3</v>
      </c>
      <c r="H132" s="11">
        <f t="shared" si="6"/>
        <v>145.76355096239013</v>
      </c>
      <c r="I132" s="3">
        <f t="shared" si="7"/>
        <v>167.67090266763654</v>
      </c>
      <c r="J132" s="3">
        <f>I132/MAXA($I$6:I131)-1</f>
        <v>4.3774632861022233E-3</v>
      </c>
    </row>
    <row r="133" spans="1:10" x14ac:dyDescent="0.25">
      <c r="A133" s="47">
        <v>42248</v>
      </c>
      <c r="B133" s="9">
        <v>-4.5999999999999999E-3</v>
      </c>
      <c r="C133" s="9">
        <v>-2.6442831573227132E-2</v>
      </c>
      <c r="D133" s="3">
        <f t="shared" si="4"/>
        <v>167.96893423369906</v>
      </c>
      <c r="E133" s="3">
        <f>D133/MAXA($D$6:D132)-1</f>
        <v>-2.2050851140298922E-2</v>
      </c>
      <c r="F133" s="10">
        <f>'L1 (2)'!Q131</f>
        <v>-8.6574979361765444E-3</v>
      </c>
      <c r="G133" s="10">
        <f t="shared" si="5"/>
        <v>-7.5423177393839341E-3</v>
      </c>
      <c r="H133" s="11">
        <f t="shared" si="6"/>
        <v>144.50160332076348</v>
      </c>
      <c r="I133" s="3">
        <f t="shared" si="7"/>
        <v>166.40627544406792</v>
      </c>
      <c r="J133" s="3">
        <f>I133/MAXA($I$6:I132)-1</f>
        <v>-7.5423177393838525E-3</v>
      </c>
    </row>
    <row r="134" spans="1:10" x14ac:dyDescent="0.25">
      <c r="A134" s="47">
        <v>42278</v>
      </c>
      <c r="B134" s="9">
        <v>8.0000000000000002E-3</v>
      </c>
      <c r="C134" s="9">
        <v>8.2983117760394132E-2</v>
      </c>
      <c r="D134" s="3">
        <f t="shared" si="4"/>
        <v>169.31268570756865</v>
      </c>
      <c r="E134" s="3">
        <f>D134/MAXA($D$6:D133)-1</f>
        <v>-1.4227257949421257E-2</v>
      </c>
      <c r="F134" s="10">
        <f>'L1 (2)'!Q132</f>
        <v>4.5446391197751608E-3</v>
      </c>
      <c r="G134" s="10">
        <f t="shared" si="5"/>
        <v>5.6598193165677702E-3</v>
      </c>
      <c r="H134" s="11">
        <f t="shared" si="6"/>
        <v>145.15831096008526</v>
      </c>
      <c r="I134" s="3">
        <f t="shared" si="7"/>
        <v>167.34810489622436</v>
      </c>
      <c r="J134" s="3">
        <f>I134/MAXA($I$6:I133)-1</f>
        <v>-1.9251865784490896E-3</v>
      </c>
    </row>
    <row r="135" spans="1:10" x14ac:dyDescent="0.25">
      <c r="A135" s="47">
        <v>42309</v>
      </c>
      <c r="B135" s="9">
        <v>1.6399999999999998E-2</v>
      </c>
      <c r="C135" s="9">
        <v>5.0486926072412786E-4</v>
      </c>
      <c r="D135" s="3">
        <f t="shared" ref="D135:D149" si="8">D134*(1+B135)</f>
        <v>172.08941375317278</v>
      </c>
      <c r="E135" s="3">
        <f>D135/MAXA($D$6:D134)-1</f>
        <v>1.9394150202083349E-3</v>
      </c>
      <c r="F135" s="10">
        <f>'L1 (2)'!Q133</f>
        <v>3.9377179271371885E-3</v>
      </c>
      <c r="G135" s="10">
        <f t="shared" si="5"/>
        <v>5.0528981239297988E-3</v>
      </c>
      <c r="H135" s="11">
        <f t="shared" si="6"/>
        <v>145.72990344342574</v>
      </c>
      <c r="I135" s="3">
        <f t="shared" si="7"/>
        <v>168.19369782149769</v>
      </c>
      <c r="J135" s="3">
        <f>I135/MAXA($I$6:I134)-1</f>
        <v>3.117983773830213E-3</v>
      </c>
    </row>
    <row r="136" spans="1:10" x14ac:dyDescent="0.25">
      <c r="A136" s="47">
        <v>42339</v>
      </c>
      <c r="B136" s="9">
        <v>-5.0000000000000001E-3</v>
      </c>
      <c r="C136" s="9">
        <v>-1.7530185176314439E-2</v>
      </c>
      <c r="D136" s="3">
        <f t="shared" si="8"/>
        <v>171.22896668440691</v>
      </c>
      <c r="E136" s="3">
        <f>D136/MAXA($D$6:D135)-1</f>
        <v>-5.0000000000000044E-3</v>
      </c>
      <c r="F136" s="10">
        <f>'L1 (2)'!Q134</f>
        <v>2.4557782355695596E-3</v>
      </c>
      <c r="G136" s="10">
        <f t="shared" ref="G136:G149" si="9">F136-$L$5</f>
        <v>3.5709584323621694E-3</v>
      </c>
      <c r="H136" s="11">
        <f t="shared" si="6"/>
        <v>146.08778376857376</v>
      </c>
      <c r="I136" s="3">
        <f t="shared" si="7"/>
        <v>168.79431052500354</v>
      </c>
      <c r="J136" s="3">
        <f>I136/MAXA($I$6:I135)-1</f>
        <v>3.5709584323622146E-3</v>
      </c>
    </row>
    <row r="137" spans="1:10" x14ac:dyDescent="0.25">
      <c r="A137" s="47">
        <v>42370</v>
      </c>
      <c r="B137" s="9">
        <v>-1.0500000000000001E-2</v>
      </c>
      <c r="C137" s="9">
        <v>-5.073532197294639E-2</v>
      </c>
      <c r="D137" s="3">
        <f t="shared" si="8"/>
        <v>169.43106253422064</v>
      </c>
      <c r="E137" s="3">
        <f>D137/MAXA($D$6:D136)-1</f>
        <v>-1.5447499999999947E-2</v>
      </c>
      <c r="F137" s="10">
        <f>'L1 (2)'!Q135</f>
        <v>2.8997739594472578E-3</v>
      </c>
      <c r="G137" s="10">
        <f t="shared" si="9"/>
        <v>4.0149541562398677E-3</v>
      </c>
      <c r="H137" s="11">
        <f t="shared" ref="H137:H149" si="10">H136*(1+F137)</f>
        <v>146.51140531973923</v>
      </c>
      <c r="I137" s="3">
        <f t="shared" ref="I137:I149" si="11">(1+G137)*I136</f>
        <v>169.47201194359553</v>
      </c>
      <c r="J137" s="3">
        <f>I137/MAXA($I$6:I136)-1</f>
        <v>4.0149541562397584E-3</v>
      </c>
    </row>
    <row r="138" spans="1:10" x14ac:dyDescent="0.25">
      <c r="A138" s="47">
        <v>42401</v>
      </c>
      <c r="B138" s="9">
        <v>3.2000000000000002E-3</v>
      </c>
      <c r="C138" s="9">
        <v>-4.1283604302990717E-3</v>
      </c>
      <c r="D138" s="3">
        <f t="shared" si="8"/>
        <v>169.97324193433016</v>
      </c>
      <c r="E138" s="3">
        <f>D138/MAXA($D$6:D137)-1</f>
        <v>-1.2296931999999927E-2</v>
      </c>
      <c r="F138" s="10">
        <f>'L1 (2)'!Q136</f>
        <v>2.2322494354408396E-3</v>
      </c>
      <c r="G138" s="10">
        <f t="shared" si="9"/>
        <v>3.3474296322334495E-3</v>
      </c>
      <c r="H138" s="11">
        <f t="shared" si="10"/>
        <v>146.83845532154984</v>
      </c>
      <c r="I138" s="3">
        <f t="shared" si="11"/>
        <v>170.03930757820976</v>
      </c>
      <c r="J138" s="3">
        <f>I138/MAXA($I$6:I137)-1</f>
        <v>3.3474296322335562E-3</v>
      </c>
    </row>
    <row r="139" spans="1:10" x14ac:dyDescent="0.25">
      <c r="A139" s="47">
        <v>42430</v>
      </c>
      <c r="B139" s="9">
        <v>2E-3</v>
      </c>
      <c r="C139" s="9">
        <v>6.5991114577365062E-2</v>
      </c>
      <c r="D139" s="3">
        <f t="shared" si="8"/>
        <v>170.31318841819882</v>
      </c>
      <c r="E139" s="3">
        <f>D139/MAXA($D$6:D138)-1</f>
        <v>-1.0321525863999925E-2</v>
      </c>
      <c r="F139" s="10">
        <f>'L1 (2)'!Q137</f>
        <v>3.3285771115225747E-3</v>
      </c>
      <c r="G139" s="10">
        <f t="shared" si="9"/>
        <v>4.4437573083151846E-3</v>
      </c>
      <c r="H139" s="11">
        <f t="shared" si="10"/>
        <v>147.32721844302449</v>
      </c>
      <c r="I139" s="3">
        <f t="shared" si="11"/>
        <v>170.79492099396128</v>
      </c>
      <c r="J139" s="3">
        <f>I139/MAXA($I$6:I138)-1</f>
        <v>4.4437573083151438E-3</v>
      </c>
    </row>
    <row r="140" spans="1:10" x14ac:dyDescent="0.25">
      <c r="A140" s="47">
        <v>42461</v>
      </c>
      <c r="B140" s="9">
        <v>3.7000000000000002E-3</v>
      </c>
      <c r="C140" s="9">
        <v>2.6993984808731941E-3</v>
      </c>
      <c r="D140" s="3">
        <f t="shared" si="8"/>
        <v>170.94334721534617</v>
      </c>
      <c r="E140" s="3">
        <f>D140/MAXA($D$6:D139)-1</f>
        <v>-6.6597155096966842E-3</v>
      </c>
      <c r="F140" s="10">
        <f>'L1 (2)'!Q138</f>
        <v>2.9152695746345208E-3</v>
      </c>
      <c r="G140" s="10">
        <f t="shared" si="9"/>
        <v>4.0304497714271307E-3</v>
      </c>
      <c r="H140" s="11">
        <f t="shared" si="10"/>
        <v>147.75671700046698</v>
      </c>
      <c r="I140" s="3">
        <f t="shared" si="11"/>
        <v>171.48330134424231</v>
      </c>
      <c r="J140" s="3">
        <f>I140/MAXA($I$6:I139)-1</f>
        <v>4.0304497714271914E-3</v>
      </c>
    </row>
    <row r="141" spans="1:10" x14ac:dyDescent="0.25">
      <c r="A141" s="47">
        <v>42491</v>
      </c>
      <c r="B141" s="9">
        <v>5.6000000000000008E-3</v>
      </c>
      <c r="C141" s="9">
        <v>1.5324602357572603E-2</v>
      </c>
      <c r="D141" s="3">
        <f t="shared" si="8"/>
        <v>171.90062995975211</v>
      </c>
      <c r="E141" s="3">
        <f>D141/MAXA($D$6:D140)-1</f>
        <v>-1.0970099165509284E-3</v>
      </c>
      <c r="F141" s="10">
        <f>'L1 (2)'!Q139</f>
        <v>2.4122979957743778E-3</v>
      </c>
      <c r="G141" s="10">
        <f t="shared" si="9"/>
        <v>3.5274781925669877E-3</v>
      </c>
      <c r="H141" s="11">
        <f t="shared" si="10"/>
        <v>148.1131502327494</v>
      </c>
      <c r="I141" s="3">
        <f t="shared" si="11"/>
        <v>172.0882049501235</v>
      </c>
      <c r="J141" s="3">
        <f>I141/MAXA($I$6:I140)-1</f>
        <v>3.5274781925669352E-3</v>
      </c>
    </row>
    <row r="142" spans="1:10" x14ac:dyDescent="0.25">
      <c r="A142" s="47">
        <v>42522</v>
      </c>
      <c r="B142" s="9">
        <v>1.5E-3</v>
      </c>
      <c r="C142" s="9">
        <v>9.1092112097812539E-4</v>
      </c>
      <c r="D142" s="3">
        <f t="shared" si="8"/>
        <v>172.15848090469174</v>
      </c>
      <c r="E142" s="3">
        <f>D142/MAXA($D$6:D141)-1</f>
        <v>4.0134456857421341E-4</v>
      </c>
      <c r="F142" s="10">
        <f>'L1 (2)'!Q140</f>
        <v>2.5406206269046297E-3</v>
      </c>
      <c r="G142" s="10">
        <f t="shared" si="9"/>
        <v>3.6558008236972396E-3</v>
      </c>
      <c r="H142" s="11">
        <f t="shared" si="10"/>
        <v>148.48944955734655</v>
      </c>
      <c r="I142" s="3">
        <f t="shared" si="11"/>
        <v>172.71732515152874</v>
      </c>
      <c r="J142" s="3">
        <f>I142/MAXA($I$6:I141)-1</f>
        <v>3.6558008236973194E-3</v>
      </c>
    </row>
    <row r="143" spans="1:10" x14ac:dyDescent="0.25">
      <c r="A143" s="47">
        <v>42552</v>
      </c>
      <c r="B143" s="9">
        <v>1.3899999999999999E-2</v>
      </c>
      <c r="C143" s="9">
        <v>3.5609801125254359E-2</v>
      </c>
      <c r="D143" s="3">
        <f t="shared" si="8"/>
        <v>174.55148378926697</v>
      </c>
      <c r="E143" s="3">
        <f>D143/MAXA($D$6:D142)-1</f>
        <v>1.3900000000000023E-2</v>
      </c>
      <c r="F143" s="10">
        <f>'L1 (2)'!Q141</f>
        <v>2.0655963270787654E-3</v>
      </c>
      <c r="G143" s="10">
        <f t="shared" si="9"/>
        <v>3.1807765238713753E-3</v>
      </c>
      <c r="H143" s="11">
        <f t="shared" si="10"/>
        <v>148.79616881896214</v>
      </c>
      <c r="I143" s="3">
        <f t="shared" si="11"/>
        <v>173.26670036463659</v>
      </c>
      <c r="J143" s="3">
        <f>I143/MAXA($I$6:I142)-1</f>
        <v>3.180776523871387E-3</v>
      </c>
    </row>
    <row r="144" spans="1:10" x14ac:dyDescent="0.25">
      <c r="A144" s="47">
        <v>42583</v>
      </c>
      <c r="B144" s="9">
        <v>-4.0000000000000002E-4</v>
      </c>
      <c r="C144" s="9">
        <v>-1.2192431360480427E-3</v>
      </c>
      <c r="D144" s="3">
        <f t="shared" si="8"/>
        <v>174.48166319575128</v>
      </c>
      <c r="E144" s="3">
        <f>D144/MAXA($D$6:D143)-1</f>
        <v>-3.9999999999984492E-4</v>
      </c>
      <c r="F144" s="10">
        <f>'L1 (2)'!Q142</f>
        <v>2.4044531855154528E-3</v>
      </c>
      <c r="G144" s="10">
        <f t="shared" si="9"/>
        <v>3.5196333823080627E-3</v>
      </c>
      <c r="H144" s="11">
        <f t="shared" si="10"/>
        <v>149.15394224107138</v>
      </c>
      <c r="I144" s="3">
        <f t="shared" si="11"/>
        <v>173.87653562728232</v>
      </c>
      <c r="J144" s="3">
        <f>I144/MAXA($I$6:I143)-1</f>
        <v>3.5196333823079851E-3</v>
      </c>
    </row>
    <row r="145" spans="1:10" x14ac:dyDescent="0.25">
      <c r="A145" s="47">
        <v>42614</v>
      </c>
      <c r="B145" s="9">
        <v>2.6000000000000003E-3</v>
      </c>
      <c r="C145" s="9">
        <v>-1.2344508443253854E-3</v>
      </c>
      <c r="D145" s="3">
        <f t="shared" si="8"/>
        <v>174.93531552006021</v>
      </c>
      <c r="E145" s="3">
        <f>D145/MAXA($D$6:D144)-1</f>
        <v>2.1989600000000831E-3</v>
      </c>
      <c r="F145" s="10">
        <f>'L1 (2)'!Q143</f>
        <v>1.9578854018901417E-3</v>
      </c>
      <c r="G145" s="10">
        <f t="shared" si="9"/>
        <v>3.0730655986827516E-3</v>
      </c>
      <c r="H145" s="11">
        <f t="shared" si="10"/>
        <v>149.44596856721955</v>
      </c>
      <c r="I145" s="3">
        <f t="shared" si="11"/>
        <v>174.41086962733667</v>
      </c>
      <c r="J145" s="3">
        <f>I145/MAXA($I$6:I144)-1</f>
        <v>3.0730655986828115E-3</v>
      </c>
    </row>
    <row r="146" spans="1:10" x14ac:dyDescent="0.25">
      <c r="A146" s="47">
        <v>42644</v>
      </c>
      <c r="B146" s="9">
        <v>-6.9999999999999999E-4</v>
      </c>
      <c r="C146" s="9">
        <v>-1.9425679279557517E-2</v>
      </c>
      <c r="D146" s="3">
        <f t="shared" si="8"/>
        <v>174.81286079919616</v>
      </c>
      <c r="E146" s="3">
        <f>D146/MAXA($D$6:D145)-1</f>
        <v>-7.0000000000003393E-4</v>
      </c>
      <c r="F146" s="10">
        <f>'L1 (2)'!Q144</f>
        <v>2.7591182351612018E-3</v>
      </c>
      <c r="G146" s="10">
        <f t="shared" si="9"/>
        <v>3.8742984319538117E-3</v>
      </c>
      <c r="H146" s="11">
        <f t="shared" si="10"/>
        <v>149.85830766426469</v>
      </c>
      <c r="I146" s="3">
        <f t="shared" si="11"/>
        <v>175.08658938604955</v>
      </c>
      <c r="J146" s="3">
        <f>I146/MAXA($I$6:I145)-1</f>
        <v>3.8742984319537488E-3</v>
      </c>
    </row>
    <row r="147" spans="1:10" x14ac:dyDescent="0.25">
      <c r="A147" s="47">
        <v>42675</v>
      </c>
      <c r="B147" s="9">
        <v>1.6999999999999999E-3</v>
      </c>
      <c r="C147" s="9">
        <v>3.4174522187570444E-2</v>
      </c>
      <c r="D147" s="3">
        <f t="shared" si="8"/>
        <v>175.1100426625548</v>
      </c>
      <c r="E147" s="3">
        <f>D147/MAXA($D$6:D146)-1</f>
        <v>9.9881000000001663E-4</v>
      </c>
      <c r="F147" s="10">
        <f>'L1 (2)'!Q145</f>
        <v>2.4456173463980701E-3</v>
      </c>
      <c r="G147" s="10">
        <f t="shared" si="9"/>
        <v>3.56079754319068E-3</v>
      </c>
      <c r="H147" s="11">
        <f t="shared" si="10"/>
        <v>150.22480374099027</v>
      </c>
      <c r="I147" s="3">
        <f t="shared" si="11"/>
        <v>175.71003728338101</v>
      </c>
      <c r="J147" s="3">
        <f>I147/MAXA($I$6:I146)-1</f>
        <v>3.560797543190608E-3</v>
      </c>
    </row>
    <row r="148" spans="1:10" x14ac:dyDescent="0.25">
      <c r="A148" s="47">
        <v>42705</v>
      </c>
      <c r="B148" s="9">
        <v>1.03E-2</v>
      </c>
      <c r="C148" s="9">
        <v>1.8200762196895148E-2</v>
      </c>
      <c r="D148" s="3">
        <f t="shared" si="8"/>
        <v>176.91367610197912</v>
      </c>
      <c r="E148" s="3">
        <f>D148/MAXA($D$6:D147)-1</f>
        <v>1.0299999999999976E-2</v>
      </c>
      <c r="F148" s="10">
        <f>'L1 (2)'!Q146</f>
        <v>2.6846081470400613E-3</v>
      </c>
      <c r="G148" s="10">
        <f t="shared" si="9"/>
        <v>3.7997883438326712E-3</v>
      </c>
      <c r="H148" s="11">
        <f t="shared" si="10"/>
        <v>150.62809847300082</v>
      </c>
      <c r="I148" s="3">
        <f t="shared" si="11"/>
        <v>176.37769823494483</v>
      </c>
      <c r="J148" s="3">
        <f>I148/MAXA($I$6:I147)-1</f>
        <v>3.7997883438327662E-3</v>
      </c>
    </row>
    <row r="149" spans="1:10" x14ac:dyDescent="0.25">
      <c r="A149" s="47">
        <v>42736</v>
      </c>
      <c r="B149" s="9">
        <v>5.9999999999999995E-4</v>
      </c>
      <c r="C149" s="9">
        <v>2.3E-2</v>
      </c>
      <c r="D149" s="3">
        <f t="shared" si="8"/>
        <v>177.01982430764031</v>
      </c>
      <c r="E149" s="3">
        <f>D149/MAXA($D$6:D148)-1</f>
        <v>5.9999999999993392E-4</v>
      </c>
      <c r="F149" s="10">
        <f>'L1 (2)'!Q147</f>
        <v>2.5251774956050917E-3</v>
      </c>
      <c r="G149" s="10">
        <f t="shared" si="9"/>
        <v>3.6403576923977016E-3</v>
      </c>
      <c r="H149" s="11">
        <f t="shared" si="10"/>
        <v>151.00846115747061</v>
      </c>
      <c r="I149" s="3">
        <f t="shared" si="11"/>
        <v>177.01977614548181</v>
      </c>
      <c r="J149" s="3">
        <f>I149/MAXA($I$6:I148)-1</f>
        <v>3.6403576923977887E-3</v>
      </c>
    </row>
    <row r="150" spans="1:10" x14ac:dyDescent="0.25">
      <c r="F150" s="10"/>
      <c r="G150" s="10"/>
    </row>
  </sheetData>
  <pageMargins left="0.75" right="0.75" top="1" bottom="1" header="0.5" footer="0.5"/>
  <pageSetup paperSize="9" orientation="portrait" horizontalDpi="4294967292" verticalDpi="4294967292"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8"/>
  <sheetViews>
    <sheetView workbookViewId="0">
      <selection activeCell="O4" sqref="O4:R4"/>
    </sheetView>
  </sheetViews>
  <sheetFormatPr baseColWidth="10" defaultRowHeight="15" x14ac:dyDescent="0.25"/>
  <cols>
    <col min="1" max="1" width="11.7109375" bestFit="1" customWidth="1"/>
    <col min="4" max="4" width="12.7109375" bestFit="1" customWidth="1"/>
    <col min="5" max="5" width="11.85546875" customWidth="1"/>
    <col min="9" max="9" width="18.140625" customWidth="1"/>
  </cols>
  <sheetData>
    <row r="1" spans="1:19" x14ac:dyDescent="0.25">
      <c r="A1" t="s">
        <v>0</v>
      </c>
      <c r="B1">
        <v>2</v>
      </c>
    </row>
    <row r="2" spans="1:19" x14ac:dyDescent="0.25">
      <c r="A2" t="s">
        <v>1</v>
      </c>
      <c r="B2">
        <v>-2</v>
      </c>
    </row>
    <row r="3" spans="1:19" x14ac:dyDescent="0.25">
      <c r="A3" s="2"/>
    </row>
    <row r="4" spans="1:19" x14ac:dyDescent="0.25">
      <c r="A4" s="1" t="s">
        <v>18</v>
      </c>
      <c r="B4" s="1" t="s">
        <v>2</v>
      </c>
      <c r="C4" s="1" t="s">
        <v>6</v>
      </c>
      <c r="D4" s="1" t="s">
        <v>5</v>
      </c>
      <c r="E4" s="1" t="s">
        <v>7</v>
      </c>
      <c r="F4" s="1" t="s">
        <v>8</v>
      </c>
      <c r="G4" s="1" t="s">
        <v>9</v>
      </c>
      <c r="H4" s="1" t="s">
        <v>10</v>
      </c>
      <c r="I4" s="1" t="s">
        <v>17</v>
      </c>
      <c r="J4" s="1" t="s">
        <v>4</v>
      </c>
      <c r="K4" s="1" t="s">
        <v>3</v>
      </c>
      <c r="L4" s="1" t="s">
        <v>11</v>
      </c>
      <c r="M4" s="1" t="s">
        <v>12</v>
      </c>
      <c r="N4" s="1" t="s">
        <v>13</v>
      </c>
      <c r="O4" s="1" t="s">
        <v>14</v>
      </c>
      <c r="P4" s="1" t="s">
        <v>15</v>
      </c>
      <c r="Q4" s="1" t="s">
        <v>16</v>
      </c>
    </row>
    <row r="5" spans="1:19" ht="15.75" x14ac:dyDescent="0.25">
      <c r="A5" s="36">
        <v>38353</v>
      </c>
      <c r="B5" s="37">
        <v>0.12820000000000001</v>
      </c>
      <c r="C5" s="38">
        <v>1181.27</v>
      </c>
      <c r="D5" s="37">
        <v>2.06E-2</v>
      </c>
      <c r="E5" s="37">
        <v>1.7500000000000002E-2</v>
      </c>
      <c r="F5" s="39">
        <v>28</v>
      </c>
      <c r="G5" s="38">
        <f>C5*EXP((D5-E5+((B5^2)/2))*(1/12)+(B5*SQRT(F5/365)*$B$2))</f>
        <v>1101.3296053696297</v>
      </c>
      <c r="H5" s="38">
        <v>1100</v>
      </c>
      <c r="I5" s="40">
        <v>42813</v>
      </c>
      <c r="J5" s="38">
        <v>47</v>
      </c>
      <c r="K5" s="38">
        <v>2.8</v>
      </c>
      <c r="L5" s="38">
        <v>0.55000000000000004</v>
      </c>
      <c r="M5" s="38">
        <f>H5*EXP(-D5*(J5/365))-K5</f>
        <v>1094.2860035324543</v>
      </c>
      <c r="N5" s="38">
        <f>M5/$B$1</f>
        <v>547.14300176622714</v>
      </c>
      <c r="O5" s="38">
        <f>(N5+K5)*(EXP(D5*F5/365)-1)</f>
        <v>0.86974765089470674</v>
      </c>
      <c r="P5" s="38">
        <f>K5-L5+O5</f>
        <v>3.1197476508947068</v>
      </c>
      <c r="Q5" s="37">
        <f>P5/N5</f>
        <v>5.7018871498381212E-3</v>
      </c>
      <c r="S5" s="3"/>
    </row>
    <row r="6" spans="1:19" ht="15.75" x14ac:dyDescent="0.25">
      <c r="A6" s="36">
        <v>38384</v>
      </c>
      <c r="B6" s="37">
        <v>0.1208</v>
      </c>
      <c r="C6" s="38">
        <v>1203.599976</v>
      </c>
      <c r="D6" s="37">
        <v>2.5100000000000001E-2</v>
      </c>
      <c r="E6" s="37">
        <v>1.66E-2</v>
      </c>
      <c r="F6" s="38">
        <v>31</v>
      </c>
      <c r="G6" s="38">
        <f>C6*EXP((D6-E6+((B6^2)/2))*(1/12)+(B6*SQRT(F6/365)*$B$2))</f>
        <v>1123.2473302479405</v>
      </c>
      <c r="H6" s="38">
        <v>1125</v>
      </c>
      <c r="I6" s="36">
        <v>42841</v>
      </c>
      <c r="J6" s="38">
        <v>47</v>
      </c>
      <c r="K6" s="38">
        <v>2.2999999999999998</v>
      </c>
      <c r="L6" s="38">
        <v>1.4</v>
      </c>
      <c r="M6" s="38">
        <f t="shared" ref="M6:M69" si="0">H6*EXP(-D6*(J6/365))-K6</f>
        <v>1119.0698080060195</v>
      </c>
      <c r="N6" s="38">
        <f t="shared" ref="N6:N69" si="1">M6/$B$1</f>
        <v>559.53490400300973</v>
      </c>
      <c r="O6" s="38">
        <f t="shared" ref="O6:O69" si="2">(N6+K6)*(EXP(D6*F6/365)-1)</f>
        <v>1.1989864074871599</v>
      </c>
      <c r="P6" s="38">
        <f t="shared" ref="P6:P69" si="3">K6-L6+O6</f>
        <v>2.0989864074871596</v>
      </c>
      <c r="Q6" s="37">
        <f t="shared" ref="Q6:Q69" si="4">P6/N6</f>
        <v>3.7513055798139615E-3</v>
      </c>
      <c r="S6" s="3"/>
    </row>
    <row r="7" spans="1:19" ht="15.75" x14ac:dyDescent="0.25">
      <c r="A7" s="36">
        <v>38412</v>
      </c>
      <c r="B7" s="37">
        <v>0.14019999999999999</v>
      </c>
      <c r="C7" s="38">
        <v>1180.589966</v>
      </c>
      <c r="D7" s="37">
        <v>2.63E-2</v>
      </c>
      <c r="E7" s="37">
        <v>1.6899999999999998E-2</v>
      </c>
      <c r="F7" s="38">
        <v>29</v>
      </c>
      <c r="G7" s="38">
        <f t="shared" ref="G7:G70" si="5">C7*EXP((D7-E7+((B7^2)/2))*(1/12)+(B7*SQRT(F7/365)*$B$2))</f>
        <v>1092.6212177736613</v>
      </c>
      <c r="H7" s="38">
        <v>1090</v>
      </c>
      <c r="I7" s="40">
        <v>42876</v>
      </c>
      <c r="J7" s="38">
        <v>51</v>
      </c>
      <c r="K7" s="38">
        <v>2.85</v>
      </c>
      <c r="L7" s="38">
        <v>2.1</v>
      </c>
      <c r="M7" s="38">
        <f>H7*EXP(-D7*(J7/365))-K7</f>
        <v>1083.1518247082472</v>
      </c>
      <c r="N7" s="38">
        <f>M7/$B$1</f>
        <v>541.5759123541236</v>
      </c>
      <c r="O7" s="38">
        <f>(N7+K7)*(EXP(D7*F7/365)-1)</f>
        <v>1.1388158343120418</v>
      </c>
      <c r="P7" s="38">
        <f t="shared" si="3"/>
        <v>1.8888158343120418</v>
      </c>
      <c r="Q7" s="37">
        <f t="shared" si="4"/>
        <v>3.4876289569484953E-3</v>
      </c>
      <c r="S7" s="3"/>
    </row>
    <row r="8" spans="1:19" ht="15.75" x14ac:dyDescent="0.25">
      <c r="A8" s="36">
        <v>38443</v>
      </c>
      <c r="B8" s="37">
        <v>0.15310000000000001</v>
      </c>
      <c r="C8" s="38">
        <v>1156.849976</v>
      </c>
      <c r="D8" s="37">
        <v>2.7E-2</v>
      </c>
      <c r="E8" s="37">
        <v>1.7600000000000001E-2</v>
      </c>
      <c r="F8" s="38">
        <v>32</v>
      </c>
      <c r="G8" s="38">
        <f t="shared" si="5"/>
        <v>1058.4409182935738</v>
      </c>
      <c r="H8" s="38">
        <v>1060</v>
      </c>
      <c r="I8" s="40">
        <v>42904</v>
      </c>
      <c r="J8" s="38">
        <v>50</v>
      </c>
      <c r="K8" s="38">
        <v>3.5</v>
      </c>
      <c r="L8" s="38">
        <v>0.5</v>
      </c>
      <c r="M8" s="38">
        <f t="shared" si="0"/>
        <v>1052.5866934526846</v>
      </c>
      <c r="N8" s="38">
        <f t="shared" si="1"/>
        <v>526.29334672634229</v>
      </c>
      <c r="O8" s="38">
        <f t="shared" si="2"/>
        <v>1.2555716288343335</v>
      </c>
      <c r="P8" s="38">
        <f t="shared" si="3"/>
        <v>4.2555716288343337</v>
      </c>
      <c r="Q8" s="37">
        <f t="shared" si="4"/>
        <v>8.0859308887427581E-3</v>
      </c>
      <c r="S8" s="3"/>
    </row>
    <row r="9" spans="1:19" ht="15.75" x14ac:dyDescent="0.25">
      <c r="A9" s="36">
        <v>38473</v>
      </c>
      <c r="B9" s="37">
        <v>0.13289999999999999</v>
      </c>
      <c r="C9" s="38">
        <v>1191.5</v>
      </c>
      <c r="D9" s="37">
        <v>2.8000000000000001E-2</v>
      </c>
      <c r="E9" s="37">
        <v>1.7600000000000001E-2</v>
      </c>
      <c r="F9" s="38">
        <v>30</v>
      </c>
      <c r="G9" s="38">
        <f t="shared" si="5"/>
        <v>1105.8487352852728</v>
      </c>
      <c r="H9" s="38">
        <v>1110</v>
      </c>
      <c r="I9" s="40">
        <v>42932</v>
      </c>
      <c r="J9" s="38">
        <v>46</v>
      </c>
      <c r="K9" s="38">
        <v>2.9</v>
      </c>
      <c r="L9" s="38">
        <v>0.6</v>
      </c>
      <c r="M9" s="38">
        <f t="shared" si="0"/>
        <v>1103.1899713408122</v>
      </c>
      <c r="N9" s="38">
        <f t="shared" si="1"/>
        <v>551.59498567040612</v>
      </c>
      <c r="O9" s="38">
        <f t="shared" si="2"/>
        <v>1.2775675630925583</v>
      </c>
      <c r="P9" s="38">
        <f t="shared" si="3"/>
        <v>3.5775675630925581</v>
      </c>
      <c r="Q9" s="37">
        <f t="shared" si="4"/>
        <v>6.4858594730414351E-3</v>
      </c>
      <c r="S9" s="3"/>
    </row>
    <row r="10" spans="1:19" ht="15.75" x14ac:dyDescent="0.25">
      <c r="A10" s="36">
        <v>38504</v>
      </c>
      <c r="B10" s="37">
        <v>0.12039999999999999</v>
      </c>
      <c r="C10" s="38">
        <v>1191.329956</v>
      </c>
      <c r="D10" s="37">
        <v>2.9899999999999999E-2</v>
      </c>
      <c r="E10" s="37">
        <v>1.7399999999999999E-2</v>
      </c>
      <c r="F10" s="38">
        <v>29</v>
      </c>
      <c r="G10" s="38">
        <f t="shared" si="5"/>
        <v>1114.9851544860173</v>
      </c>
      <c r="H10" s="38">
        <v>1125</v>
      </c>
      <c r="I10" s="40">
        <v>42967</v>
      </c>
      <c r="J10" s="38">
        <v>49</v>
      </c>
      <c r="K10" s="38">
        <v>3.7</v>
      </c>
      <c r="L10" s="38">
        <v>0.6</v>
      </c>
      <c r="M10" s="38">
        <f t="shared" si="0"/>
        <v>1116.7933316944145</v>
      </c>
      <c r="N10" s="38">
        <f t="shared" si="1"/>
        <v>558.39666584720726</v>
      </c>
      <c r="O10" s="38">
        <f t="shared" si="2"/>
        <v>1.336913447367748</v>
      </c>
      <c r="P10" s="38">
        <f t="shared" si="3"/>
        <v>4.4369134473677478</v>
      </c>
      <c r="Q10" s="37">
        <f t="shared" si="4"/>
        <v>7.9458093479766768E-3</v>
      </c>
      <c r="S10" s="3"/>
    </row>
    <row r="11" spans="1:19" ht="15.75" x14ac:dyDescent="0.25">
      <c r="A11" s="36">
        <v>38534</v>
      </c>
      <c r="B11" s="37">
        <v>0.1157</v>
      </c>
      <c r="C11" s="38">
        <v>1234.1800539999999</v>
      </c>
      <c r="D11" s="37">
        <v>3.2500000000000001E-2</v>
      </c>
      <c r="E11" s="37">
        <v>1.7299999999999999E-2</v>
      </c>
      <c r="F11" s="38">
        <v>32</v>
      </c>
      <c r="G11" s="38">
        <f t="shared" si="5"/>
        <v>1154.5553330858716</v>
      </c>
      <c r="H11" s="38">
        <v>1155</v>
      </c>
      <c r="I11" s="40">
        <v>42995</v>
      </c>
      <c r="J11" s="38">
        <v>49</v>
      </c>
      <c r="K11" s="38">
        <v>2.4</v>
      </c>
      <c r="L11" s="38">
        <v>1.05</v>
      </c>
      <c r="M11" s="38">
        <f t="shared" si="0"/>
        <v>1147.5716964332696</v>
      </c>
      <c r="N11" s="38">
        <f t="shared" si="1"/>
        <v>573.7858482166348</v>
      </c>
      <c r="O11" s="38">
        <f t="shared" si="2"/>
        <v>1.644076152754953</v>
      </c>
      <c r="P11" s="38">
        <f t="shared" si="3"/>
        <v>2.9940761527549529</v>
      </c>
      <c r="Q11" s="37">
        <f t="shared" si="4"/>
        <v>5.2181073514809473E-3</v>
      </c>
      <c r="S11" s="3"/>
    </row>
    <row r="12" spans="1:19" ht="15.75" x14ac:dyDescent="0.25">
      <c r="A12" s="36">
        <v>38565</v>
      </c>
      <c r="B12" s="37">
        <v>0.126</v>
      </c>
      <c r="C12" s="38">
        <v>1220.329956</v>
      </c>
      <c r="D12" s="37">
        <v>3.4099999999999998E-2</v>
      </c>
      <c r="E12" s="37">
        <v>1.7399999999999999E-2</v>
      </c>
      <c r="F12" s="38">
        <v>30</v>
      </c>
      <c r="G12" s="38">
        <f t="shared" si="5"/>
        <v>1137.6085433533976</v>
      </c>
      <c r="H12" s="38">
        <v>1140</v>
      </c>
      <c r="I12" s="40">
        <v>43030</v>
      </c>
      <c r="J12" s="38">
        <v>52</v>
      </c>
      <c r="K12" s="38">
        <v>3.4</v>
      </c>
      <c r="L12" s="38">
        <v>0.75</v>
      </c>
      <c r="M12" s="38">
        <f t="shared" si="0"/>
        <v>1131.0752170919445</v>
      </c>
      <c r="N12" s="38">
        <f t="shared" si="1"/>
        <v>565.53760854597226</v>
      </c>
      <c r="O12" s="38">
        <f t="shared" si="2"/>
        <v>1.5968207282493758</v>
      </c>
      <c r="P12" s="38">
        <f t="shared" si="3"/>
        <v>4.246820728249376</v>
      </c>
      <c r="Q12" s="37">
        <f t="shared" si="4"/>
        <v>7.5093515693291932E-3</v>
      </c>
      <c r="S12" s="3"/>
    </row>
    <row r="13" spans="1:19" ht="15.75" x14ac:dyDescent="0.25">
      <c r="A13" s="36">
        <v>38596</v>
      </c>
      <c r="B13" s="37">
        <v>0.1192</v>
      </c>
      <c r="C13" s="38">
        <v>1228.8100589999999</v>
      </c>
      <c r="D13" s="37">
        <v>3.15E-2</v>
      </c>
      <c r="E13" s="37">
        <v>1.7500000000000002E-2</v>
      </c>
      <c r="F13" s="38">
        <v>31</v>
      </c>
      <c r="G13" s="38">
        <f t="shared" si="5"/>
        <v>1148.3521771905373</v>
      </c>
      <c r="H13" s="38">
        <v>1150</v>
      </c>
      <c r="I13" s="40">
        <v>43058</v>
      </c>
      <c r="J13" s="38">
        <v>50</v>
      </c>
      <c r="K13" s="38">
        <v>3.2</v>
      </c>
      <c r="L13" s="38">
        <v>3.4</v>
      </c>
      <c r="M13" s="38">
        <f t="shared" si="0"/>
        <v>1141.8483622441247</v>
      </c>
      <c r="N13" s="38">
        <f t="shared" si="1"/>
        <v>570.92418112206235</v>
      </c>
      <c r="O13" s="38">
        <f t="shared" si="2"/>
        <v>1.5380352705399403</v>
      </c>
      <c r="P13" s="38">
        <f t="shared" si="3"/>
        <v>1.3380352705399405</v>
      </c>
      <c r="Q13" s="37">
        <f t="shared" si="4"/>
        <v>2.343630406248061E-3</v>
      </c>
      <c r="S13" s="3"/>
    </row>
    <row r="14" spans="1:19" ht="15.75" x14ac:dyDescent="0.25">
      <c r="A14" s="36">
        <v>38626</v>
      </c>
      <c r="B14" s="48">
        <v>0.1532</v>
      </c>
      <c r="C14" s="38">
        <v>1207.01001</v>
      </c>
      <c r="D14" s="37">
        <v>3.7699999999999997E-2</v>
      </c>
      <c r="E14" s="48">
        <v>1.8200000000000001E-2</v>
      </c>
      <c r="F14" s="38">
        <v>30</v>
      </c>
      <c r="G14" s="38">
        <f t="shared" si="5"/>
        <v>1108.3883376926078</v>
      </c>
      <c r="H14" s="38">
        <v>1100</v>
      </c>
      <c r="I14" s="49">
        <v>38703</v>
      </c>
      <c r="J14" s="38">
        <v>47</v>
      </c>
      <c r="K14" s="38">
        <v>3</v>
      </c>
      <c r="L14" s="38">
        <v>0.25</v>
      </c>
      <c r="M14" s="38">
        <f t="shared" si="0"/>
        <v>1091.6729679520915</v>
      </c>
      <c r="N14" s="38">
        <f t="shared" si="1"/>
        <v>545.83648397604577</v>
      </c>
      <c r="O14" s="38">
        <f t="shared" si="2"/>
        <v>1.7032788222339537</v>
      </c>
      <c r="P14" s="38">
        <f t="shared" si="3"/>
        <v>4.4532788222339539</v>
      </c>
      <c r="Q14" s="37">
        <f t="shared" si="4"/>
        <v>8.1586316652834581E-3</v>
      </c>
      <c r="S14" s="3"/>
    </row>
    <row r="15" spans="1:19" x14ac:dyDescent="0.25">
      <c r="A15" s="36">
        <v>38657</v>
      </c>
      <c r="B15" s="37">
        <v>0.1206</v>
      </c>
      <c r="C15" s="38">
        <v>1249.4799800000001</v>
      </c>
      <c r="D15" s="41">
        <v>0.04</v>
      </c>
      <c r="E15" s="37">
        <v>1.78E-2</v>
      </c>
      <c r="F15" s="38">
        <v>30</v>
      </c>
      <c r="G15" s="38">
        <f t="shared" si="5"/>
        <v>1168.8654447020615</v>
      </c>
      <c r="H15" s="38">
        <v>1165</v>
      </c>
      <c r="I15" s="49">
        <v>38373</v>
      </c>
      <c r="J15" s="38">
        <v>51</v>
      </c>
      <c r="K15" s="38">
        <v>2.5</v>
      </c>
      <c r="L15" s="38">
        <v>0.6</v>
      </c>
      <c r="M15" s="38">
        <f t="shared" si="0"/>
        <v>1156.0069290456906</v>
      </c>
      <c r="N15" s="38">
        <f t="shared" si="1"/>
        <v>578.00346452284532</v>
      </c>
      <c r="O15" s="38">
        <f t="shared" si="2"/>
        <v>1.9116452495647582</v>
      </c>
      <c r="P15" s="38">
        <f t="shared" si="3"/>
        <v>3.8116452495647581</v>
      </c>
      <c r="Q15" s="37">
        <f t="shared" si="4"/>
        <v>6.594502426921188E-3</v>
      </c>
    </row>
    <row r="16" spans="1:19" x14ac:dyDescent="0.25">
      <c r="A16" s="36">
        <v>38687</v>
      </c>
      <c r="B16" s="37">
        <v>0.1207</v>
      </c>
      <c r="C16" s="38">
        <v>1248.290039</v>
      </c>
      <c r="D16" s="37">
        <v>4.0099999999999997E-2</v>
      </c>
      <c r="E16" s="37">
        <v>1.7600000000000001E-2</v>
      </c>
      <c r="F16" s="38">
        <v>32</v>
      </c>
      <c r="G16" s="38">
        <f t="shared" si="5"/>
        <v>1165.0683416186357</v>
      </c>
      <c r="H16" s="38">
        <v>1165</v>
      </c>
      <c r="I16" s="49">
        <v>38401</v>
      </c>
      <c r="J16" s="38">
        <v>49</v>
      </c>
      <c r="K16" s="38">
        <v>3</v>
      </c>
      <c r="L16" s="38">
        <v>0.8</v>
      </c>
      <c r="M16" s="38">
        <f t="shared" si="0"/>
        <v>1155.7453203379025</v>
      </c>
      <c r="N16" s="38">
        <f t="shared" si="1"/>
        <v>577.87266016895126</v>
      </c>
      <c r="O16" s="38">
        <f t="shared" si="2"/>
        <v>2.0457193479502438</v>
      </c>
      <c r="P16" s="38">
        <f t="shared" si="3"/>
        <v>4.245719347950244</v>
      </c>
      <c r="Q16" s="37">
        <f t="shared" si="4"/>
        <v>7.3471538638096032E-3</v>
      </c>
    </row>
    <row r="17" spans="1:17" x14ac:dyDescent="0.25">
      <c r="A17" s="36">
        <v>38718</v>
      </c>
      <c r="B17" s="37">
        <v>0.1295</v>
      </c>
      <c r="C17" s="38">
        <v>1280.079956</v>
      </c>
      <c r="D17" s="37">
        <v>4.3700000000000003E-2</v>
      </c>
      <c r="E17" s="37">
        <v>1.7500000000000002E-2</v>
      </c>
      <c r="F17" s="38">
        <v>28</v>
      </c>
      <c r="G17" s="38">
        <f t="shared" si="5"/>
        <v>1194.9082805151711</v>
      </c>
      <c r="H17" s="38">
        <v>1195</v>
      </c>
      <c r="I17" s="49">
        <v>38794</v>
      </c>
      <c r="J17" s="38">
        <v>46</v>
      </c>
      <c r="K17" s="38">
        <v>2.75</v>
      </c>
      <c r="L17" s="38">
        <v>0.9</v>
      </c>
      <c r="M17" s="38">
        <f t="shared" si="0"/>
        <v>1185.6867500756834</v>
      </c>
      <c r="N17" s="38">
        <f t="shared" si="1"/>
        <v>592.84337503784172</v>
      </c>
      <c r="O17" s="38">
        <f t="shared" si="2"/>
        <v>1.9999752188827982</v>
      </c>
      <c r="P17" s="38">
        <f t="shared" si="3"/>
        <v>3.8499752188827983</v>
      </c>
      <c r="Q17" s="37">
        <f t="shared" si="4"/>
        <v>6.4940849151549525E-3</v>
      </c>
    </row>
    <row r="18" spans="1:17" x14ac:dyDescent="0.25">
      <c r="A18" s="36">
        <v>38749</v>
      </c>
      <c r="B18" s="37">
        <v>0.1234</v>
      </c>
      <c r="C18" s="38">
        <v>1280.660034</v>
      </c>
      <c r="D18" s="37">
        <v>4.4699999999999997E-2</v>
      </c>
      <c r="E18" s="37">
        <v>1.77E-2</v>
      </c>
      <c r="F18" s="38">
        <v>31</v>
      </c>
      <c r="G18" s="38">
        <f t="shared" si="5"/>
        <v>1195.2258077906556</v>
      </c>
      <c r="H18" s="38">
        <v>1195</v>
      </c>
      <c r="I18" s="49">
        <v>38829</v>
      </c>
      <c r="J18" s="38">
        <v>53</v>
      </c>
      <c r="K18" s="38">
        <v>2.2799999999999998</v>
      </c>
      <c r="L18" s="38">
        <v>0.7</v>
      </c>
      <c r="M18" s="38">
        <f t="shared" si="0"/>
        <v>1184.9887492058288</v>
      </c>
      <c r="N18" s="38">
        <f t="shared" si="1"/>
        <v>592.49437460291438</v>
      </c>
      <c r="O18" s="38">
        <f t="shared" si="2"/>
        <v>2.2623159032217894</v>
      </c>
      <c r="P18" s="38">
        <f t="shared" si="3"/>
        <v>3.8423159032217891</v>
      </c>
      <c r="Q18" s="37">
        <f t="shared" si="4"/>
        <v>6.4849829262883423E-3</v>
      </c>
    </row>
    <row r="19" spans="1:17" x14ac:dyDescent="0.25">
      <c r="A19" s="36">
        <v>38777</v>
      </c>
      <c r="B19" s="37">
        <v>0.1139</v>
      </c>
      <c r="C19" s="38">
        <v>1294.869995</v>
      </c>
      <c r="D19" s="37">
        <v>4.65E-2</v>
      </c>
      <c r="E19" s="37">
        <v>1.67E-2</v>
      </c>
      <c r="F19" s="38">
        <v>28</v>
      </c>
      <c r="G19" s="38">
        <f t="shared" si="5"/>
        <v>1219.377447220254</v>
      </c>
      <c r="H19" s="38">
        <v>1220</v>
      </c>
      <c r="I19" s="49">
        <v>38857</v>
      </c>
      <c r="J19" s="38">
        <v>50</v>
      </c>
      <c r="K19" s="38">
        <v>2.65</v>
      </c>
      <c r="L19" s="38">
        <v>1.1000000000000001</v>
      </c>
      <c r="M19" s="38">
        <f t="shared" si="0"/>
        <v>1209.6034654981436</v>
      </c>
      <c r="N19" s="38">
        <f t="shared" si="1"/>
        <v>604.80173274907179</v>
      </c>
      <c r="O19" s="38">
        <f t="shared" si="2"/>
        <v>2.170724541298874</v>
      </c>
      <c r="P19" s="38">
        <f t="shared" si="3"/>
        <v>3.7207245412988739</v>
      </c>
      <c r="Q19" s="37">
        <f t="shared" si="4"/>
        <v>6.1519740103697382E-3</v>
      </c>
    </row>
    <row r="20" spans="1:17" x14ac:dyDescent="0.25">
      <c r="A20" s="36">
        <v>38808</v>
      </c>
      <c r="B20" s="37">
        <v>0.1159</v>
      </c>
      <c r="C20" s="38">
        <v>1310.6099850000001</v>
      </c>
      <c r="D20" s="37">
        <v>4.5999999999999999E-2</v>
      </c>
      <c r="E20" s="37">
        <v>1.77E-2</v>
      </c>
      <c r="F20" s="38">
        <v>33</v>
      </c>
      <c r="G20" s="38">
        <f t="shared" si="5"/>
        <v>1225.9451698268069</v>
      </c>
      <c r="H20" s="38">
        <v>1225</v>
      </c>
      <c r="I20" s="49">
        <v>38885</v>
      </c>
      <c r="J20" s="38">
        <v>50</v>
      </c>
      <c r="K20" s="38">
        <v>2.6</v>
      </c>
      <c r="L20" s="38">
        <v>4.9000000000000004</v>
      </c>
      <c r="M20" s="38">
        <f t="shared" si="0"/>
        <v>1214.7050916116787</v>
      </c>
      <c r="N20" s="38">
        <f t="shared" si="1"/>
        <v>607.35254580583933</v>
      </c>
      <c r="O20" s="38">
        <f t="shared" si="2"/>
        <v>2.5420164868186284</v>
      </c>
      <c r="P20" s="38">
        <f t="shared" si="3"/>
        <v>0.24201648681862808</v>
      </c>
      <c r="Q20" s="37">
        <f t="shared" si="4"/>
        <v>3.9847776796180054E-4</v>
      </c>
    </row>
    <row r="21" spans="1:17" x14ac:dyDescent="0.25">
      <c r="A21" s="36">
        <v>38838</v>
      </c>
      <c r="B21" s="37">
        <v>0.16439999999999999</v>
      </c>
      <c r="C21" s="38">
        <v>1270.089966</v>
      </c>
      <c r="D21" s="37">
        <v>4.7500000000000001E-2</v>
      </c>
      <c r="E21" s="37">
        <v>1.7999999999999999E-2</v>
      </c>
      <c r="F21" s="38">
        <v>30</v>
      </c>
      <c r="G21" s="38">
        <f t="shared" si="5"/>
        <v>1159.986283435748</v>
      </c>
      <c r="H21" s="38">
        <v>1160</v>
      </c>
      <c r="I21" s="49">
        <v>38920</v>
      </c>
      <c r="J21" s="38">
        <v>52</v>
      </c>
      <c r="K21" s="38">
        <v>1.55</v>
      </c>
      <c r="L21" s="38">
        <v>0.85</v>
      </c>
      <c r="M21" s="38">
        <f t="shared" si="0"/>
        <v>1150.6266376702106</v>
      </c>
      <c r="N21" s="38">
        <f t="shared" si="1"/>
        <v>575.31331883510529</v>
      </c>
      <c r="O21" s="38">
        <f t="shared" si="2"/>
        <v>2.2565396374543933</v>
      </c>
      <c r="P21" s="38">
        <f t="shared" si="3"/>
        <v>2.9565396374543935</v>
      </c>
      <c r="Q21" s="37">
        <f t="shared" si="4"/>
        <v>5.139007807851201E-3</v>
      </c>
    </row>
    <row r="22" spans="1:17" x14ac:dyDescent="0.25">
      <c r="A22" s="36">
        <v>38869</v>
      </c>
      <c r="B22" s="37">
        <v>0.1308</v>
      </c>
      <c r="C22" s="38">
        <v>1270.1999510000001</v>
      </c>
      <c r="D22" s="37">
        <v>4.5400000000000003E-2</v>
      </c>
      <c r="E22" s="37">
        <v>1.8700000000000001E-2</v>
      </c>
      <c r="F22" s="38">
        <v>31</v>
      </c>
      <c r="G22" s="38">
        <f t="shared" si="5"/>
        <v>1180.4244462419026</v>
      </c>
      <c r="H22" s="38">
        <v>1180</v>
      </c>
      <c r="I22" s="49">
        <v>38948</v>
      </c>
      <c r="J22" s="38">
        <v>50</v>
      </c>
      <c r="K22" s="38">
        <v>3.5</v>
      </c>
      <c r="L22" s="38">
        <v>1.1000000000000001</v>
      </c>
      <c r="M22" s="38">
        <f t="shared" si="0"/>
        <v>1169.184142752855</v>
      </c>
      <c r="N22" s="38">
        <f t="shared" si="1"/>
        <v>584.5920713764275</v>
      </c>
      <c r="O22" s="38">
        <f t="shared" si="2"/>
        <v>2.2719960476865371</v>
      </c>
      <c r="P22" s="38">
        <f t="shared" si="3"/>
        <v>4.6719960476865374</v>
      </c>
      <c r="Q22" s="37">
        <f t="shared" si="4"/>
        <v>7.9918908867276962E-3</v>
      </c>
    </row>
    <row r="23" spans="1:17" x14ac:dyDescent="0.25">
      <c r="A23" s="36">
        <v>38899</v>
      </c>
      <c r="B23" s="37">
        <v>0.1459</v>
      </c>
      <c r="C23" s="38">
        <v>1276.660034</v>
      </c>
      <c r="D23" s="37">
        <v>5.0200000000000002E-2</v>
      </c>
      <c r="E23" s="37">
        <v>1.8800000000000001E-2</v>
      </c>
      <c r="F23" s="38">
        <v>31</v>
      </c>
      <c r="G23" s="38">
        <f t="shared" si="5"/>
        <v>1176.6973180593534</v>
      </c>
      <c r="H23" s="38">
        <v>1175</v>
      </c>
      <c r="I23" s="49">
        <v>38976</v>
      </c>
      <c r="J23" s="38">
        <v>47</v>
      </c>
      <c r="K23" s="38">
        <v>3.8</v>
      </c>
      <c r="L23" s="38">
        <v>0.4</v>
      </c>
      <c r="M23" s="38">
        <f t="shared" si="0"/>
        <v>1163.6291669422317</v>
      </c>
      <c r="N23" s="38">
        <f t="shared" si="1"/>
        <v>581.81458347111584</v>
      </c>
      <c r="O23" s="38">
        <f t="shared" si="2"/>
        <v>2.5021340873131765</v>
      </c>
      <c r="P23" s="38">
        <f t="shared" si="3"/>
        <v>5.9021340873131765</v>
      </c>
      <c r="Q23" s="37">
        <f t="shared" si="4"/>
        <v>1.0144355701950512E-2</v>
      </c>
    </row>
    <row r="24" spans="1:17" x14ac:dyDescent="0.25">
      <c r="A24" s="36">
        <v>38930</v>
      </c>
      <c r="B24" s="37">
        <v>0.1231</v>
      </c>
      <c r="C24" s="38">
        <v>1303.8199460000001</v>
      </c>
      <c r="D24" s="37">
        <v>5.1200000000000002E-2</v>
      </c>
      <c r="E24" s="37">
        <v>1.8499999999999999E-2</v>
      </c>
      <c r="F24" s="38">
        <v>29</v>
      </c>
      <c r="G24" s="38">
        <f t="shared" si="5"/>
        <v>1220.4965561080521</v>
      </c>
      <c r="H24" s="38">
        <v>1220</v>
      </c>
      <c r="I24" s="49">
        <v>39011</v>
      </c>
      <c r="J24" s="38">
        <v>51</v>
      </c>
      <c r="K24" s="38">
        <v>3.5</v>
      </c>
      <c r="L24" s="38">
        <v>0.6</v>
      </c>
      <c r="M24" s="38">
        <f t="shared" si="0"/>
        <v>1207.8032984977085</v>
      </c>
      <c r="N24" s="38">
        <f t="shared" si="1"/>
        <v>603.90164924885426</v>
      </c>
      <c r="O24" s="38">
        <f t="shared" si="2"/>
        <v>2.4759091439132876</v>
      </c>
      <c r="P24" s="38">
        <f t="shared" si="3"/>
        <v>5.3759091439132876</v>
      </c>
      <c r="Q24" s="37">
        <f t="shared" si="4"/>
        <v>8.9019613551311848E-3</v>
      </c>
    </row>
    <row r="25" spans="1:17" x14ac:dyDescent="0.25">
      <c r="A25" s="36">
        <v>38961</v>
      </c>
      <c r="B25" s="37">
        <v>0.1198</v>
      </c>
      <c r="C25" s="38">
        <v>1335.849976</v>
      </c>
      <c r="D25" s="37">
        <v>4.5999999999999999E-2</v>
      </c>
      <c r="E25" s="37">
        <v>1.83E-2</v>
      </c>
      <c r="F25" s="38">
        <v>32</v>
      </c>
      <c r="G25" s="38">
        <f t="shared" si="5"/>
        <v>1247.9848862915107</v>
      </c>
      <c r="H25" s="38">
        <v>1250</v>
      </c>
      <c r="I25" s="49">
        <v>39039</v>
      </c>
      <c r="J25" s="38">
        <v>50</v>
      </c>
      <c r="K25" s="38">
        <v>3.6</v>
      </c>
      <c r="L25" s="38">
        <v>0.25</v>
      </c>
      <c r="M25" s="38">
        <f t="shared" si="0"/>
        <v>1238.5480526649781</v>
      </c>
      <c r="N25" s="38">
        <f t="shared" si="1"/>
        <v>619.27402633248903</v>
      </c>
      <c r="O25" s="38">
        <f t="shared" si="2"/>
        <v>2.5170462125824873</v>
      </c>
      <c r="P25" s="38">
        <f t="shared" si="3"/>
        <v>5.8670462125824869</v>
      </c>
      <c r="Q25" s="37">
        <f t="shared" si="4"/>
        <v>9.4740711915995354E-3</v>
      </c>
    </row>
    <row r="26" spans="1:17" x14ac:dyDescent="0.25">
      <c r="A26" s="36">
        <v>38991</v>
      </c>
      <c r="B26" s="37">
        <v>0.111</v>
      </c>
      <c r="C26" s="38">
        <v>1377.9399410000001</v>
      </c>
      <c r="D26" s="37">
        <v>5.1799999999999999E-2</v>
      </c>
      <c r="E26" s="37">
        <v>1.7899999999999999E-2</v>
      </c>
      <c r="F26" s="38">
        <v>30</v>
      </c>
      <c r="G26" s="38">
        <f t="shared" si="5"/>
        <v>1297.2965738207695</v>
      </c>
      <c r="H26" s="38">
        <v>1295</v>
      </c>
      <c r="I26" s="49">
        <v>39067</v>
      </c>
      <c r="J26" s="38">
        <v>46</v>
      </c>
      <c r="K26" s="38">
        <v>2.2999999999999998</v>
      </c>
      <c r="L26" s="38">
        <v>0.5</v>
      </c>
      <c r="M26" s="38">
        <f t="shared" si="0"/>
        <v>1284.2734911392342</v>
      </c>
      <c r="N26" s="38">
        <f t="shared" si="1"/>
        <v>642.13674556961712</v>
      </c>
      <c r="O26" s="38">
        <f t="shared" si="2"/>
        <v>2.7495605347370997</v>
      </c>
      <c r="P26" s="38">
        <f t="shared" si="3"/>
        <v>4.5495605347370995</v>
      </c>
      <c r="Q26" s="37">
        <f t="shared" si="4"/>
        <v>7.0850337815527801E-3</v>
      </c>
    </row>
    <row r="27" spans="1:17" x14ac:dyDescent="0.25">
      <c r="A27" s="36">
        <v>39022</v>
      </c>
      <c r="B27" s="37">
        <v>0.1191</v>
      </c>
      <c r="C27" s="38">
        <v>1400.630005</v>
      </c>
      <c r="D27" s="37">
        <v>5.2200000000000003E-2</v>
      </c>
      <c r="E27" s="37">
        <v>1.77E-2</v>
      </c>
      <c r="F27" s="38">
        <v>29</v>
      </c>
      <c r="G27" s="38">
        <f t="shared" si="5"/>
        <v>1314.223720845911</v>
      </c>
      <c r="H27" s="38">
        <v>1315</v>
      </c>
      <c r="I27" s="49">
        <v>38738</v>
      </c>
      <c r="J27" s="38">
        <v>51</v>
      </c>
      <c r="K27" s="38">
        <v>2.75</v>
      </c>
      <c r="L27" s="38">
        <v>0.9</v>
      </c>
      <c r="M27" s="38">
        <f t="shared" si="0"/>
        <v>1302.6936791283524</v>
      </c>
      <c r="N27" s="38">
        <f t="shared" si="1"/>
        <v>651.34683956417621</v>
      </c>
      <c r="O27" s="38">
        <f t="shared" si="2"/>
        <v>2.7184327540164341</v>
      </c>
      <c r="P27" s="38">
        <f t="shared" si="3"/>
        <v>4.5684327540164347</v>
      </c>
      <c r="Q27" s="37">
        <f t="shared" si="4"/>
        <v>7.0138250107626629E-3</v>
      </c>
    </row>
    <row r="28" spans="1:17" x14ac:dyDescent="0.25">
      <c r="A28" s="36">
        <v>39052</v>
      </c>
      <c r="B28" s="37">
        <v>0.11559999999999999</v>
      </c>
      <c r="C28" s="38">
        <v>1418.3000489999999</v>
      </c>
      <c r="D28" s="37">
        <v>4.7500000000000001E-2</v>
      </c>
      <c r="E28" s="37">
        <v>1.7600000000000001E-2</v>
      </c>
      <c r="F28" s="38">
        <v>33</v>
      </c>
      <c r="G28" s="38">
        <f t="shared" si="5"/>
        <v>1327.0909663748384</v>
      </c>
      <c r="H28" s="38">
        <v>1325</v>
      </c>
      <c r="I28" s="49">
        <v>38765</v>
      </c>
      <c r="J28" s="38">
        <v>50</v>
      </c>
      <c r="K28" s="38">
        <v>3.4</v>
      </c>
      <c r="L28" s="38">
        <v>0.35</v>
      </c>
      <c r="M28" s="38">
        <f t="shared" si="0"/>
        <v>1313.006413563905</v>
      </c>
      <c r="N28" s="38">
        <f t="shared" si="1"/>
        <v>656.50320678195249</v>
      </c>
      <c r="O28" s="38">
        <f t="shared" si="2"/>
        <v>2.8400618682903667</v>
      </c>
      <c r="P28" s="38">
        <f t="shared" si="3"/>
        <v>5.8900618682903669</v>
      </c>
      <c r="Q28" s="37">
        <f t="shared" si="4"/>
        <v>8.9718706739640667E-3</v>
      </c>
    </row>
    <row r="29" spans="1:17" x14ac:dyDescent="0.25">
      <c r="A29" s="36">
        <v>39083</v>
      </c>
      <c r="B29" s="37">
        <v>0.1042</v>
      </c>
      <c r="C29" s="38">
        <v>1438.23999</v>
      </c>
      <c r="D29" s="41">
        <v>0.05</v>
      </c>
      <c r="E29" s="48">
        <v>1.7600000000000001E-2</v>
      </c>
      <c r="F29" s="38">
        <v>28</v>
      </c>
      <c r="G29" s="38">
        <f t="shared" si="5"/>
        <v>1361.8608140390097</v>
      </c>
      <c r="H29" s="38">
        <v>1360</v>
      </c>
      <c r="I29" s="49">
        <v>39158</v>
      </c>
      <c r="J29" s="38">
        <v>45</v>
      </c>
      <c r="K29" s="38">
        <v>2.9</v>
      </c>
      <c r="L29" s="38">
        <v>6.8</v>
      </c>
      <c r="M29" s="38">
        <f t="shared" si="0"/>
        <v>1348.7422250873151</v>
      </c>
      <c r="N29" s="38">
        <f t="shared" si="1"/>
        <v>674.37111254365755</v>
      </c>
      <c r="O29" s="38">
        <f t="shared" si="2"/>
        <v>2.6027405788216669</v>
      </c>
      <c r="P29" s="38">
        <f t="shared" si="3"/>
        <v>-1.297259421178333</v>
      </c>
      <c r="Q29" s="37">
        <f t="shared" si="4"/>
        <v>-1.9236580527377659E-3</v>
      </c>
    </row>
    <row r="30" spans="1:17" x14ac:dyDescent="0.25">
      <c r="A30" s="36">
        <v>39114</v>
      </c>
      <c r="B30" s="37">
        <v>0.1542</v>
      </c>
      <c r="C30" s="38">
        <v>1406.8199460000001</v>
      </c>
      <c r="D30" s="37">
        <v>5.2400000000000002E-2</v>
      </c>
      <c r="E30" s="48">
        <v>1.7500000000000002E-2</v>
      </c>
      <c r="F30" s="38">
        <v>30</v>
      </c>
      <c r="G30" s="38">
        <f t="shared" si="5"/>
        <v>1292.8063700659397</v>
      </c>
      <c r="H30" s="38">
        <v>1290</v>
      </c>
      <c r="I30" s="49">
        <v>39193</v>
      </c>
      <c r="J30" s="38">
        <v>52</v>
      </c>
      <c r="K30" s="38">
        <v>3.7</v>
      </c>
      <c r="L30" s="38">
        <v>1.25</v>
      </c>
      <c r="M30" s="38">
        <f t="shared" si="0"/>
        <v>1276.705741045497</v>
      </c>
      <c r="N30" s="38">
        <f t="shared" si="1"/>
        <v>638.3528705227485</v>
      </c>
      <c r="O30" s="38">
        <f t="shared" si="2"/>
        <v>2.7711882271561437</v>
      </c>
      <c r="P30" s="38">
        <f t="shared" si="3"/>
        <v>5.2211882271561443</v>
      </c>
      <c r="Q30" s="37">
        <f t="shared" si="4"/>
        <v>8.1791568084913641E-3</v>
      </c>
    </row>
    <row r="31" spans="1:17" x14ac:dyDescent="0.25">
      <c r="A31" s="36">
        <v>39142</v>
      </c>
      <c r="B31" s="37">
        <v>0.1464</v>
      </c>
      <c r="C31" s="38">
        <v>1420.8599850000001</v>
      </c>
      <c r="D31" s="37">
        <v>5.0700000000000002E-2</v>
      </c>
      <c r="E31" s="48">
        <v>1.8100000000000002E-2</v>
      </c>
      <c r="F31" s="38">
        <v>31</v>
      </c>
      <c r="G31" s="38">
        <f t="shared" si="5"/>
        <v>1309.3636856804567</v>
      </c>
      <c r="H31" s="38">
        <v>1310</v>
      </c>
      <c r="I31" s="49">
        <v>39221</v>
      </c>
      <c r="J31" s="38">
        <v>50</v>
      </c>
      <c r="K31" s="38">
        <v>4.5999999999999996</v>
      </c>
      <c r="L31" s="38">
        <v>0.9</v>
      </c>
      <c r="M31" s="38">
        <f t="shared" si="0"/>
        <v>1296.3333023061518</v>
      </c>
      <c r="N31" s="38">
        <f t="shared" si="1"/>
        <v>648.16665115307592</v>
      </c>
      <c r="O31" s="38">
        <f t="shared" si="2"/>
        <v>2.8168915374150596</v>
      </c>
      <c r="P31" s="38">
        <f t="shared" si="3"/>
        <v>6.5168915374150593</v>
      </c>
      <c r="Q31" s="37">
        <f t="shared" si="4"/>
        <v>1.0054345631361372E-2</v>
      </c>
    </row>
    <row r="32" spans="1:17" x14ac:dyDescent="0.25">
      <c r="A32" s="36">
        <v>39173</v>
      </c>
      <c r="B32" s="37">
        <v>0.14219999999999999</v>
      </c>
      <c r="C32" s="50">
        <v>1482.369995</v>
      </c>
      <c r="D32" s="37">
        <v>4.8000000000000001E-2</v>
      </c>
      <c r="E32" s="48">
        <v>1.7600000000000001E-2</v>
      </c>
      <c r="F32" s="38">
        <v>31</v>
      </c>
      <c r="G32" s="38">
        <f t="shared" si="5"/>
        <v>1369.0749613159689</v>
      </c>
      <c r="H32" s="38">
        <v>1370</v>
      </c>
      <c r="I32" s="49">
        <v>39249</v>
      </c>
      <c r="J32" s="38">
        <v>47</v>
      </c>
      <c r="K32" s="38">
        <v>4.0999999999999996</v>
      </c>
      <c r="L32" s="38">
        <v>0.7</v>
      </c>
      <c r="M32" s="38">
        <f t="shared" si="0"/>
        <v>1357.45838889432</v>
      </c>
      <c r="N32" s="38">
        <f t="shared" si="1"/>
        <v>678.72919444716001</v>
      </c>
      <c r="O32" s="38">
        <f t="shared" si="2"/>
        <v>2.7893800823369466</v>
      </c>
      <c r="P32" s="38">
        <f t="shared" si="3"/>
        <v>6.189380082336946</v>
      </c>
      <c r="Q32" s="37">
        <f t="shared" si="4"/>
        <v>9.1190715427797876E-3</v>
      </c>
    </row>
    <row r="33" spans="1:17" x14ac:dyDescent="0.25">
      <c r="A33" s="36">
        <v>39203</v>
      </c>
      <c r="B33" s="37">
        <v>0.1305</v>
      </c>
      <c r="C33" s="50">
        <v>1530.619995</v>
      </c>
      <c r="D33" s="37">
        <v>4.7800000000000002E-2</v>
      </c>
      <c r="E33" s="48">
        <v>1.72E-2</v>
      </c>
      <c r="F33" s="38">
        <v>29</v>
      </c>
      <c r="G33" s="38">
        <f t="shared" si="5"/>
        <v>1426.6995559393313</v>
      </c>
      <c r="H33" s="38">
        <v>1425</v>
      </c>
      <c r="I33" s="49">
        <v>42937</v>
      </c>
      <c r="J33" s="38">
        <v>51</v>
      </c>
      <c r="K33" s="38">
        <v>4.5</v>
      </c>
      <c r="L33" s="38">
        <v>4.4000000000000004</v>
      </c>
      <c r="M33" s="38">
        <f t="shared" si="0"/>
        <v>1411.0142740322992</v>
      </c>
      <c r="N33" s="38">
        <f t="shared" si="1"/>
        <v>705.50713701614961</v>
      </c>
      <c r="O33" s="38">
        <f t="shared" si="2"/>
        <v>2.7015977685675034</v>
      </c>
      <c r="P33" s="38">
        <f t="shared" si="3"/>
        <v>2.8015977685675031</v>
      </c>
      <c r="Q33" s="37">
        <f t="shared" si="4"/>
        <v>3.971041002386589E-3</v>
      </c>
    </row>
    <row r="34" spans="1:17" x14ac:dyDescent="0.25">
      <c r="A34" s="36">
        <v>39234</v>
      </c>
      <c r="B34" s="37">
        <v>0.1623</v>
      </c>
      <c r="C34" s="38">
        <v>1503.349976</v>
      </c>
      <c r="D34" s="37">
        <v>4.2799999999999998E-2</v>
      </c>
      <c r="E34" s="48">
        <v>1.7299999999999999E-2</v>
      </c>
      <c r="F34" s="38">
        <v>32</v>
      </c>
      <c r="G34" s="38">
        <f t="shared" si="5"/>
        <v>1369.9943408062175</v>
      </c>
      <c r="H34" s="38">
        <v>1370</v>
      </c>
      <c r="I34" s="49">
        <v>39312</v>
      </c>
      <c r="J34" s="38">
        <v>50</v>
      </c>
      <c r="K34" s="38">
        <v>5.5</v>
      </c>
      <c r="L34" s="38">
        <v>8.5</v>
      </c>
      <c r="M34" s="38">
        <f t="shared" si="0"/>
        <v>1356.49117210859</v>
      </c>
      <c r="N34" s="38">
        <f t="shared" si="1"/>
        <v>678.24558605429502</v>
      </c>
      <c r="O34" s="38">
        <f t="shared" si="2"/>
        <v>2.5704578173545349</v>
      </c>
      <c r="P34" s="38">
        <f t="shared" si="3"/>
        <v>-0.42954218264546506</v>
      </c>
      <c r="Q34" s="37">
        <f t="shared" si="4"/>
        <v>-6.3331364254699222E-4</v>
      </c>
    </row>
    <row r="35" spans="1:17" x14ac:dyDescent="0.25">
      <c r="A35" s="36">
        <v>39264</v>
      </c>
      <c r="B35" s="37">
        <v>0.23519999999999999</v>
      </c>
      <c r="C35" s="38">
        <v>1455.2700199999999</v>
      </c>
      <c r="D35" s="37">
        <v>5.1299999999999998E-2</v>
      </c>
      <c r="E35" s="48">
        <v>1.7399999999999999E-2</v>
      </c>
      <c r="F35" s="38">
        <v>31</v>
      </c>
      <c r="G35" s="38">
        <f t="shared" si="5"/>
        <v>1275.3653698731714</v>
      </c>
      <c r="H35" s="38">
        <v>1275</v>
      </c>
      <c r="I35" s="49">
        <v>39347</v>
      </c>
      <c r="J35" s="38">
        <v>53</v>
      </c>
      <c r="K35" s="38">
        <v>6.9</v>
      </c>
      <c r="L35" s="38">
        <v>1.7</v>
      </c>
      <c r="M35" s="38">
        <f t="shared" si="0"/>
        <v>1258.6377586685398</v>
      </c>
      <c r="N35" s="38">
        <f t="shared" si="1"/>
        <v>629.31887933426992</v>
      </c>
      <c r="O35" s="38">
        <f t="shared" si="2"/>
        <v>2.7780444981339065</v>
      </c>
      <c r="P35" s="38">
        <f t="shared" si="3"/>
        <v>7.9780444981339063</v>
      </c>
      <c r="Q35" s="37">
        <f t="shared" si="4"/>
        <v>1.2677268647292999E-2</v>
      </c>
    </row>
    <row r="36" spans="1:17" x14ac:dyDescent="0.25">
      <c r="A36" s="36">
        <v>39295</v>
      </c>
      <c r="B36" s="37">
        <v>0.23380000000000001</v>
      </c>
      <c r="C36" s="38">
        <v>1473.98999</v>
      </c>
      <c r="D36" s="37">
        <v>4.02E-2</v>
      </c>
      <c r="E36" s="48">
        <v>1.84E-2</v>
      </c>
      <c r="F36" s="38">
        <v>28</v>
      </c>
      <c r="G36" s="38">
        <f t="shared" si="5"/>
        <v>1300.2494660768634</v>
      </c>
      <c r="H36" s="38">
        <v>1300</v>
      </c>
      <c r="I36" s="49">
        <v>39375</v>
      </c>
      <c r="J36" s="38">
        <v>50</v>
      </c>
      <c r="K36" s="38">
        <v>8.5</v>
      </c>
      <c r="L36" s="38">
        <v>0.7</v>
      </c>
      <c r="M36" s="38">
        <f t="shared" si="0"/>
        <v>1284.3607712605065</v>
      </c>
      <c r="N36" s="38">
        <f t="shared" si="1"/>
        <v>642.18038563025323</v>
      </c>
      <c r="O36" s="38">
        <f t="shared" si="2"/>
        <v>2.0096885299728608</v>
      </c>
      <c r="P36" s="38">
        <f t="shared" si="3"/>
        <v>9.8096885299728598</v>
      </c>
      <c r="Q36" s="37">
        <f t="shared" si="4"/>
        <v>1.5275596622817069E-2</v>
      </c>
    </row>
    <row r="37" spans="1:17" x14ac:dyDescent="0.25">
      <c r="A37" s="36">
        <v>39326</v>
      </c>
      <c r="B37" s="41">
        <v>0.18</v>
      </c>
      <c r="C37" s="38">
        <v>1526.75</v>
      </c>
      <c r="D37" s="37">
        <v>3.4299999999999997E-2</v>
      </c>
      <c r="E37" s="48">
        <v>1.7999999999999999E-2</v>
      </c>
      <c r="F37" s="38">
        <v>33</v>
      </c>
      <c r="G37" s="38">
        <f t="shared" si="5"/>
        <v>1373.8311981875534</v>
      </c>
      <c r="H37" s="38">
        <v>1375</v>
      </c>
      <c r="I37" s="49">
        <v>39403</v>
      </c>
      <c r="J37" s="38">
        <v>50</v>
      </c>
      <c r="K37" s="38">
        <v>5.6</v>
      </c>
      <c r="L37" s="38">
        <v>1.05</v>
      </c>
      <c r="M37" s="38">
        <f t="shared" si="0"/>
        <v>1362.954537841119</v>
      </c>
      <c r="N37" s="38">
        <f t="shared" si="1"/>
        <v>681.47726892055948</v>
      </c>
      <c r="O37" s="38">
        <f t="shared" si="2"/>
        <v>2.1339996536360468</v>
      </c>
      <c r="P37" s="38">
        <f t="shared" si="3"/>
        <v>6.6839996536360466</v>
      </c>
      <c r="Q37" s="37">
        <f t="shared" si="4"/>
        <v>9.8081035985592164E-3</v>
      </c>
    </row>
    <row r="38" spans="1:17" x14ac:dyDescent="0.25">
      <c r="A38" s="36">
        <v>39356</v>
      </c>
      <c r="B38" s="37">
        <v>0.18529999999999999</v>
      </c>
      <c r="C38" s="38">
        <v>1549.380005</v>
      </c>
      <c r="D38" s="37">
        <v>4.0099999999999997E-2</v>
      </c>
      <c r="E38" s="48">
        <v>1.77E-2</v>
      </c>
      <c r="F38" s="38">
        <v>30</v>
      </c>
      <c r="G38" s="38">
        <f t="shared" si="5"/>
        <v>1397.806851159668</v>
      </c>
      <c r="H38" s="38">
        <v>1400</v>
      </c>
      <c r="I38" s="49">
        <v>39438</v>
      </c>
      <c r="J38" s="38">
        <v>52</v>
      </c>
      <c r="K38" s="38">
        <v>6.8</v>
      </c>
      <c r="L38" s="38">
        <v>8.1999999999999993</v>
      </c>
      <c r="M38" s="38">
        <f t="shared" si="0"/>
        <v>1385.2247750318179</v>
      </c>
      <c r="N38" s="38">
        <f t="shared" si="1"/>
        <v>692.61238751590895</v>
      </c>
      <c r="O38" s="38">
        <f t="shared" si="2"/>
        <v>2.3089895794345439</v>
      </c>
      <c r="P38" s="38">
        <f t="shared" si="3"/>
        <v>0.90898957943454439</v>
      </c>
      <c r="Q38" s="37">
        <f t="shared" si="4"/>
        <v>1.31240733752205E-3</v>
      </c>
    </row>
    <row r="39" spans="1:17" x14ac:dyDescent="0.25">
      <c r="A39" s="36">
        <v>39387</v>
      </c>
      <c r="B39" s="37">
        <v>0.22869999999999999</v>
      </c>
      <c r="C39" s="38">
        <v>1481.1400149999999</v>
      </c>
      <c r="D39" s="37">
        <v>3.6299999999999999E-2</v>
      </c>
      <c r="E39" s="48">
        <v>1.8800000000000001E-2</v>
      </c>
      <c r="F39" s="38">
        <v>31</v>
      </c>
      <c r="G39" s="38">
        <f t="shared" si="5"/>
        <v>1301.0213304244903</v>
      </c>
      <c r="H39" s="38">
        <v>1300</v>
      </c>
      <c r="I39" s="49">
        <v>39466</v>
      </c>
      <c r="J39" s="38">
        <v>50</v>
      </c>
      <c r="K39" s="38">
        <v>6.6</v>
      </c>
      <c r="L39" s="38">
        <v>1.1499999999999999</v>
      </c>
      <c r="M39" s="38">
        <f t="shared" si="0"/>
        <v>1286.9516622365834</v>
      </c>
      <c r="N39" s="38">
        <f t="shared" si="1"/>
        <v>643.47583111829169</v>
      </c>
      <c r="O39" s="38">
        <f t="shared" si="2"/>
        <v>2.0072853466638665</v>
      </c>
      <c r="P39" s="38">
        <f t="shared" si="3"/>
        <v>7.4572853466638662</v>
      </c>
      <c r="Q39" s="37">
        <f t="shared" si="4"/>
        <v>1.1589068285134979E-2</v>
      </c>
    </row>
    <row r="40" spans="1:17" x14ac:dyDescent="0.25">
      <c r="A40" s="36">
        <v>39417</v>
      </c>
      <c r="B40" s="37">
        <v>0.22500000000000001</v>
      </c>
      <c r="C40" s="38">
        <v>1468.3599850000001</v>
      </c>
      <c r="D40" s="37">
        <v>2.76E-2</v>
      </c>
      <c r="E40" s="48">
        <v>1.8700000000000001E-2</v>
      </c>
      <c r="F40" s="38">
        <v>31</v>
      </c>
      <c r="G40" s="38">
        <f t="shared" si="5"/>
        <v>1291.563649019198</v>
      </c>
      <c r="H40" s="38">
        <v>1290</v>
      </c>
      <c r="I40" s="49">
        <v>39494</v>
      </c>
      <c r="J40" s="38">
        <v>47</v>
      </c>
      <c r="K40" s="38">
        <v>6.2</v>
      </c>
      <c r="L40" s="38">
        <v>7.6</v>
      </c>
      <c r="M40" s="38">
        <f t="shared" si="0"/>
        <v>1279.2235125150619</v>
      </c>
      <c r="N40" s="38">
        <f t="shared" si="1"/>
        <v>639.61175625753094</v>
      </c>
      <c r="O40" s="38">
        <f t="shared" si="2"/>
        <v>1.5156292370599687</v>
      </c>
      <c r="P40" s="38">
        <f t="shared" si="3"/>
        <v>0.11562923705996919</v>
      </c>
      <c r="Q40" s="37">
        <f t="shared" si="4"/>
        <v>1.8078034984305802E-4</v>
      </c>
    </row>
    <row r="41" spans="1:17" x14ac:dyDescent="0.25">
      <c r="A41" s="36">
        <v>39448</v>
      </c>
      <c r="B41" s="37">
        <v>0.26200000000000001</v>
      </c>
      <c r="C41" s="38">
        <v>1378.5500489999999</v>
      </c>
      <c r="D41" s="37">
        <v>1.6400000000000001E-2</v>
      </c>
      <c r="E41" s="48">
        <v>2.0299999999999999E-2</v>
      </c>
      <c r="F41" s="38">
        <v>29</v>
      </c>
      <c r="G41" s="38">
        <f t="shared" si="5"/>
        <v>1192.2786190910003</v>
      </c>
      <c r="H41" s="38">
        <v>1190</v>
      </c>
      <c r="I41" s="49">
        <v>39529</v>
      </c>
      <c r="J41" s="38">
        <v>51</v>
      </c>
      <c r="K41" s="38">
        <v>7.4</v>
      </c>
      <c r="L41" s="38">
        <v>12.5</v>
      </c>
      <c r="M41" s="38">
        <f t="shared" si="0"/>
        <v>1179.8762288113599</v>
      </c>
      <c r="N41" s="38">
        <f t="shared" si="1"/>
        <v>589.93811440567993</v>
      </c>
      <c r="O41" s="38">
        <f t="shared" si="2"/>
        <v>0.77884705978169722</v>
      </c>
      <c r="P41" s="38">
        <f t="shared" si="3"/>
        <v>-4.3211529402183029</v>
      </c>
      <c r="Q41" s="37">
        <f t="shared" si="4"/>
        <v>-7.3247563340970989E-3</v>
      </c>
    </row>
    <row r="42" spans="1:17" x14ac:dyDescent="0.25">
      <c r="A42" s="36">
        <v>39479</v>
      </c>
      <c r="B42" s="37">
        <v>0.26540000000000002</v>
      </c>
      <c r="C42" s="38">
        <v>1330.630005</v>
      </c>
      <c r="D42" s="37">
        <v>2.07E-2</v>
      </c>
      <c r="E42" s="48">
        <v>2.07E-2</v>
      </c>
      <c r="F42" s="38">
        <v>31</v>
      </c>
      <c r="G42" s="38">
        <f t="shared" si="5"/>
        <v>1143.2742551559274</v>
      </c>
      <c r="H42" s="38">
        <v>1140</v>
      </c>
      <c r="I42" s="49">
        <v>39557</v>
      </c>
      <c r="J42" s="38">
        <v>50</v>
      </c>
      <c r="K42" s="38">
        <v>5.9</v>
      </c>
      <c r="L42" s="38">
        <v>1</v>
      </c>
      <c r="M42" s="38">
        <f t="shared" si="0"/>
        <v>1130.8719761420009</v>
      </c>
      <c r="N42" s="38">
        <f t="shared" si="1"/>
        <v>565.43598807100045</v>
      </c>
      <c r="O42" s="38">
        <f t="shared" si="2"/>
        <v>1.0053391015904265</v>
      </c>
      <c r="P42" s="38">
        <f t="shared" si="3"/>
        <v>5.9053391015904264</v>
      </c>
      <c r="Q42" s="37">
        <f t="shared" si="4"/>
        <v>1.0443868494710858E-2</v>
      </c>
    </row>
    <row r="43" spans="1:17" x14ac:dyDescent="0.25">
      <c r="A43" s="36">
        <v>39508</v>
      </c>
      <c r="B43" s="37">
        <v>0.25609999999999999</v>
      </c>
      <c r="C43" s="38">
        <v>1322.6999510000001</v>
      </c>
      <c r="D43" s="37">
        <v>1.2200000000000001E-2</v>
      </c>
      <c r="E43" s="48">
        <v>2.1499999999999998E-2</v>
      </c>
      <c r="F43" s="38">
        <v>30</v>
      </c>
      <c r="G43" s="38">
        <f t="shared" si="5"/>
        <v>1144.2961013959007</v>
      </c>
      <c r="H43" s="38">
        <v>1140</v>
      </c>
      <c r="I43" s="49">
        <v>39585</v>
      </c>
      <c r="J43" s="38">
        <v>47</v>
      </c>
      <c r="K43" s="38">
        <v>5.4</v>
      </c>
      <c r="L43" s="38">
        <v>0.3</v>
      </c>
      <c r="M43" s="38">
        <f t="shared" si="0"/>
        <v>1132.8105128227471</v>
      </c>
      <c r="N43" s="38">
        <f t="shared" si="1"/>
        <v>566.40525641137356</v>
      </c>
      <c r="O43" s="38">
        <f t="shared" si="2"/>
        <v>0.5736594136293991</v>
      </c>
      <c r="P43" s="38">
        <f t="shared" si="3"/>
        <v>5.6736594136293999</v>
      </c>
      <c r="Q43" s="37">
        <f t="shared" si="4"/>
        <v>1.0016961088208346E-2</v>
      </c>
    </row>
    <row r="44" spans="1:17" x14ac:dyDescent="0.25">
      <c r="A44" s="36">
        <v>39539</v>
      </c>
      <c r="B44" s="37">
        <v>0.2079</v>
      </c>
      <c r="C44" s="38">
        <v>1385.589966</v>
      </c>
      <c r="D44" s="37">
        <v>1.17E-2</v>
      </c>
      <c r="E44" s="48">
        <v>2.0799999999999999E-2</v>
      </c>
      <c r="F44" s="38">
        <v>30</v>
      </c>
      <c r="G44" s="38">
        <f t="shared" si="5"/>
        <v>1231.1669538225599</v>
      </c>
      <c r="H44" s="38">
        <v>1230</v>
      </c>
      <c r="I44" s="49">
        <v>39620</v>
      </c>
      <c r="J44" s="38">
        <v>52</v>
      </c>
      <c r="K44" s="38">
        <v>6</v>
      </c>
      <c r="L44" s="38">
        <v>0.6</v>
      </c>
      <c r="M44" s="38">
        <f t="shared" si="0"/>
        <v>1221.9514831012582</v>
      </c>
      <c r="N44" s="38">
        <f t="shared" si="1"/>
        <v>610.9757415506291</v>
      </c>
      <c r="O44" s="38">
        <f t="shared" si="2"/>
        <v>0.59359628694764266</v>
      </c>
      <c r="P44" s="38">
        <f t="shared" si="3"/>
        <v>5.9935962869476427</v>
      </c>
      <c r="Q44" s="37">
        <f t="shared" si="4"/>
        <v>9.8098760381814237E-3</v>
      </c>
    </row>
    <row r="45" spans="1:17" x14ac:dyDescent="0.25">
      <c r="A45" s="36">
        <v>39569</v>
      </c>
      <c r="B45" s="37">
        <v>0.17829999999999999</v>
      </c>
      <c r="C45" s="38">
        <v>1400.380005</v>
      </c>
      <c r="D45" s="37">
        <v>1.9800000000000002E-2</v>
      </c>
      <c r="E45" s="48">
        <v>2.0400000000000001E-2</v>
      </c>
      <c r="F45" s="38">
        <v>31</v>
      </c>
      <c r="G45" s="38">
        <f t="shared" si="5"/>
        <v>1263.7636297384483</v>
      </c>
      <c r="H45" s="38">
        <v>1260</v>
      </c>
      <c r="I45" s="49">
        <v>39648</v>
      </c>
      <c r="J45" s="38">
        <v>50</v>
      </c>
      <c r="K45" s="38">
        <v>5.0999999999999996</v>
      </c>
      <c r="L45" s="38">
        <v>17.2</v>
      </c>
      <c r="M45" s="38">
        <f t="shared" si="0"/>
        <v>1251.4870963041781</v>
      </c>
      <c r="N45" s="38">
        <f t="shared" si="1"/>
        <v>625.74354815208903</v>
      </c>
      <c r="O45" s="38">
        <f t="shared" si="2"/>
        <v>1.0617466536342151</v>
      </c>
      <c r="P45" s="38">
        <f t="shared" si="3"/>
        <v>-11.038253346365785</v>
      </c>
      <c r="Q45" s="37">
        <f t="shared" si="4"/>
        <v>-1.7640219190374937E-2</v>
      </c>
    </row>
    <row r="46" spans="1:17" x14ac:dyDescent="0.25">
      <c r="A46" s="36">
        <v>39600</v>
      </c>
      <c r="B46" s="37">
        <v>0.23949999999999999</v>
      </c>
      <c r="C46" s="38">
        <v>1280</v>
      </c>
      <c r="D46" s="37">
        <v>1.6E-2</v>
      </c>
      <c r="E46" s="48">
        <v>2.1399999999999999E-2</v>
      </c>
      <c r="F46" s="38">
        <v>31</v>
      </c>
      <c r="G46" s="38">
        <f t="shared" si="5"/>
        <v>1115.3910572765717</v>
      </c>
      <c r="H46" s="38">
        <v>1120</v>
      </c>
      <c r="I46" s="49">
        <v>39676</v>
      </c>
      <c r="J46" s="38">
        <v>47</v>
      </c>
      <c r="K46" s="38">
        <v>5.6</v>
      </c>
      <c r="L46" s="38">
        <v>1.1499999999999999</v>
      </c>
      <c r="M46" s="38">
        <f t="shared" si="0"/>
        <v>1112.0948685672204</v>
      </c>
      <c r="N46" s="38">
        <f t="shared" si="1"/>
        <v>556.04743428361019</v>
      </c>
      <c r="O46" s="38">
        <f t="shared" si="2"/>
        <v>0.76374381636482891</v>
      </c>
      <c r="P46" s="38">
        <f t="shared" si="3"/>
        <v>5.2137438163648282</v>
      </c>
      <c r="Q46" s="37">
        <f t="shared" si="4"/>
        <v>9.3764371435001992E-3</v>
      </c>
    </row>
    <row r="47" spans="1:17" x14ac:dyDescent="0.25">
      <c r="A47" s="36">
        <v>39630</v>
      </c>
      <c r="B47" s="37">
        <v>0.22939999999999999</v>
      </c>
      <c r="C47" s="38">
        <v>1267.380005</v>
      </c>
      <c r="D47" s="37">
        <v>1.55E-2</v>
      </c>
      <c r="E47" s="48">
        <v>2.29E-2</v>
      </c>
      <c r="F47" s="38">
        <v>29</v>
      </c>
      <c r="G47" s="38">
        <f t="shared" si="5"/>
        <v>1115.3906867820313</v>
      </c>
      <c r="H47" s="38">
        <v>1120</v>
      </c>
      <c r="I47" s="49">
        <v>39711</v>
      </c>
      <c r="J47" s="38">
        <v>51</v>
      </c>
      <c r="K47" s="38">
        <v>7.4</v>
      </c>
      <c r="L47" s="38">
        <v>0.85</v>
      </c>
      <c r="M47" s="38">
        <f t="shared" si="0"/>
        <v>1110.1769809423895</v>
      </c>
      <c r="N47" s="38">
        <f t="shared" si="1"/>
        <v>555.08849047119475</v>
      </c>
      <c r="O47" s="38">
        <f t="shared" si="2"/>
        <v>0.6931351414119501</v>
      </c>
      <c r="P47" s="38">
        <f t="shared" si="3"/>
        <v>7.2431351414119511</v>
      </c>
      <c r="Q47" s="37">
        <f t="shared" si="4"/>
        <v>1.3048613447674827E-2</v>
      </c>
    </row>
    <row r="48" spans="1:17" x14ac:dyDescent="0.25">
      <c r="A48" s="36">
        <v>39661</v>
      </c>
      <c r="B48" s="37">
        <v>0.20649999999999999</v>
      </c>
      <c r="C48" s="38">
        <v>1282.829956</v>
      </c>
      <c r="D48" s="37">
        <v>1.6299999999999999E-2</v>
      </c>
      <c r="E48" s="48">
        <v>2.2499999999999999E-2</v>
      </c>
      <c r="F48" s="38">
        <v>32</v>
      </c>
      <c r="G48" s="38">
        <f t="shared" si="5"/>
        <v>1136.600861714852</v>
      </c>
      <c r="H48" s="38">
        <v>1130</v>
      </c>
      <c r="I48" s="49">
        <v>39739</v>
      </c>
      <c r="J48" s="38">
        <v>50</v>
      </c>
      <c r="K48" s="38">
        <v>4.2</v>
      </c>
      <c r="L48" s="38">
        <v>31</v>
      </c>
      <c r="M48" s="38">
        <f t="shared" si="0"/>
        <v>1123.2796641618131</v>
      </c>
      <c r="N48" s="38">
        <f t="shared" si="1"/>
        <v>561.63983208090656</v>
      </c>
      <c r="O48" s="38">
        <f t="shared" si="2"/>
        <v>0.80918641634974486</v>
      </c>
      <c r="P48" s="38">
        <f t="shared" si="3"/>
        <v>-25.990813583650255</v>
      </c>
      <c r="Q48" s="37">
        <f t="shared" si="4"/>
        <v>-4.62766564959484E-2</v>
      </c>
    </row>
    <row r="49" spans="1:17" x14ac:dyDescent="0.25">
      <c r="A49" s="36">
        <v>39692</v>
      </c>
      <c r="B49" s="37">
        <v>0.39389999999999997</v>
      </c>
      <c r="C49" s="38">
        <v>1166.3599850000001</v>
      </c>
      <c r="D49" s="37">
        <v>1.0200000000000001E-2</v>
      </c>
      <c r="E49" s="48">
        <v>2.3699999999999999E-2</v>
      </c>
      <c r="F49" s="38">
        <v>31</v>
      </c>
      <c r="G49" s="38">
        <f t="shared" si="5"/>
        <v>932.05730632795394</v>
      </c>
      <c r="H49" s="38">
        <v>930</v>
      </c>
      <c r="I49" s="49">
        <v>39774</v>
      </c>
      <c r="J49" s="38">
        <v>53</v>
      </c>
      <c r="K49" s="38">
        <v>5.8</v>
      </c>
      <c r="L49" s="38">
        <v>37.1</v>
      </c>
      <c r="M49" s="38">
        <f t="shared" si="0"/>
        <v>922.82360036345153</v>
      </c>
      <c r="N49" s="38">
        <f t="shared" si="1"/>
        <v>461.41180018172577</v>
      </c>
      <c r="O49" s="38">
        <f t="shared" si="2"/>
        <v>0.4049215892536025</v>
      </c>
      <c r="P49" s="38">
        <f t="shared" si="3"/>
        <v>-30.895078410746397</v>
      </c>
      <c r="Q49" s="37">
        <f t="shared" si="4"/>
        <v>-6.6957711958338426E-2</v>
      </c>
    </row>
    <row r="50" spans="1:17" x14ac:dyDescent="0.25">
      <c r="A50" s="36">
        <v>39722</v>
      </c>
      <c r="B50" s="37">
        <v>0.59889999999999999</v>
      </c>
      <c r="C50" s="38">
        <v>968.75</v>
      </c>
      <c r="D50" s="37">
        <v>1.1999999999999999E-3</v>
      </c>
      <c r="E50" s="48">
        <v>2.9600000000000001E-2</v>
      </c>
      <c r="F50" s="38">
        <v>28</v>
      </c>
      <c r="G50" s="38">
        <f t="shared" si="5"/>
        <v>704.03664766533086</v>
      </c>
      <c r="H50" s="38">
        <v>700</v>
      </c>
      <c r="I50" s="49">
        <v>39802</v>
      </c>
      <c r="J50" s="38">
        <v>50</v>
      </c>
      <c r="K50" s="38">
        <v>11</v>
      </c>
      <c r="L50" s="38">
        <v>4.3</v>
      </c>
      <c r="M50" s="38">
        <f t="shared" si="0"/>
        <v>688.88494096401553</v>
      </c>
      <c r="N50" s="38">
        <f t="shared" si="1"/>
        <v>344.44247048200776</v>
      </c>
      <c r="O50" s="38">
        <f t="shared" si="2"/>
        <v>3.272168965516635E-2</v>
      </c>
      <c r="P50" s="38">
        <f t="shared" si="3"/>
        <v>6.7327216896551665</v>
      </c>
      <c r="Q50" s="37">
        <f t="shared" si="4"/>
        <v>1.9546723376572855E-2</v>
      </c>
    </row>
    <row r="51" spans="1:17" x14ac:dyDescent="0.25">
      <c r="A51" s="36">
        <v>39753</v>
      </c>
      <c r="B51" s="37">
        <v>0.55279999999999996</v>
      </c>
      <c r="C51" s="38">
        <v>896.23999000000003</v>
      </c>
      <c r="D51" s="37">
        <v>2.0000000000000001E-4</v>
      </c>
      <c r="E51" s="48">
        <v>3.2300000000000002E-2</v>
      </c>
      <c r="F51" s="38">
        <v>33</v>
      </c>
      <c r="G51" s="38">
        <f t="shared" si="5"/>
        <v>649.25766212164297</v>
      </c>
      <c r="H51" s="38">
        <v>650</v>
      </c>
      <c r="I51" s="49">
        <v>39830</v>
      </c>
      <c r="J51" s="38">
        <v>50</v>
      </c>
      <c r="K51" s="38">
        <v>8.9</v>
      </c>
      <c r="L51" s="38">
        <v>0.55000000000000004</v>
      </c>
      <c r="M51" s="38">
        <f t="shared" si="0"/>
        <v>641.08219202476789</v>
      </c>
      <c r="N51" s="38">
        <f t="shared" si="1"/>
        <v>320.54109601238395</v>
      </c>
      <c r="O51" s="38">
        <f t="shared" si="2"/>
        <v>5.957070936881935E-3</v>
      </c>
      <c r="P51" s="38">
        <f t="shared" si="3"/>
        <v>8.3559570709368813</v>
      </c>
      <c r="Q51" s="37">
        <f t="shared" si="4"/>
        <v>2.6068286328608713E-2</v>
      </c>
    </row>
    <row r="52" spans="1:17" x14ac:dyDescent="0.25">
      <c r="A52" s="36">
        <v>39783</v>
      </c>
      <c r="B52" s="41">
        <v>0.4</v>
      </c>
      <c r="C52" s="38">
        <v>903.25</v>
      </c>
      <c r="D52" s="37">
        <v>1.1000000000000001E-3</v>
      </c>
      <c r="E52" s="48">
        <v>3.2300000000000002E-2</v>
      </c>
      <c r="F52" s="38">
        <v>30</v>
      </c>
      <c r="G52" s="38">
        <f t="shared" si="5"/>
        <v>721.05337600289567</v>
      </c>
      <c r="H52" s="38">
        <v>720</v>
      </c>
      <c r="I52" s="49">
        <v>39865</v>
      </c>
      <c r="J52" s="38">
        <v>52</v>
      </c>
      <c r="K52" s="38">
        <v>7.9</v>
      </c>
      <c r="L52" s="38">
        <v>7.2</v>
      </c>
      <c r="M52" s="38">
        <f t="shared" si="0"/>
        <v>711.98717596397728</v>
      </c>
      <c r="N52" s="38">
        <f t="shared" si="1"/>
        <v>355.99358798198864</v>
      </c>
      <c r="O52" s="38">
        <f t="shared" si="2"/>
        <v>3.290145553218729E-2</v>
      </c>
      <c r="P52" s="38">
        <f t="shared" si="3"/>
        <v>0.73290145553218744</v>
      </c>
      <c r="Q52" s="37">
        <f t="shared" si="4"/>
        <v>2.0587490344608911E-3</v>
      </c>
    </row>
    <row r="53" spans="1:17" x14ac:dyDescent="0.25">
      <c r="A53" s="36">
        <v>39814</v>
      </c>
      <c r="B53" s="37">
        <v>0.44840000000000002</v>
      </c>
      <c r="C53" s="38">
        <v>825.88000499999998</v>
      </c>
      <c r="D53" s="37">
        <v>1.5E-3</v>
      </c>
      <c r="E53" s="48">
        <v>3.2399999999999998E-2</v>
      </c>
      <c r="F53" s="38">
        <v>28</v>
      </c>
      <c r="G53" s="38">
        <f t="shared" si="5"/>
        <v>647.98366366302389</v>
      </c>
      <c r="H53" s="38">
        <v>650</v>
      </c>
      <c r="I53" s="49">
        <v>39893</v>
      </c>
      <c r="J53" s="38">
        <v>50</v>
      </c>
      <c r="K53" s="38">
        <v>7.5</v>
      </c>
      <c r="L53" s="38">
        <v>8</v>
      </c>
      <c r="M53" s="38">
        <f t="shared" si="0"/>
        <v>642.36645207731124</v>
      </c>
      <c r="N53" s="38">
        <f t="shared" si="1"/>
        <v>321.18322603865562</v>
      </c>
      <c r="O53" s="38">
        <f t="shared" si="2"/>
        <v>3.7823259635200002E-2</v>
      </c>
      <c r="P53" s="38">
        <f t="shared" si="3"/>
        <v>-0.4621767403648</v>
      </c>
      <c r="Q53" s="37">
        <f t="shared" si="4"/>
        <v>-1.4389815622226027E-3</v>
      </c>
    </row>
    <row r="54" spans="1:17" x14ac:dyDescent="0.25">
      <c r="A54" s="36">
        <v>39845</v>
      </c>
      <c r="B54" s="37">
        <v>0.46350000000000002</v>
      </c>
      <c r="C54" s="38">
        <v>735.09002699999996</v>
      </c>
      <c r="D54" s="37">
        <v>1.6000000000000001E-3</v>
      </c>
      <c r="E54" s="48">
        <v>3.4299999999999997E-2</v>
      </c>
      <c r="F54" s="38">
        <v>32</v>
      </c>
      <c r="G54" s="38">
        <f t="shared" si="5"/>
        <v>562.13433233293381</v>
      </c>
      <c r="H54" s="38">
        <v>560</v>
      </c>
      <c r="I54" s="49">
        <v>39921</v>
      </c>
      <c r="J54" s="38">
        <v>50</v>
      </c>
      <c r="K54" s="38">
        <v>5.0999999999999996</v>
      </c>
      <c r="L54" s="38">
        <v>0.65</v>
      </c>
      <c r="M54" s="38">
        <f t="shared" si="0"/>
        <v>554.77727372391882</v>
      </c>
      <c r="N54" s="38">
        <f t="shared" si="1"/>
        <v>277.38863686195941</v>
      </c>
      <c r="O54" s="38">
        <f t="shared" si="2"/>
        <v>3.9628582672108781E-2</v>
      </c>
      <c r="P54" s="38">
        <f t="shared" si="3"/>
        <v>4.4896285826721076</v>
      </c>
      <c r="Q54" s="37">
        <f t="shared" si="4"/>
        <v>1.6185337054402633E-2</v>
      </c>
    </row>
    <row r="55" spans="1:17" x14ac:dyDescent="0.25">
      <c r="A55" s="36">
        <v>39873</v>
      </c>
      <c r="B55" s="37">
        <v>0.44140000000000001</v>
      </c>
      <c r="C55" s="38">
        <v>797.86999500000002</v>
      </c>
      <c r="D55" s="37">
        <v>1.6999999999999999E-3</v>
      </c>
      <c r="E55" s="48">
        <v>3.5999999999999997E-2</v>
      </c>
      <c r="F55" s="38">
        <v>30</v>
      </c>
      <c r="G55" s="38">
        <f t="shared" si="5"/>
        <v>622.73092607539377</v>
      </c>
      <c r="H55" s="38">
        <v>625</v>
      </c>
      <c r="I55" s="49">
        <v>39949</v>
      </c>
      <c r="J55" s="38">
        <v>46</v>
      </c>
      <c r="K55" s="38">
        <v>5.3</v>
      </c>
      <c r="L55" s="38">
        <v>0.3</v>
      </c>
      <c r="M55" s="38">
        <f t="shared" si="0"/>
        <v>619.56611023363507</v>
      </c>
      <c r="N55" s="38">
        <f t="shared" si="1"/>
        <v>309.78305511681754</v>
      </c>
      <c r="O55" s="38">
        <f t="shared" si="2"/>
        <v>4.4028379475278365E-2</v>
      </c>
      <c r="P55" s="38">
        <f t="shared" si="3"/>
        <v>5.0440283794752787</v>
      </c>
      <c r="Q55" s="37">
        <f t="shared" si="4"/>
        <v>1.6282454111549782E-2</v>
      </c>
    </row>
    <row r="56" spans="1:17" x14ac:dyDescent="0.25">
      <c r="A56" s="36">
        <v>39904</v>
      </c>
      <c r="B56" s="37">
        <v>0.36499999999999999</v>
      </c>
      <c r="C56" s="38">
        <v>872.80999799999995</v>
      </c>
      <c r="D56" s="37">
        <v>4.0000000000000002E-4</v>
      </c>
      <c r="E56" s="48">
        <v>3.15E-2</v>
      </c>
      <c r="F56" s="38">
        <v>29</v>
      </c>
      <c r="G56" s="38">
        <f t="shared" si="5"/>
        <v>712.59298306733535</v>
      </c>
      <c r="H56" s="38">
        <v>715</v>
      </c>
      <c r="I56" s="49">
        <v>39984</v>
      </c>
      <c r="J56" s="38">
        <v>50</v>
      </c>
      <c r="K56" s="38">
        <v>6.8</v>
      </c>
      <c r="L56" s="38">
        <v>1.4</v>
      </c>
      <c r="M56" s="38">
        <f t="shared" si="0"/>
        <v>708.16082299116079</v>
      </c>
      <c r="N56" s="38">
        <f t="shared" si="1"/>
        <v>354.08041149558039</v>
      </c>
      <c r="O56" s="38">
        <f t="shared" si="2"/>
        <v>1.1469258341633004E-2</v>
      </c>
      <c r="P56" s="38">
        <f t="shared" si="3"/>
        <v>5.4114692583416337</v>
      </c>
      <c r="Q56" s="37">
        <f t="shared" si="4"/>
        <v>1.5283164735051093E-2</v>
      </c>
    </row>
    <row r="57" spans="1:17" x14ac:dyDescent="0.25">
      <c r="A57" s="36">
        <v>39934</v>
      </c>
      <c r="B57" s="37">
        <v>0.28920000000000001</v>
      </c>
      <c r="C57" s="38">
        <v>919.14001499999995</v>
      </c>
      <c r="D57" s="37">
        <v>1.4E-3</v>
      </c>
      <c r="E57" s="48">
        <v>2.9000000000000001E-2</v>
      </c>
      <c r="F57" s="38">
        <v>32</v>
      </c>
      <c r="G57" s="38">
        <f t="shared" si="5"/>
        <v>775.38755169194337</v>
      </c>
      <c r="H57" s="38">
        <v>775</v>
      </c>
      <c r="I57" s="49">
        <v>40012</v>
      </c>
      <c r="J57" s="38">
        <v>50</v>
      </c>
      <c r="K57" s="38">
        <v>4.4000000000000004</v>
      </c>
      <c r="L57" s="38">
        <v>0.4</v>
      </c>
      <c r="M57" s="38">
        <f t="shared" si="0"/>
        <v>770.45138411430753</v>
      </c>
      <c r="N57" s="38">
        <f t="shared" si="1"/>
        <v>385.22569205715376</v>
      </c>
      <c r="O57" s="38">
        <f t="shared" si="2"/>
        <v>4.7825485679832969E-2</v>
      </c>
      <c r="P57" s="38">
        <f t="shared" si="3"/>
        <v>4.0478254856798328</v>
      </c>
      <c r="Q57" s="37">
        <f t="shared" si="4"/>
        <v>1.0507672694580505E-2</v>
      </c>
    </row>
    <row r="58" spans="1:17" x14ac:dyDescent="0.25">
      <c r="A58" s="36">
        <v>39965</v>
      </c>
      <c r="B58" s="37">
        <v>0.26350000000000001</v>
      </c>
      <c r="C58" s="38">
        <v>919.32000700000003</v>
      </c>
      <c r="D58" s="37">
        <v>1.6999999999999999E-3</v>
      </c>
      <c r="E58" s="48">
        <v>2.76E-2</v>
      </c>
      <c r="F58" s="38">
        <v>31</v>
      </c>
      <c r="G58" s="38">
        <f t="shared" si="5"/>
        <v>789.01496286119266</v>
      </c>
      <c r="H58" s="38">
        <v>790</v>
      </c>
      <c r="I58" s="49">
        <v>40047</v>
      </c>
      <c r="J58" s="38">
        <v>53</v>
      </c>
      <c r="K58" s="38">
        <v>5</v>
      </c>
      <c r="L58" s="38">
        <v>0.6</v>
      </c>
      <c r="M58" s="38">
        <f t="shared" si="0"/>
        <v>784.8050131082764</v>
      </c>
      <c r="N58" s="38">
        <f t="shared" si="1"/>
        <v>392.4025065541382</v>
      </c>
      <c r="O58" s="38">
        <f t="shared" si="2"/>
        <v>5.738253174995174E-2</v>
      </c>
      <c r="P58" s="38">
        <f t="shared" si="3"/>
        <v>4.4573825317499525</v>
      </c>
      <c r="Q58" s="37">
        <f t="shared" si="4"/>
        <v>1.1359210140863321E-2</v>
      </c>
    </row>
    <row r="59" spans="1:17" x14ac:dyDescent="0.25">
      <c r="A59" s="36">
        <v>39995</v>
      </c>
      <c r="B59" s="37">
        <v>0.25919999999999999</v>
      </c>
      <c r="C59" s="38">
        <v>987.47997999999995</v>
      </c>
      <c r="D59" s="37">
        <v>1.4E-3</v>
      </c>
      <c r="E59" s="48">
        <v>2.6700000000000002E-2</v>
      </c>
      <c r="F59" s="38">
        <v>31</v>
      </c>
      <c r="G59" s="38">
        <f t="shared" si="5"/>
        <v>849.60359571265508</v>
      </c>
      <c r="H59" s="38">
        <v>850</v>
      </c>
      <c r="I59" s="49">
        <v>40075</v>
      </c>
      <c r="J59" s="38">
        <v>50</v>
      </c>
      <c r="K59" s="38">
        <v>4.9000000000000004</v>
      </c>
      <c r="L59" s="38">
        <v>0.7</v>
      </c>
      <c r="M59" s="38">
        <f t="shared" si="0"/>
        <v>844.93700193182121</v>
      </c>
      <c r="N59" s="38">
        <f t="shared" si="1"/>
        <v>422.46850096591061</v>
      </c>
      <c r="O59" s="38">
        <f t="shared" si="2"/>
        <v>5.081889230141598E-2</v>
      </c>
      <c r="P59" s="38">
        <f t="shared" si="3"/>
        <v>4.2508188923014165</v>
      </c>
      <c r="Q59" s="37">
        <f t="shared" si="4"/>
        <v>1.0061859955434687E-2</v>
      </c>
    </row>
    <row r="60" spans="1:17" x14ac:dyDescent="0.25">
      <c r="A60" s="36">
        <v>40026</v>
      </c>
      <c r="B60" s="37">
        <v>0.2601</v>
      </c>
      <c r="C60" s="38">
        <v>1020.619995</v>
      </c>
      <c r="D60" s="37">
        <v>1.1000000000000001E-3</v>
      </c>
      <c r="E60" s="48">
        <v>2.4199999999999999E-2</v>
      </c>
      <c r="F60" s="38">
        <v>30</v>
      </c>
      <c r="G60" s="38">
        <f t="shared" si="5"/>
        <v>880.0006875913981</v>
      </c>
      <c r="H60" s="38">
        <v>880</v>
      </c>
      <c r="I60" s="49">
        <v>40103</v>
      </c>
      <c r="J60" s="38">
        <v>47</v>
      </c>
      <c r="K60" s="38">
        <v>5</v>
      </c>
      <c r="L60" s="38">
        <v>0.9</v>
      </c>
      <c r="M60" s="38">
        <f t="shared" si="0"/>
        <v>874.87536225195026</v>
      </c>
      <c r="N60" s="38">
        <f t="shared" si="1"/>
        <v>437.43768112597513</v>
      </c>
      <c r="O60" s="38">
        <f t="shared" si="2"/>
        <v>4.0003023334532727E-2</v>
      </c>
      <c r="P60" s="38">
        <f t="shared" si="3"/>
        <v>4.1400030233345326</v>
      </c>
      <c r="Q60" s="37">
        <f t="shared" si="4"/>
        <v>9.4642121654404925E-3</v>
      </c>
    </row>
    <row r="61" spans="1:17" x14ac:dyDescent="0.25">
      <c r="A61" s="36">
        <v>40057</v>
      </c>
      <c r="B61" s="37">
        <v>0.25609999999999999</v>
      </c>
      <c r="C61" s="38">
        <v>1057.079956</v>
      </c>
      <c r="D61" s="37">
        <v>5.9999999999999995E-4</v>
      </c>
      <c r="E61" s="48">
        <v>2.29E-2</v>
      </c>
      <c r="F61" s="38">
        <v>30</v>
      </c>
      <c r="G61" s="38">
        <f t="shared" si="5"/>
        <v>913.51237114677156</v>
      </c>
      <c r="H61" s="38">
        <v>915</v>
      </c>
      <c r="I61" s="49">
        <v>40138</v>
      </c>
      <c r="J61" s="38">
        <v>52</v>
      </c>
      <c r="K61" s="38">
        <v>5.9</v>
      </c>
      <c r="L61" s="38">
        <v>5.8</v>
      </c>
      <c r="M61" s="38">
        <f t="shared" si="0"/>
        <v>909.02178964410678</v>
      </c>
      <c r="N61" s="38">
        <f t="shared" si="1"/>
        <v>454.51089482205339</v>
      </c>
      <c r="O61" s="38">
        <f t="shared" si="2"/>
        <v>2.2705754676506505E-2</v>
      </c>
      <c r="P61" s="38">
        <f t="shared" si="3"/>
        <v>0.12270575467650705</v>
      </c>
      <c r="Q61" s="37">
        <f t="shared" si="4"/>
        <v>2.6997318672536522E-4</v>
      </c>
    </row>
    <row r="62" spans="1:17" x14ac:dyDescent="0.25">
      <c r="A62" s="36">
        <v>40087</v>
      </c>
      <c r="B62" s="37">
        <v>0.30690000000000001</v>
      </c>
      <c r="C62" s="38">
        <v>1036.1899410000001</v>
      </c>
      <c r="D62" s="37">
        <v>1E-4</v>
      </c>
      <c r="E62" s="48">
        <v>2.1899999999999999E-2</v>
      </c>
      <c r="F62" s="38">
        <v>31</v>
      </c>
      <c r="G62" s="38">
        <f t="shared" si="5"/>
        <v>868.29695012516459</v>
      </c>
      <c r="H62" s="38">
        <v>870</v>
      </c>
      <c r="I62" s="49">
        <v>40166</v>
      </c>
      <c r="J62" s="38">
        <v>50</v>
      </c>
      <c r="K62" s="38">
        <v>6.1</v>
      </c>
      <c r="L62" s="38">
        <v>0.8</v>
      </c>
      <c r="M62" s="38">
        <f t="shared" si="0"/>
        <v>863.88808227340928</v>
      </c>
      <c r="N62" s="38">
        <f t="shared" si="1"/>
        <v>431.94404113670464</v>
      </c>
      <c r="O62" s="38">
        <f t="shared" si="2"/>
        <v>3.720389846926634E-3</v>
      </c>
      <c r="P62" s="38">
        <f t="shared" si="3"/>
        <v>5.3037203898469265</v>
      </c>
      <c r="Q62" s="37">
        <f t="shared" si="4"/>
        <v>1.2278721048887831E-2</v>
      </c>
    </row>
    <row r="63" spans="1:17" x14ac:dyDescent="0.25">
      <c r="A63" s="36">
        <v>40118</v>
      </c>
      <c r="B63" s="37">
        <v>0.24510000000000001</v>
      </c>
      <c r="C63" s="38">
        <v>1095.630005</v>
      </c>
      <c r="D63" s="37">
        <v>8.0000000000000004E-4</v>
      </c>
      <c r="E63" s="48">
        <v>2.1000000000000001E-2</v>
      </c>
      <c r="F63" s="38">
        <v>31</v>
      </c>
      <c r="G63" s="38">
        <f t="shared" si="5"/>
        <v>950.55453576168043</v>
      </c>
      <c r="H63" s="38">
        <v>950</v>
      </c>
      <c r="I63" s="49">
        <v>40194</v>
      </c>
      <c r="J63" s="38">
        <v>47</v>
      </c>
      <c r="K63" s="38">
        <v>4.8</v>
      </c>
      <c r="L63" s="38">
        <v>0.95</v>
      </c>
      <c r="M63" s="38">
        <f t="shared" si="0"/>
        <v>945.10214202674388</v>
      </c>
      <c r="N63" s="38">
        <f t="shared" si="1"/>
        <v>472.55107101337194</v>
      </c>
      <c r="O63" s="38">
        <f t="shared" si="2"/>
        <v>3.2434818488577898E-2</v>
      </c>
      <c r="P63" s="38">
        <f t="shared" si="3"/>
        <v>3.8824348184885777</v>
      </c>
      <c r="Q63" s="37">
        <f t="shared" si="4"/>
        <v>8.2159052357299919E-3</v>
      </c>
    </row>
    <row r="64" spans="1:17" x14ac:dyDescent="0.25">
      <c r="A64" s="36">
        <v>40148</v>
      </c>
      <c r="B64" s="37">
        <v>0.21679999999999999</v>
      </c>
      <c r="C64" s="38">
        <v>1115.099976</v>
      </c>
      <c r="D64" s="37">
        <v>4.0000000000000002E-4</v>
      </c>
      <c r="E64" s="48">
        <v>2.0199999999999999E-2</v>
      </c>
      <c r="F64" s="38">
        <v>29</v>
      </c>
      <c r="G64" s="38">
        <f t="shared" si="5"/>
        <v>987.11632999965116</v>
      </c>
      <c r="H64" s="38">
        <v>990</v>
      </c>
      <c r="I64" s="49">
        <v>40229</v>
      </c>
      <c r="J64" s="38">
        <v>51</v>
      </c>
      <c r="K64" s="38">
        <v>5.6</v>
      </c>
      <c r="L64" s="38">
        <v>5</v>
      </c>
      <c r="M64" s="38">
        <f t="shared" si="0"/>
        <v>984.3446700393722</v>
      </c>
      <c r="N64" s="38">
        <f t="shared" si="1"/>
        <v>492.1723350196861</v>
      </c>
      <c r="O64" s="38">
        <f t="shared" si="2"/>
        <v>1.5819865317706752E-2</v>
      </c>
      <c r="P64" s="38">
        <f t="shared" si="3"/>
        <v>0.61581986531770638</v>
      </c>
      <c r="Q64" s="37">
        <f t="shared" si="4"/>
        <v>1.2512281197054169E-3</v>
      </c>
    </row>
    <row r="65" spans="1:17" x14ac:dyDescent="0.25">
      <c r="A65" s="36">
        <v>40179</v>
      </c>
      <c r="B65" s="37">
        <v>0.2462</v>
      </c>
      <c r="C65" s="38">
        <v>1073.869995</v>
      </c>
      <c r="D65" s="37">
        <v>2.0000000000000001E-4</v>
      </c>
      <c r="E65" s="48">
        <v>1.9800000000000002E-2</v>
      </c>
      <c r="F65" s="38">
        <v>28</v>
      </c>
      <c r="G65" s="38">
        <f t="shared" si="5"/>
        <v>937.79981269788095</v>
      </c>
      <c r="H65" s="38">
        <v>940</v>
      </c>
      <c r="I65" s="49">
        <v>40257</v>
      </c>
      <c r="J65" s="38">
        <v>50</v>
      </c>
      <c r="K65" s="38">
        <v>6.5</v>
      </c>
      <c r="L65" s="38">
        <v>0.8</v>
      </c>
      <c r="M65" s="38">
        <f t="shared" si="0"/>
        <v>933.47424692812592</v>
      </c>
      <c r="N65" s="38">
        <f t="shared" si="1"/>
        <v>466.73712346406296</v>
      </c>
      <c r="O65" s="38">
        <f t="shared" si="2"/>
        <v>7.2606800582465563E-3</v>
      </c>
      <c r="P65" s="38">
        <f t="shared" si="3"/>
        <v>5.7072606800582468</v>
      </c>
      <c r="Q65" s="37">
        <f t="shared" si="4"/>
        <v>1.2227998145293632E-2</v>
      </c>
    </row>
    <row r="66" spans="1:17" x14ac:dyDescent="0.25">
      <c r="A66" s="36">
        <v>40210</v>
      </c>
      <c r="B66" s="37">
        <v>0.19500000000000001</v>
      </c>
      <c r="C66" s="38">
        <v>1104.48999</v>
      </c>
      <c r="D66" s="37">
        <v>8.9999999999999998E-4</v>
      </c>
      <c r="E66" s="48">
        <v>2.0299999999999999E-2</v>
      </c>
      <c r="F66" s="38">
        <v>33</v>
      </c>
      <c r="G66" s="38">
        <f t="shared" si="5"/>
        <v>982.24409742488695</v>
      </c>
      <c r="H66" s="38">
        <v>980</v>
      </c>
      <c r="I66" s="49">
        <v>40285</v>
      </c>
      <c r="J66" s="38">
        <v>50</v>
      </c>
      <c r="K66" s="38">
        <v>4.4000000000000004</v>
      </c>
      <c r="L66" s="38">
        <v>0.4</v>
      </c>
      <c r="M66" s="38">
        <f t="shared" si="0"/>
        <v>975.47918552981218</v>
      </c>
      <c r="N66" s="38">
        <f t="shared" si="1"/>
        <v>487.73959276490609</v>
      </c>
      <c r="O66" s="38">
        <f t="shared" si="2"/>
        <v>4.0046960532690822E-2</v>
      </c>
      <c r="P66" s="38">
        <f t="shared" si="3"/>
        <v>4.040046960532691</v>
      </c>
      <c r="Q66" s="37">
        <f t="shared" si="4"/>
        <v>8.2832048504211178E-3</v>
      </c>
    </row>
    <row r="67" spans="1:17" x14ac:dyDescent="0.25">
      <c r="A67" s="36">
        <v>40238</v>
      </c>
      <c r="B67" s="37">
        <v>0.1759</v>
      </c>
      <c r="C67" s="38">
        <v>1169.4300539999999</v>
      </c>
      <c r="D67" s="37">
        <v>1.5E-3</v>
      </c>
      <c r="E67" s="48">
        <v>1.9E-2</v>
      </c>
      <c r="F67" s="38">
        <v>30</v>
      </c>
      <c r="G67" s="38">
        <f t="shared" si="5"/>
        <v>1057.0578529723534</v>
      </c>
      <c r="H67" s="38">
        <v>1055</v>
      </c>
      <c r="I67" s="49">
        <v>40320</v>
      </c>
      <c r="J67" s="38">
        <v>52</v>
      </c>
      <c r="K67" s="38">
        <v>4.7</v>
      </c>
      <c r="L67" s="38">
        <v>2.7</v>
      </c>
      <c r="M67" s="38">
        <f t="shared" si="0"/>
        <v>1050.0745720328871</v>
      </c>
      <c r="N67" s="38">
        <f t="shared" si="1"/>
        <v>525.03728601644355</v>
      </c>
      <c r="O67" s="38">
        <f t="shared" si="2"/>
        <v>6.531410248731534E-2</v>
      </c>
      <c r="P67" s="38">
        <f t="shared" si="3"/>
        <v>2.0653141024873154</v>
      </c>
      <c r="Q67" s="37">
        <f t="shared" si="4"/>
        <v>3.9336522519328888E-3</v>
      </c>
    </row>
    <row r="68" spans="1:17" x14ac:dyDescent="0.25">
      <c r="A68" s="36">
        <v>40269</v>
      </c>
      <c r="B68" s="37">
        <v>0.2205</v>
      </c>
      <c r="C68" s="38">
        <v>1186.6899410000001</v>
      </c>
      <c r="D68" s="37">
        <v>1.4E-3</v>
      </c>
      <c r="E68" s="48">
        <v>1.83E-2</v>
      </c>
      <c r="F68" s="38">
        <v>28</v>
      </c>
      <c r="G68" s="38">
        <f t="shared" si="5"/>
        <v>1050.8944420534199</v>
      </c>
      <c r="H68" s="38">
        <v>1050</v>
      </c>
      <c r="I68" s="49">
        <v>40348</v>
      </c>
      <c r="J68" s="38">
        <v>50</v>
      </c>
      <c r="K68" s="38">
        <v>5.5</v>
      </c>
      <c r="L68" s="38">
        <v>17.600000000000001</v>
      </c>
      <c r="M68" s="38">
        <f t="shared" si="0"/>
        <v>1044.2986494451909</v>
      </c>
      <c r="N68" s="38">
        <f t="shared" si="1"/>
        <v>522.14932472259545</v>
      </c>
      <c r="O68" s="38">
        <f t="shared" si="2"/>
        <v>5.6671134968514433E-2</v>
      </c>
      <c r="P68" s="38">
        <f t="shared" si="3"/>
        <v>-12.043328865031487</v>
      </c>
      <c r="Q68" s="37">
        <f t="shared" si="4"/>
        <v>-2.3064913224640861E-2</v>
      </c>
    </row>
    <row r="69" spans="1:17" x14ac:dyDescent="0.25">
      <c r="A69" s="36">
        <v>40299</v>
      </c>
      <c r="B69" s="37">
        <v>0.35539999999999999</v>
      </c>
      <c r="C69" s="38">
        <v>1089.410034</v>
      </c>
      <c r="D69" s="37">
        <v>1.5E-3</v>
      </c>
      <c r="E69" s="48">
        <v>1.95E-2</v>
      </c>
      <c r="F69" s="38">
        <v>33</v>
      </c>
      <c r="G69" s="38">
        <f t="shared" si="5"/>
        <v>883.09091988657553</v>
      </c>
      <c r="H69" s="38">
        <v>885</v>
      </c>
      <c r="I69" s="49">
        <v>40376</v>
      </c>
      <c r="J69" s="38">
        <v>50</v>
      </c>
      <c r="K69" s="38">
        <v>6.6</v>
      </c>
      <c r="L69" s="38">
        <v>2.8</v>
      </c>
      <c r="M69" s="38">
        <f t="shared" si="0"/>
        <v>878.21816936680068</v>
      </c>
      <c r="N69" s="38">
        <f t="shared" si="1"/>
        <v>439.10908468340034</v>
      </c>
      <c r="O69" s="38">
        <f t="shared" si="2"/>
        <v>6.0449577493349102E-2</v>
      </c>
      <c r="P69" s="38">
        <f t="shared" si="3"/>
        <v>3.8604495774933487</v>
      </c>
      <c r="Q69" s="37">
        <f t="shared" si="4"/>
        <v>8.7915502369456788E-3</v>
      </c>
    </row>
    <row r="70" spans="1:17" x14ac:dyDescent="0.25">
      <c r="A70" s="36">
        <v>40330</v>
      </c>
      <c r="B70" s="37">
        <v>0.34539999999999998</v>
      </c>
      <c r="C70" s="38">
        <v>1030.709961</v>
      </c>
      <c r="D70" s="37">
        <v>1.6999999999999999E-3</v>
      </c>
      <c r="E70" s="48">
        <v>2.0299999999999999E-2</v>
      </c>
      <c r="F70" s="38">
        <v>30</v>
      </c>
      <c r="G70" s="38">
        <f t="shared" si="5"/>
        <v>848.4217028784974</v>
      </c>
      <c r="H70" s="38">
        <v>850</v>
      </c>
      <c r="I70" s="49">
        <v>40411</v>
      </c>
      <c r="J70" s="38">
        <v>52</v>
      </c>
      <c r="K70" s="38">
        <v>8.6999999999999993</v>
      </c>
      <c r="L70" s="38">
        <v>0.4</v>
      </c>
      <c r="M70" s="38">
        <f t="shared" ref="M70:M133" si="6">H70*EXP(-D70*(J70/365))-K70</f>
        <v>841.09416191345383</v>
      </c>
      <c r="N70" s="38">
        <f t="shared" ref="N70:N133" si="7">M70/$B$1</f>
        <v>420.54708095672692</v>
      </c>
      <c r="O70" s="38">
        <f t="shared" ref="O70:O133" si="8">(N70+K70)*(EXP(D70*F70/365)-1)</f>
        <v>5.9981179762305686E-2</v>
      </c>
      <c r="P70" s="38">
        <f t="shared" ref="P70:P133" si="9">K70-L70+O70</f>
        <v>8.359981179762304</v>
      </c>
      <c r="Q70" s="37">
        <f t="shared" ref="Q70:Q133" si="10">P70/N70</f>
        <v>1.9878823461914653E-2</v>
      </c>
    </row>
    <row r="71" spans="1:17" x14ac:dyDescent="0.25">
      <c r="A71" s="36">
        <v>40360</v>
      </c>
      <c r="B71" s="37">
        <v>0.23499999999999999</v>
      </c>
      <c r="C71" s="38">
        <v>1101.599976</v>
      </c>
      <c r="D71" s="37">
        <v>1.4E-3</v>
      </c>
      <c r="E71" s="48">
        <v>2.0500000000000001E-2</v>
      </c>
      <c r="F71" s="38">
        <v>32</v>
      </c>
      <c r="G71" s="38">
        <f t="shared" ref="G71:G134" si="11">C71*EXP((D71-E71+((B71^2)/2))*(1/12)+(B71*SQRT(F71/365)*$B$2))</f>
        <v>959.16628797131546</v>
      </c>
      <c r="H71" s="38">
        <v>960</v>
      </c>
      <c r="I71" s="49">
        <v>40439</v>
      </c>
      <c r="J71" s="38">
        <v>50</v>
      </c>
      <c r="K71" s="38">
        <v>5.3</v>
      </c>
      <c r="L71" s="38">
        <v>2.5</v>
      </c>
      <c r="M71" s="38">
        <f t="shared" si="6"/>
        <v>954.5159080641746</v>
      </c>
      <c r="N71" s="38">
        <f t="shared" si="7"/>
        <v>477.2579540320873</v>
      </c>
      <c r="O71" s="38">
        <f t="shared" si="8"/>
        <v>5.9232666096530717E-2</v>
      </c>
      <c r="P71" s="38">
        <f t="shared" si="9"/>
        <v>2.8592326660965304</v>
      </c>
      <c r="Q71" s="37">
        <f t="shared" si="10"/>
        <v>5.9909586460329513E-3</v>
      </c>
    </row>
    <row r="72" spans="1:17" x14ac:dyDescent="0.25">
      <c r="A72" s="36">
        <v>40391</v>
      </c>
      <c r="B72" s="37">
        <v>0.26050000000000001</v>
      </c>
      <c r="C72" s="38">
        <v>1049.329956</v>
      </c>
      <c r="D72" s="37">
        <v>1.6000000000000001E-3</v>
      </c>
      <c r="E72" s="48">
        <v>2.0500000000000001E-2</v>
      </c>
      <c r="F72" s="38">
        <v>30</v>
      </c>
      <c r="G72" s="38">
        <f t="shared" si="11"/>
        <v>904.87205234309408</v>
      </c>
      <c r="H72" s="38">
        <v>905</v>
      </c>
      <c r="I72" s="49">
        <v>40467</v>
      </c>
      <c r="J72" s="38">
        <v>46</v>
      </c>
      <c r="K72" s="38">
        <v>4.9000000000000004</v>
      </c>
      <c r="L72" s="38">
        <v>0.25</v>
      </c>
      <c r="M72" s="38">
        <f t="shared" si="6"/>
        <v>899.91753072628762</v>
      </c>
      <c r="N72" s="38">
        <f t="shared" si="7"/>
        <v>449.95876536314381</v>
      </c>
      <c r="O72" s="38">
        <f t="shared" si="8"/>
        <v>5.9820976464115383E-2</v>
      </c>
      <c r="P72" s="38">
        <f t="shared" si="9"/>
        <v>4.7098209764641155</v>
      </c>
      <c r="Q72" s="37">
        <f t="shared" si="10"/>
        <v>1.0467227975130135E-2</v>
      </c>
    </row>
    <row r="73" spans="1:17" x14ac:dyDescent="0.25">
      <c r="A73" s="36">
        <v>40422</v>
      </c>
      <c r="B73" s="37">
        <v>0.23699999999999999</v>
      </c>
      <c r="C73" s="38">
        <v>1141.1999510000001</v>
      </c>
      <c r="D73" s="37">
        <v>1.4E-3</v>
      </c>
      <c r="E73" s="48">
        <v>1.9900000000000001E-2</v>
      </c>
      <c r="F73" s="38">
        <v>29</v>
      </c>
      <c r="G73" s="38">
        <f t="shared" si="11"/>
        <v>999.27174932593778</v>
      </c>
      <c r="H73" s="38">
        <v>1000</v>
      </c>
      <c r="I73" s="49">
        <v>40502</v>
      </c>
      <c r="J73" s="38">
        <v>51</v>
      </c>
      <c r="K73" s="38">
        <v>6.3</v>
      </c>
      <c r="L73" s="38">
        <v>0.65</v>
      </c>
      <c r="M73" s="38">
        <f t="shared" si="6"/>
        <v>993.50440269329192</v>
      </c>
      <c r="N73" s="38">
        <f t="shared" si="7"/>
        <v>496.75220134664596</v>
      </c>
      <c r="O73" s="38">
        <f t="shared" si="8"/>
        <v>5.5959055677971895E-2</v>
      </c>
      <c r="P73" s="38">
        <f t="shared" si="9"/>
        <v>5.7059590556779716</v>
      </c>
      <c r="Q73" s="37">
        <f t="shared" si="10"/>
        <v>1.1486529984587249E-2</v>
      </c>
    </row>
    <row r="74" spans="1:17" x14ac:dyDescent="0.25">
      <c r="A74" s="36">
        <v>40452</v>
      </c>
      <c r="B74" s="37">
        <v>0.21199999999999999</v>
      </c>
      <c r="C74" s="38">
        <v>1183.26001</v>
      </c>
      <c r="D74" s="37">
        <v>1.4E-3</v>
      </c>
      <c r="E74" s="48">
        <v>1.9199999999999998E-2</v>
      </c>
      <c r="F74" s="38">
        <v>32</v>
      </c>
      <c r="G74" s="38">
        <f t="shared" si="11"/>
        <v>1044.0622670007785</v>
      </c>
      <c r="H74" s="38">
        <v>1045</v>
      </c>
      <c r="I74" s="49">
        <v>40530</v>
      </c>
      <c r="J74" s="38">
        <v>50</v>
      </c>
      <c r="K74" s="38">
        <v>6.2</v>
      </c>
      <c r="L74" s="38">
        <v>2.1</v>
      </c>
      <c r="M74" s="38">
        <f t="shared" si="6"/>
        <v>1038.5996082573565</v>
      </c>
      <c r="N74" s="38">
        <f t="shared" si="7"/>
        <v>519.29980412867826</v>
      </c>
      <c r="O74" s="38">
        <f t="shared" si="8"/>
        <v>6.4503660486086495E-2</v>
      </c>
      <c r="P74" s="38">
        <f t="shared" si="9"/>
        <v>4.1645036604860861</v>
      </c>
      <c r="Q74" s="37">
        <f t="shared" si="10"/>
        <v>8.0194593323092336E-3</v>
      </c>
    </row>
    <row r="75" spans="1:17" x14ac:dyDescent="0.25">
      <c r="A75" s="36">
        <v>40483</v>
      </c>
      <c r="B75" s="37">
        <v>0.2354</v>
      </c>
      <c r="C75" s="38">
        <v>1180.5500489999999</v>
      </c>
      <c r="D75" s="37">
        <v>1.8E-3</v>
      </c>
      <c r="E75" s="48">
        <v>1.89E-2</v>
      </c>
      <c r="F75" s="38">
        <v>31</v>
      </c>
      <c r="G75" s="38">
        <f t="shared" si="11"/>
        <v>1030.1032714040546</v>
      </c>
      <c r="H75" s="38">
        <v>1030</v>
      </c>
      <c r="I75" s="49">
        <v>40565</v>
      </c>
      <c r="J75" s="38">
        <v>53</v>
      </c>
      <c r="K75" s="38">
        <v>6.1</v>
      </c>
      <c r="L75" s="38">
        <v>0.4</v>
      </c>
      <c r="M75" s="38">
        <f t="shared" si="6"/>
        <v>1023.6308242198467</v>
      </c>
      <c r="N75" s="38">
        <f t="shared" si="7"/>
        <v>511.81541210992333</v>
      </c>
      <c r="O75" s="38">
        <f t="shared" si="8"/>
        <v>7.9183257951618513E-2</v>
      </c>
      <c r="P75" s="38">
        <f t="shared" si="9"/>
        <v>5.779183257951618</v>
      </c>
      <c r="Q75" s="37">
        <f t="shared" si="10"/>
        <v>1.1291538162415505E-2</v>
      </c>
    </row>
    <row r="76" spans="1:17" x14ac:dyDescent="0.25">
      <c r="A76" s="36">
        <v>40513</v>
      </c>
      <c r="B76" s="37">
        <v>0.17749999999999999</v>
      </c>
      <c r="C76" s="38">
        <v>1257.6400149999999</v>
      </c>
      <c r="D76" s="37">
        <v>6.9999999999999999E-4</v>
      </c>
      <c r="E76" s="48">
        <v>1.83E-2</v>
      </c>
      <c r="F76" s="38">
        <v>31</v>
      </c>
      <c r="G76" s="38">
        <f t="shared" si="11"/>
        <v>1133.8573080547494</v>
      </c>
      <c r="H76" s="38">
        <v>1135</v>
      </c>
      <c r="I76" s="49">
        <v>40593</v>
      </c>
      <c r="J76" s="38">
        <v>50</v>
      </c>
      <c r="K76" s="38">
        <v>5.3</v>
      </c>
      <c r="L76" s="38">
        <v>2.0499999999999998</v>
      </c>
      <c r="M76" s="38">
        <f t="shared" si="6"/>
        <v>1129.591169601541</v>
      </c>
      <c r="N76" s="38">
        <f t="shared" si="7"/>
        <v>564.79558480077048</v>
      </c>
      <c r="O76" s="38">
        <f t="shared" si="8"/>
        <v>3.3894361480473215E-2</v>
      </c>
      <c r="P76" s="38">
        <f t="shared" si="9"/>
        <v>3.2838943614804732</v>
      </c>
      <c r="Q76" s="37">
        <f t="shared" si="10"/>
        <v>5.8143060070819331E-3</v>
      </c>
    </row>
    <row r="77" spans="1:17" x14ac:dyDescent="0.25">
      <c r="A77" s="36">
        <v>40544</v>
      </c>
      <c r="B77" s="37">
        <v>0.1953</v>
      </c>
      <c r="C77" s="38">
        <v>1286.119995</v>
      </c>
      <c r="D77" s="37">
        <v>1.5E-3</v>
      </c>
      <c r="E77" s="48">
        <v>1.7899999999999999E-2</v>
      </c>
      <c r="F77" s="38">
        <v>28</v>
      </c>
      <c r="G77" s="38">
        <f t="shared" si="11"/>
        <v>1154.5008337836941</v>
      </c>
      <c r="H77" s="38">
        <v>1155</v>
      </c>
      <c r="I77" s="49">
        <v>40621</v>
      </c>
      <c r="J77" s="38">
        <v>47</v>
      </c>
      <c r="K77" s="38">
        <v>5.0999999999999996</v>
      </c>
      <c r="L77" s="38">
        <v>1.25</v>
      </c>
      <c r="M77" s="38">
        <f t="shared" si="6"/>
        <v>1149.6769325024177</v>
      </c>
      <c r="N77" s="38">
        <f t="shared" si="7"/>
        <v>574.83846625120884</v>
      </c>
      <c r="O77" s="38">
        <f t="shared" si="8"/>
        <v>6.6736484991416642E-2</v>
      </c>
      <c r="P77" s="38">
        <f t="shared" si="9"/>
        <v>3.9167364849914161</v>
      </c>
      <c r="Q77" s="37">
        <f t="shared" si="10"/>
        <v>6.8136297672184171E-3</v>
      </c>
    </row>
    <row r="78" spans="1:17" x14ac:dyDescent="0.25">
      <c r="A78" s="36">
        <v>40575</v>
      </c>
      <c r="B78" s="37">
        <v>0.1835</v>
      </c>
      <c r="C78" s="38">
        <v>1327.219971</v>
      </c>
      <c r="D78" s="37">
        <v>1.2999999999999999E-3</v>
      </c>
      <c r="E78" s="48">
        <v>1.7600000000000001E-2</v>
      </c>
      <c r="F78" s="38">
        <v>31</v>
      </c>
      <c r="G78" s="38">
        <f t="shared" si="11"/>
        <v>1192.6483461444411</v>
      </c>
      <c r="H78" s="38">
        <v>1195</v>
      </c>
      <c r="I78" s="49">
        <v>40649</v>
      </c>
      <c r="J78" s="38">
        <v>47</v>
      </c>
      <c r="K78" s="38">
        <v>4.9000000000000004</v>
      </c>
      <c r="L78" s="38">
        <v>1.05</v>
      </c>
      <c r="M78" s="38">
        <f t="shared" si="6"/>
        <v>1189.8999770160895</v>
      </c>
      <c r="N78" s="38">
        <f t="shared" si="7"/>
        <v>594.94998850804473</v>
      </c>
      <c r="O78" s="38">
        <f t="shared" si="8"/>
        <v>6.6233668823962186E-2</v>
      </c>
      <c r="P78" s="38">
        <f t="shared" si="9"/>
        <v>3.9162336688239625</v>
      </c>
      <c r="Q78" s="37">
        <f t="shared" si="10"/>
        <v>6.582458600671119E-3</v>
      </c>
    </row>
    <row r="79" spans="1:17" x14ac:dyDescent="0.25">
      <c r="A79" s="36">
        <v>40603</v>
      </c>
      <c r="B79" s="37">
        <v>0.1774</v>
      </c>
      <c r="C79" s="38">
        <v>1325.829956</v>
      </c>
      <c r="D79" s="37">
        <v>5.0000000000000001E-4</v>
      </c>
      <c r="E79" s="48">
        <v>1.7999999999999999E-2</v>
      </c>
      <c r="F79" s="38">
        <v>29</v>
      </c>
      <c r="G79" s="38">
        <f t="shared" si="11"/>
        <v>1199.4741626326943</v>
      </c>
      <c r="H79" s="38">
        <v>1200</v>
      </c>
      <c r="I79" s="49">
        <v>40684</v>
      </c>
      <c r="J79" s="38">
        <v>51</v>
      </c>
      <c r="K79" s="38">
        <v>6</v>
      </c>
      <c r="L79" s="38">
        <v>0.85</v>
      </c>
      <c r="M79" s="38">
        <f t="shared" si="6"/>
        <v>1193.9161673119979</v>
      </c>
      <c r="N79" s="38">
        <f t="shared" si="7"/>
        <v>596.95808365599896</v>
      </c>
      <c r="O79" s="38">
        <f t="shared" si="8"/>
        <v>2.3953605138290587E-2</v>
      </c>
      <c r="P79" s="38">
        <f t="shared" si="9"/>
        <v>5.1739536051382906</v>
      </c>
      <c r="Q79" s="37">
        <f t="shared" si="10"/>
        <v>8.6671974914068091E-3</v>
      </c>
    </row>
    <row r="80" spans="1:17" x14ac:dyDescent="0.25">
      <c r="A80" s="36">
        <v>40634</v>
      </c>
      <c r="B80" s="37">
        <v>0.1474</v>
      </c>
      <c r="C80" s="38">
        <v>1363.6099850000001</v>
      </c>
      <c r="D80" s="37">
        <v>2.0000000000000001E-4</v>
      </c>
      <c r="E80" s="48">
        <v>1.78E-2</v>
      </c>
      <c r="F80" s="38">
        <v>32</v>
      </c>
      <c r="G80" s="38">
        <f t="shared" si="11"/>
        <v>1248.9283937520338</v>
      </c>
      <c r="H80" s="38">
        <v>1250</v>
      </c>
      <c r="I80" s="49">
        <v>40712</v>
      </c>
      <c r="J80" s="38">
        <v>50</v>
      </c>
      <c r="K80" s="38">
        <v>4.5</v>
      </c>
      <c r="L80" s="38">
        <v>1.3</v>
      </c>
      <c r="M80" s="38">
        <f t="shared" si="6"/>
        <v>1245.4657538937845</v>
      </c>
      <c r="N80" s="38">
        <f t="shared" si="7"/>
        <v>622.73287694689225</v>
      </c>
      <c r="O80" s="38">
        <f t="shared" si="8"/>
        <v>1.0998152346369682E-2</v>
      </c>
      <c r="P80" s="38">
        <f t="shared" si="9"/>
        <v>3.2109981523463698</v>
      </c>
      <c r="Q80" s="37">
        <f t="shared" si="10"/>
        <v>5.1563009939175081E-3</v>
      </c>
    </row>
    <row r="81" spans="1:17" x14ac:dyDescent="0.25">
      <c r="A81" s="36">
        <v>40664</v>
      </c>
      <c r="B81" s="37">
        <v>0.1545</v>
      </c>
      <c r="C81" s="38">
        <v>1345.1999510000001</v>
      </c>
      <c r="D81" s="37">
        <v>4.0000000000000002E-4</v>
      </c>
      <c r="E81" s="48">
        <v>1.7999999999999999E-2</v>
      </c>
      <c r="F81" s="38">
        <v>30</v>
      </c>
      <c r="G81" s="38">
        <f t="shared" si="11"/>
        <v>1230.5768520769984</v>
      </c>
      <c r="H81" s="38">
        <v>1230</v>
      </c>
      <c r="I81" s="49">
        <v>40740</v>
      </c>
      <c r="J81" s="38">
        <v>46</v>
      </c>
      <c r="K81" s="38">
        <v>4</v>
      </c>
      <c r="L81" s="38">
        <v>1.85</v>
      </c>
      <c r="M81" s="38">
        <f t="shared" si="6"/>
        <v>1225.9379960833996</v>
      </c>
      <c r="N81" s="38">
        <f t="shared" si="7"/>
        <v>612.96899804169982</v>
      </c>
      <c r="O81" s="38">
        <f t="shared" si="8"/>
        <v>2.0284245702208055E-2</v>
      </c>
      <c r="P81" s="38">
        <f t="shared" si="9"/>
        <v>2.170284245702208</v>
      </c>
      <c r="Q81" s="37">
        <f t="shared" si="10"/>
        <v>3.5406101330341102E-3</v>
      </c>
    </row>
    <row r="82" spans="1:17" x14ac:dyDescent="0.25">
      <c r="A82" s="36">
        <v>40695</v>
      </c>
      <c r="B82" s="37">
        <v>0.16520000000000001</v>
      </c>
      <c r="C82" s="38">
        <v>1320.6400149999999</v>
      </c>
      <c r="D82" s="37">
        <v>1E-4</v>
      </c>
      <c r="E82" s="48">
        <v>1.89E-2</v>
      </c>
      <c r="F82" s="38">
        <v>29</v>
      </c>
      <c r="G82" s="38">
        <f t="shared" si="11"/>
        <v>1202.6846846348853</v>
      </c>
      <c r="H82" s="38">
        <v>1205</v>
      </c>
      <c r="I82" s="49">
        <v>40775</v>
      </c>
      <c r="J82" s="38">
        <v>51</v>
      </c>
      <c r="K82" s="38">
        <v>5.4</v>
      </c>
      <c r="L82" s="38">
        <v>9.3000000000000007</v>
      </c>
      <c r="M82" s="38">
        <f t="shared" si="6"/>
        <v>1199.5831631313263</v>
      </c>
      <c r="N82" s="38">
        <f t="shared" si="7"/>
        <v>599.79158156566314</v>
      </c>
      <c r="O82" s="38">
        <f t="shared" si="8"/>
        <v>4.8083905718026392E-3</v>
      </c>
      <c r="P82" s="38">
        <f t="shared" si="9"/>
        <v>-3.8951916094281978</v>
      </c>
      <c r="Q82" s="37">
        <f t="shared" si="10"/>
        <v>-6.494241881922388E-3</v>
      </c>
    </row>
    <row r="83" spans="1:17" x14ac:dyDescent="0.25">
      <c r="A83" s="36">
        <v>40725</v>
      </c>
      <c r="B83" s="37">
        <v>0.2525</v>
      </c>
      <c r="C83" s="38">
        <v>1292.280029</v>
      </c>
      <c r="D83" s="37">
        <v>1.6000000000000001E-3</v>
      </c>
      <c r="E83" s="48">
        <v>1.8599999999999998E-2</v>
      </c>
      <c r="F83" s="38">
        <v>33</v>
      </c>
      <c r="G83" s="38">
        <f t="shared" si="11"/>
        <v>1111.6022798868041</v>
      </c>
      <c r="H83" s="38">
        <v>1110</v>
      </c>
      <c r="I83" s="49">
        <v>40803</v>
      </c>
      <c r="J83" s="38">
        <v>50</v>
      </c>
      <c r="K83" s="38">
        <v>5</v>
      </c>
      <c r="L83" s="38">
        <v>6</v>
      </c>
      <c r="M83" s="38">
        <f t="shared" si="6"/>
        <v>1104.7567389884821</v>
      </c>
      <c r="N83" s="38">
        <f t="shared" si="7"/>
        <v>552.37836949424104</v>
      </c>
      <c r="O83" s="38">
        <f t="shared" si="8"/>
        <v>8.0634812649394316E-2</v>
      </c>
      <c r="P83" s="38">
        <f t="shared" si="9"/>
        <v>-0.91936518735060568</v>
      </c>
      <c r="Q83" s="37">
        <f t="shared" si="10"/>
        <v>-1.6643757940637295E-3</v>
      </c>
    </row>
    <row r="84" spans="1:17" x14ac:dyDescent="0.25">
      <c r="A84" s="36">
        <v>40756</v>
      </c>
      <c r="B84" s="37">
        <v>0.31619999999999998</v>
      </c>
      <c r="C84" s="38">
        <v>1218.8900149999999</v>
      </c>
      <c r="D84" s="37">
        <v>1E-4</v>
      </c>
      <c r="E84" s="48">
        <v>2.1000000000000001E-2</v>
      </c>
      <c r="F84" s="38">
        <v>30</v>
      </c>
      <c r="G84" s="38">
        <f t="shared" si="11"/>
        <v>1019.2442732830174</v>
      </c>
      <c r="H84" s="38">
        <v>1120</v>
      </c>
      <c r="I84" s="49">
        <v>40838</v>
      </c>
      <c r="J84" s="38">
        <v>52</v>
      </c>
      <c r="K84" s="38">
        <v>24.3</v>
      </c>
      <c r="L84" s="38">
        <v>41.2</v>
      </c>
      <c r="M84" s="38">
        <f t="shared" si="6"/>
        <v>1095.6840439492762</v>
      </c>
      <c r="N84" s="38">
        <f t="shared" si="7"/>
        <v>547.8420219746381</v>
      </c>
      <c r="O84" s="38">
        <f t="shared" si="8"/>
        <v>4.7025564924944403E-3</v>
      </c>
      <c r="P84" s="38">
        <f t="shared" si="9"/>
        <v>-16.895297443507509</v>
      </c>
      <c r="Q84" s="37">
        <f t="shared" si="10"/>
        <v>-3.0839725259866363E-2</v>
      </c>
    </row>
    <row r="85" spans="1:17" x14ac:dyDescent="0.25">
      <c r="A85" s="36">
        <v>40787</v>
      </c>
      <c r="B85" s="37">
        <v>0.42959999999999998</v>
      </c>
      <c r="C85" s="38">
        <v>1131.420044</v>
      </c>
      <c r="D85" s="37">
        <v>2.0000000000000001E-4</v>
      </c>
      <c r="E85" s="48">
        <v>2.1499999999999998E-2</v>
      </c>
      <c r="F85" s="38">
        <v>31</v>
      </c>
      <c r="G85" s="38">
        <f t="shared" si="11"/>
        <v>886.02652806188973</v>
      </c>
      <c r="H85" s="38">
        <v>885</v>
      </c>
      <c r="I85" s="40">
        <v>40866</v>
      </c>
      <c r="J85" s="38">
        <v>50</v>
      </c>
      <c r="K85" s="38">
        <v>10.4</v>
      </c>
      <c r="L85" s="38">
        <v>0.3</v>
      </c>
      <c r="M85" s="38">
        <f t="shared" si="6"/>
        <v>874.57575375679937</v>
      </c>
      <c r="N85" s="38">
        <f t="shared" si="7"/>
        <v>437.28787687839969</v>
      </c>
      <c r="O85" s="38">
        <f t="shared" si="8"/>
        <v>7.6046257833223578E-3</v>
      </c>
      <c r="P85" s="38">
        <f t="shared" si="9"/>
        <v>10.107604625783322</v>
      </c>
      <c r="Q85" s="37">
        <f t="shared" si="10"/>
        <v>2.3114303323332308E-2</v>
      </c>
    </row>
    <row r="86" spans="1:17" x14ac:dyDescent="0.25">
      <c r="A86" s="36">
        <v>40817</v>
      </c>
      <c r="B86" s="37">
        <v>0.29959999999999998</v>
      </c>
      <c r="C86" s="38">
        <v>1253.3000489999999</v>
      </c>
      <c r="D86" s="37">
        <v>2.0000000000000001E-4</v>
      </c>
      <c r="E86" s="48">
        <v>2.12E-2</v>
      </c>
      <c r="F86" s="38">
        <v>30</v>
      </c>
      <c r="G86" s="38">
        <f t="shared" si="11"/>
        <v>1057.5816269304491</v>
      </c>
      <c r="H86" s="38">
        <v>1060</v>
      </c>
      <c r="I86" s="49">
        <v>40894</v>
      </c>
      <c r="J86" s="38">
        <v>47</v>
      </c>
      <c r="K86" s="38">
        <v>7.8</v>
      </c>
      <c r="L86" s="38">
        <v>1.75</v>
      </c>
      <c r="M86" s="38">
        <f t="shared" si="6"/>
        <v>1052.1727017213766</v>
      </c>
      <c r="N86" s="38">
        <f t="shared" si="7"/>
        <v>526.0863508606883</v>
      </c>
      <c r="O86" s="38">
        <f t="shared" si="8"/>
        <v>8.776286120391141E-3</v>
      </c>
      <c r="P86" s="38">
        <f t="shared" si="9"/>
        <v>6.0587762861203913</v>
      </c>
      <c r="Q86" s="37">
        <f t="shared" si="10"/>
        <v>1.1516695455428765E-2</v>
      </c>
    </row>
    <row r="87" spans="1:17" x14ac:dyDescent="0.25">
      <c r="A87" s="36">
        <v>40848</v>
      </c>
      <c r="B87" s="37">
        <v>0.27800000000000002</v>
      </c>
      <c r="C87" s="38">
        <v>1246.959961</v>
      </c>
      <c r="D87" s="37">
        <v>2.0000000000000001E-4</v>
      </c>
      <c r="E87" s="48">
        <v>2.12E-2</v>
      </c>
      <c r="F87" s="38">
        <v>30</v>
      </c>
      <c r="G87" s="38">
        <f t="shared" si="11"/>
        <v>1064.7909393422769</v>
      </c>
      <c r="H87" s="38">
        <v>1065</v>
      </c>
      <c r="I87" s="49">
        <v>40564</v>
      </c>
      <c r="J87" s="38">
        <v>52</v>
      </c>
      <c r="K87" s="38">
        <v>7.8</v>
      </c>
      <c r="L87" s="38">
        <v>1.1000000000000001</v>
      </c>
      <c r="M87" s="38">
        <f t="shared" si="6"/>
        <v>1057.1696552268318</v>
      </c>
      <c r="N87" s="38">
        <f t="shared" si="7"/>
        <v>528.58482761341588</v>
      </c>
      <c r="O87" s="38">
        <f t="shared" si="8"/>
        <v>8.8173573086912978E-3</v>
      </c>
      <c r="P87" s="38">
        <f t="shared" si="9"/>
        <v>6.7088173573086909</v>
      </c>
      <c r="Q87" s="37">
        <f t="shared" si="10"/>
        <v>1.2692035425230234E-2</v>
      </c>
    </row>
    <row r="88" spans="1:17" x14ac:dyDescent="0.25">
      <c r="A88" s="36">
        <v>40878</v>
      </c>
      <c r="B88" s="37">
        <v>0.23400000000000001</v>
      </c>
      <c r="C88" s="38">
        <v>1257.599976</v>
      </c>
      <c r="D88" s="37">
        <v>1E-4</v>
      </c>
      <c r="E88" s="48">
        <v>2.1299999999999999E-2</v>
      </c>
      <c r="F88" s="38">
        <v>32</v>
      </c>
      <c r="G88" s="38">
        <f t="shared" si="11"/>
        <v>1095.4314456891318</v>
      </c>
      <c r="H88" s="38">
        <v>1095</v>
      </c>
      <c r="I88" s="49">
        <v>40592</v>
      </c>
      <c r="J88" s="38">
        <v>50</v>
      </c>
      <c r="K88" s="38">
        <v>6.8</v>
      </c>
      <c r="L88" s="38">
        <v>0.45</v>
      </c>
      <c r="M88" s="38">
        <f t="shared" si="6"/>
        <v>1088.1850001027394</v>
      </c>
      <c r="N88" s="38">
        <f t="shared" si="7"/>
        <v>544.09250005136971</v>
      </c>
      <c r="O88" s="38">
        <f t="shared" si="8"/>
        <v>4.8297636377608389E-3</v>
      </c>
      <c r="P88" s="38">
        <f t="shared" si="9"/>
        <v>6.3548297636377606</v>
      </c>
      <c r="Q88" s="37">
        <f t="shared" si="10"/>
        <v>1.1679686382440079E-2</v>
      </c>
    </row>
    <row r="89" spans="1:17" x14ac:dyDescent="0.25">
      <c r="A89" s="36">
        <v>40909</v>
      </c>
      <c r="B89" s="37">
        <v>0.19439999999999999</v>
      </c>
      <c r="C89" s="38">
        <v>1312.410034</v>
      </c>
      <c r="D89" s="37">
        <v>4.0000000000000002E-4</v>
      </c>
      <c r="E89" s="48">
        <v>2.06E-2</v>
      </c>
      <c r="F89" s="38">
        <v>29</v>
      </c>
      <c r="G89" s="38">
        <f t="shared" si="11"/>
        <v>1176.0536648004063</v>
      </c>
      <c r="H89" s="38">
        <v>1175</v>
      </c>
      <c r="I89" s="49">
        <v>40985</v>
      </c>
      <c r="J89" s="38">
        <v>46</v>
      </c>
      <c r="K89" s="38">
        <v>4.5999999999999996</v>
      </c>
      <c r="L89" s="38">
        <v>0.5</v>
      </c>
      <c r="M89" s="38">
        <f t="shared" si="6"/>
        <v>1170.3407686162557</v>
      </c>
      <c r="N89" s="38">
        <f t="shared" si="7"/>
        <v>585.17038430812784</v>
      </c>
      <c r="O89" s="38">
        <f t="shared" si="8"/>
        <v>1.8743685399385937E-2</v>
      </c>
      <c r="P89" s="38">
        <f t="shared" si="9"/>
        <v>4.1187436853993855</v>
      </c>
      <c r="Q89" s="37">
        <f t="shared" si="10"/>
        <v>7.038537485572093E-3</v>
      </c>
    </row>
    <row r="90" spans="1:17" x14ac:dyDescent="0.25">
      <c r="A90" s="36">
        <v>40940</v>
      </c>
      <c r="B90" s="37">
        <v>0.18429999999999999</v>
      </c>
      <c r="C90" s="38">
        <v>1365.6800539999999</v>
      </c>
      <c r="D90" s="37">
        <v>8.0000000000000004E-4</v>
      </c>
      <c r="E90" s="48">
        <v>0.02</v>
      </c>
      <c r="F90" s="38">
        <v>30</v>
      </c>
      <c r="G90" s="38">
        <f t="shared" si="11"/>
        <v>1228.4994280892106</v>
      </c>
      <c r="H90" s="38">
        <v>1230</v>
      </c>
      <c r="I90" s="49">
        <v>41020</v>
      </c>
      <c r="J90" s="38">
        <v>52</v>
      </c>
      <c r="K90" s="38">
        <v>6.4</v>
      </c>
      <c r="L90" s="38">
        <v>1</v>
      </c>
      <c r="M90" s="38">
        <f t="shared" si="6"/>
        <v>1223.4598216870254</v>
      </c>
      <c r="N90" s="38">
        <f t="shared" si="7"/>
        <v>611.7299108435127</v>
      </c>
      <c r="O90" s="38">
        <f t="shared" si="8"/>
        <v>4.0645494796835789E-2</v>
      </c>
      <c r="P90" s="38">
        <f t="shared" si="9"/>
        <v>5.4406454947968363</v>
      </c>
      <c r="Q90" s="37">
        <f t="shared" si="10"/>
        <v>8.8938686802068345E-3</v>
      </c>
    </row>
    <row r="91" spans="1:17" x14ac:dyDescent="0.25">
      <c r="A91" s="36">
        <v>40969</v>
      </c>
      <c r="B91" s="37">
        <v>0.155</v>
      </c>
      <c r="C91" s="38">
        <v>1408.469971</v>
      </c>
      <c r="D91" s="37">
        <v>5.0000000000000001E-4</v>
      </c>
      <c r="E91" s="48">
        <v>1.9699999999999999E-2</v>
      </c>
      <c r="F91" s="38">
        <v>31</v>
      </c>
      <c r="G91" s="38">
        <f t="shared" si="11"/>
        <v>1286.032241923758</v>
      </c>
      <c r="H91" s="38">
        <v>1285</v>
      </c>
      <c r="I91" s="49">
        <v>41048</v>
      </c>
      <c r="J91" s="38">
        <v>50</v>
      </c>
      <c r="K91" s="38">
        <v>4.9000000000000004</v>
      </c>
      <c r="L91" s="38">
        <v>1.95</v>
      </c>
      <c r="M91" s="38">
        <f t="shared" si="6"/>
        <v>1280.0119893154688</v>
      </c>
      <c r="N91" s="38">
        <f t="shared" si="7"/>
        <v>640.00599465773439</v>
      </c>
      <c r="O91" s="38">
        <f t="shared" si="8"/>
        <v>2.7387000451916683E-2</v>
      </c>
      <c r="P91" s="38">
        <f t="shared" si="9"/>
        <v>2.977387000451917</v>
      </c>
      <c r="Q91" s="37">
        <f t="shared" si="10"/>
        <v>4.6521236133798697E-3</v>
      </c>
    </row>
    <row r="92" spans="1:17" x14ac:dyDescent="0.25">
      <c r="A92" s="36">
        <v>41000</v>
      </c>
      <c r="B92" s="37">
        <v>0.17150000000000001</v>
      </c>
      <c r="C92" s="38">
        <v>1397.910034</v>
      </c>
      <c r="D92" s="37">
        <v>6.9999999999999999E-4</v>
      </c>
      <c r="E92" s="48">
        <v>0.02</v>
      </c>
      <c r="F92" s="38">
        <v>31</v>
      </c>
      <c r="G92" s="38">
        <f t="shared" si="11"/>
        <v>1264.4470841576929</v>
      </c>
      <c r="H92" s="38">
        <v>1265</v>
      </c>
      <c r="I92" s="49">
        <v>41076</v>
      </c>
      <c r="J92" s="38">
        <v>47</v>
      </c>
      <c r="K92" s="38">
        <v>4.9000000000000004</v>
      </c>
      <c r="L92" s="38">
        <v>10.4</v>
      </c>
      <c r="M92" s="38">
        <f t="shared" si="6"/>
        <v>1259.9859818510322</v>
      </c>
      <c r="N92" s="38">
        <f t="shared" si="7"/>
        <v>629.9929909255161</v>
      </c>
      <c r="O92" s="38">
        <f t="shared" si="8"/>
        <v>3.7746814936952242E-2</v>
      </c>
      <c r="P92" s="38">
        <f t="shared" si="9"/>
        <v>-5.462253185063048</v>
      </c>
      <c r="Q92" s="37">
        <f t="shared" si="10"/>
        <v>-8.6703396128876113E-3</v>
      </c>
    </row>
    <row r="93" spans="1:17" x14ac:dyDescent="0.25">
      <c r="A93" s="36">
        <v>41030</v>
      </c>
      <c r="B93" s="37">
        <v>0.24060000000000001</v>
      </c>
      <c r="C93" s="38">
        <v>1310.329956</v>
      </c>
      <c r="D93" s="37">
        <v>2.9999999999999997E-4</v>
      </c>
      <c r="E93" s="48">
        <v>2.0899999999999998E-2</v>
      </c>
      <c r="F93" s="38">
        <v>29</v>
      </c>
      <c r="G93" s="38">
        <f t="shared" si="11"/>
        <v>1144.9229309959505</v>
      </c>
      <c r="H93" s="38">
        <v>1150</v>
      </c>
      <c r="I93" s="49">
        <v>41096</v>
      </c>
      <c r="J93" s="38">
        <v>36</v>
      </c>
      <c r="K93" s="38">
        <v>4.8</v>
      </c>
      <c r="L93" s="38">
        <v>0.05</v>
      </c>
      <c r="M93" s="38">
        <f t="shared" si="6"/>
        <v>1145.1659731061538</v>
      </c>
      <c r="N93" s="38">
        <f t="shared" si="7"/>
        <v>572.58298655307692</v>
      </c>
      <c r="O93" s="38">
        <f t="shared" si="8"/>
        <v>1.3762443423020654E-2</v>
      </c>
      <c r="P93" s="38">
        <f t="shared" si="9"/>
        <v>4.7637624434230208</v>
      </c>
      <c r="Q93" s="37">
        <f t="shared" si="10"/>
        <v>8.3197764434124223E-3</v>
      </c>
    </row>
    <row r="94" spans="1:17" x14ac:dyDescent="0.25">
      <c r="A94" s="36">
        <v>41061</v>
      </c>
      <c r="B94" s="37">
        <v>0.17080000000000001</v>
      </c>
      <c r="C94" s="38">
        <v>1362.160034</v>
      </c>
      <c r="D94" s="37">
        <v>4.0000000000000002E-4</v>
      </c>
      <c r="E94" s="48">
        <v>2.1399999999999999E-2</v>
      </c>
      <c r="F94" s="38">
        <v>32</v>
      </c>
      <c r="G94" s="38">
        <f t="shared" si="11"/>
        <v>1230.4645252786906</v>
      </c>
      <c r="H94" s="38">
        <v>1230</v>
      </c>
      <c r="I94" s="49">
        <v>41124</v>
      </c>
      <c r="J94" s="38">
        <v>35</v>
      </c>
      <c r="K94" s="38">
        <v>2</v>
      </c>
      <c r="L94" s="38">
        <v>0.1</v>
      </c>
      <c r="M94" s="38">
        <f t="shared" si="6"/>
        <v>1227.9528228225818</v>
      </c>
      <c r="N94" s="38">
        <f t="shared" si="7"/>
        <v>613.97641141129088</v>
      </c>
      <c r="O94" s="38">
        <f t="shared" si="8"/>
        <v>2.1601743332657377E-2</v>
      </c>
      <c r="P94" s="38">
        <f t="shared" si="9"/>
        <v>1.9216017433326573</v>
      </c>
      <c r="Q94" s="37">
        <f t="shared" si="10"/>
        <v>3.1297647720954767E-3</v>
      </c>
    </row>
    <row r="95" spans="1:17" x14ac:dyDescent="0.25">
      <c r="A95" s="36">
        <v>41091</v>
      </c>
      <c r="B95" s="37">
        <v>0.1893</v>
      </c>
      <c r="C95" s="38">
        <v>1379.3199460000001</v>
      </c>
      <c r="D95" s="37">
        <v>6.9999999999999999E-4</v>
      </c>
      <c r="E95" s="48">
        <v>2.1100000000000001E-2</v>
      </c>
      <c r="F95" s="38">
        <v>31</v>
      </c>
      <c r="G95" s="38">
        <f t="shared" si="11"/>
        <v>1234.9719415927023</v>
      </c>
      <c r="H95" s="38">
        <v>1235</v>
      </c>
      <c r="I95" s="49">
        <v>41174</v>
      </c>
      <c r="J95" s="38">
        <v>53</v>
      </c>
      <c r="K95" s="38">
        <v>6.3</v>
      </c>
      <c r="L95" s="38">
        <v>0.8</v>
      </c>
      <c r="M95" s="38">
        <f t="shared" si="6"/>
        <v>1228.5744762424799</v>
      </c>
      <c r="N95" s="38">
        <f t="shared" si="7"/>
        <v>614.28723812123997</v>
      </c>
      <c r="O95" s="38">
        <f t="shared" si="8"/>
        <v>3.6896283254676747E-2</v>
      </c>
      <c r="P95" s="38">
        <f t="shared" si="9"/>
        <v>5.5368962832546771</v>
      </c>
      <c r="Q95" s="37">
        <f t="shared" si="10"/>
        <v>9.013529729494197E-3</v>
      </c>
    </row>
    <row r="96" spans="1:17" x14ac:dyDescent="0.25">
      <c r="A96" s="36">
        <v>41122</v>
      </c>
      <c r="B96" s="37">
        <v>0.17469999999999999</v>
      </c>
      <c r="C96" s="38">
        <v>1406.579956</v>
      </c>
      <c r="D96" s="37">
        <v>8.9999999999999998E-4</v>
      </c>
      <c r="E96" s="48">
        <v>2.0799999999999999E-2</v>
      </c>
      <c r="F96" s="38">
        <v>28</v>
      </c>
      <c r="G96" s="38">
        <f t="shared" si="11"/>
        <v>1276.3459218265609</v>
      </c>
      <c r="H96" s="38">
        <v>1275</v>
      </c>
      <c r="I96" s="49">
        <v>41187</v>
      </c>
      <c r="J96" s="38">
        <v>35</v>
      </c>
      <c r="K96" s="38">
        <v>3.6</v>
      </c>
      <c r="L96" s="38">
        <v>0.35</v>
      </c>
      <c r="M96" s="38">
        <f t="shared" si="6"/>
        <v>1271.2899705013413</v>
      </c>
      <c r="N96" s="38">
        <f t="shared" si="7"/>
        <v>635.64498525067063</v>
      </c>
      <c r="O96" s="38">
        <f t="shared" si="8"/>
        <v>4.4135697895166678E-2</v>
      </c>
      <c r="P96" s="38">
        <f t="shared" si="9"/>
        <v>3.2941356978951668</v>
      </c>
      <c r="Q96" s="37">
        <f t="shared" si="10"/>
        <v>5.1823514293849156E-3</v>
      </c>
    </row>
    <row r="97" spans="1:17" x14ac:dyDescent="0.25">
      <c r="A97" s="36">
        <v>41153</v>
      </c>
      <c r="B97" s="37">
        <v>0.1573</v>
      </c>
      <c r="C97" s="38">
        <v>1440.670044</v>
      </c>
      <c r="D97" s="37">
        <v>5.9999999999999995E-4</v>
      </c>
      <c r="E97" s="48">
        <v>2.0500000000000001E-2</v>
      </c>
      <c r="F97" s="38">
        <v>33</v>
      </c>
      <c r="G97" s="38">
        <f t="shared" si="11"/>
        <v>1309.8147522942782</v>
      </c>
      <c r="H97" s="38">
        <v>1310</v>
      </c>
      <c r="I97" s="49">
        <v>41215</v>
      </c>
      <c r="J97" s="38">
        <v>35</v>
      </c>
      <c r="K97" s="38">
        <v>2.35</v>
      </c>
      <c r="L97" s="38">
        <v>0.1</v>
      </c>
      <c r="M97" s="38">
        <f t="shared" si="6"/>
        <v>1307.5746323051189</v>
      </c>
      <c r="N97" s="38">
        <f t="shared" si="7"/>
        <v>653.78731615255947</v>
      </c>
      <c r="O97" s="38">
        <f t="shared" si="8"/>
        <v>3.5594167777770781E-2</v>
      </c>
      <c r="P97" s="38">
        <f t="shared" si="9"/>
        <v>2.2855941677777709</v>
      </c>
      <c r="Q97" s="37">
        <f t="shared" si="10"/>
        <v>3.4959291979357304E-3</v>
      </c>
    </row>
    <row r="98" spans="1:17" x14ac:dyDescent="0.25">
      <c r="A98" s="36">
        <v>41183</v>
      </c>
      <c r="B98" s="37">
        <v>0.186</v>
      </c>
      <c r="C98" s="38">
        <v>1412.160034</v>
      </c>
      <c r="D98" s="37">
        <v>8.9999999999999998E-4</v>
      </c>
      <c r="E98" s="48">
        <v>2.1000000000000001E-2</v>
      </c>
      <c r="F98" s="38">
        <v>30</v>
      </c>
      <c r="G98" s="38">
        <f t="shared" si="11"/>
        <v>1269.0110367114471</v>
      </c>
      <c r="H98" s="38">
        <v>1270</v>
      </c>
      <c r="I98" s="49">
        <v>41265</v>
      </c>
      <c r="J98" s="38">
        <v>52</v>
      </c>
      <c r="K98" s="38">
        <v>6.3</v>
      </c>
      <c r="L98" s="38">
        <v>1.1000000000000001</v>
      </c>
      <c r="M98" s="38">
        <f t="shared" si="6"/>
        <v>1263.5371720828896</v>
      </c>
      <c r="N98" s="38">
        <f t="shared" si="7"/>
        <v>631.76858604144479</v>
      </c>
      <c r="O98" s="38">
        <f t="shared" si="8"/>
        <v>4.7201339817402786E-2</v>
      </c>
      <c r="P98" s="38">
        <f t="shared" si="9"/>
        <v>5.2472013398174022</v>
      </c>
      <c r="Q98" s="37">
        <f t="shared" si="10"/>
        <v>8.3055749458761149E-3</v>
      </c>
    </row>
    <row r="99" spans="1:17" x14ac:dyDescent="0.25">
      <c r="A99" s="36">
        <v>41214</v>
      </c>
      <c r="B99" s="37">
        <v>0.15870000000000001</v>
      </c>
      <c r="C99" s="38">
        <v>1416.1800539999999</v>
      </c>
      <c r="D99" s="37">
        <v>1.1000000000000001E-3</v>
      </c>
      <c r="E99" s="48">
        <v>2.1999999999999999E-2</v>
      </c>
      <c r="F99" s="38">
        <v>31</v>
      </c>
      <c r="G99" s="38">
        <f t="shared" si="11"/>
        <v>1290.1660942474382</v>
      </c>
      <c r="H99" s="38">
        <v>1290</v>
      </c>
      <c r="I99" s="49">
        <v>41293</v>
      </c>
      <c r="J99" s="38">
        <v>50</v>
      </c>
      <c r="K99" s="38">
        <v>4.5</v>
      </c>
      <c r="L99" s="38">
        <v>1.6</v>
      </c>
      <c r="M99" s="38">
        <f t="shared" si="6"/>
        <v>1285.3056310829575</v>
      </c>
      <c r="N99" s="38">
        <f t="shared" si="7"/>
        <v>642.65281554147873</v>
      </c>
      <c r="O99" s="38">
        <f t="shared" si="8"/>
        <v>6.0462854481113514E-2</v>
      </c>
      <c r="P99" s="38">
        <f t="shared" si="9"/>
        <v>2.9604628544811136</v>
      </c>
      <c r="Q99" s="37">
        <f t="shared" si="10"/>
        <v>4.6066286226206328E-3</v>
      </c>
    </row>
    <row r="100" spans="1:17" x14ac:dyDescent="0.25">
      <c r="A100" s="36">
        <v>41244</v>
      </c>
      <c r="B100" s="37">
        <v>0.1802</v>
      </c>
      <c r="C100" s="38">
        <v>1426.1899410000001</v>
      </c>
      <c r="D100" s="37">
        <v>2.0000000000000001E-4</v>
      </c>
      <c r="E100" s="48">
        <v>2.1999999999999999E-2</v>
      </c>
      <c r="F100" s="38">
        <v>31</v>
      </c>
      <c r="G100" s="38">
        <f t="shared" si="11"/>
        <v>1283.3982416659319</v>
      </c>
      <c r="H100" s="38">
        <v>1280</v>
      </c>
      <c r="I100" s="49">
        <v>41306</v>
      </c>
      <c r="J100" s="38">
        <v>32</v>
      </c>
      <c r="K100" s="38">
        <v>2.15</v>
      </c>
      <c r="L100" s="38">
        <v>0.05</v>
      </c>
      <c r="M100" s="38">
        <f t="shared" si="6"/>
        <v>1277.8275563611503</v>
      </c>
      <c r="N100" s="38">
        <f t="shared" si="7"/>
        <v>638.91377818057515</v>
      </c>
      <c r="O100" s="38">
        <f t="shared" si="8"/>
        <v>1.0889395018463277E-2</v>
      </c>
      <c r="P100" s="38">
        <f t="shared" si="9"/>
        <v>2.1108893950184635</v>
      </c>
      <c r="Q100" s="37">
        <f t="shared" si="10"/>
        <v>3.30387208275522E-3</v>
      </c>
    </row>
    <row r="101" spans="1:17" x14ac:dyDescent="0.25">
      <c r="A101" s="36">
        <v>41275</v>
      </c>
      <c r="B101" s="37">
        <v>0.14280000000000001</v>
      </c>
      <c r="C101" s="38">
        <v>1498.1099850000001</v>
      </c>
      <c r="D101" s="37">
        <v>4.0000000000000002E-4</v>
      </c>
      <c r="E101" s="48">
        <v>2.1299999999999999E-2</v>
      </c>
      <c r="F101" s="38">
        <v>28</v>
      </c>
      <c r="G101" s="38">
        <f t="shared" si="11"/>
        <v>1382.9372673776006</v>
      </c>
      <c r="H101" s="38">
        <v>1385</v>
      </c>
      <c r="I101" s="49">
        <v>41334</v>
      </c>
      <c r="J101" s="38">
        <v>29</v>
      </c>
      <c r="K101" s="38">
        <v>2.2999999999999998</v>
      </c>
      <c r="L101" s="38">
        <v>0.05</v>
      </c>
      <c r="M101" s="38">
        <f t="shared" si="6"/>
        <v>1382.6559842610757</v>
      </c>
      <c r="N101" s="38">
        <f t="shared" si="7"/>
        <v>691.32799213053784</v>
      </c>
      <c r="O101" s="38">
        <f t="shared" si="8"/>
        <v>2.128425398106332E-2</v>
      </c>
      <c r="P101" s="38">
        <f t="shared" si="9"/>
        <v>2.2712842539810634</v>
      </c>
      <c r="Q101" s="37">
        <f t="shared" si="10"/>
        <v>3.285393156121755E-3</v>
      </c>
    </row>
    <row r="102" spans="1:17" x14ac:dyDescent="0.25">
      <c r="A102" s="36">
        <v>41306</v>
      </c>
      <c r="B102" s="37">
        <v>0.15509999999999999</v>
      </c>
      <c r="C102" s="38">
        <v>1514.6800539999999</v>
      </c>
      <c r="D102" s="37">
        <v>6.9999999999999999E-4</v>
      </c>
      <c r="E102" s="48">
        <v>2.1000000000000001E-2</v>
      </c>
      <c r="F102" s="38">
        <v>28</v>
      </c>
      <c r="G102" s="38">
        <f t="shared" si="11"/>
        <v>1389.0205152438714</v>
      </c>
      <c r="H102" s="38">
        <v>1390</v>
      </c>
      <c r="I102" s="49">
        <v>41369</v>
      </c>
      <c r="J102" s="38">
        <v>36</v>
      </c>
      <c r="K102" s="38">
        <v>3.8</v>
      </c>
      <c r="L102" s="38">
        <v>0.15</v>
      </c>
      <c r="M102" s="38">
        <f t="shared" si="6"/>
        <v>1386.1040361894738</v>
      </c>
      <c r="N102" s="38">
        <f t="shared" si="7"/>
        <v>693.05201809473692</v>
      </c>
      <c r="O102" s="38">
        <f t="shared" si="8"/>
        <v>3.7421003499236757E-2</v>
      </c>
      <c r="P102" s="38">
        <f t="shared" si="9"/>
        <v>3.6874210034992365</v>
      </c>
      <c r="Q102" s="37">
        <f t="shared" si="10"/>
        <v>5.3205544565562224E-3</v>
      </c>
    </row>
    <row r="103" spans="1:17" x14ac:dyDescent="0.25">
      <c r="A103" s="36">
        <v>41334</v>
      </c>
      <c r="B103" s="37">
        <v>0.127</v>
      </c>
      <c r="C103" s="38">
        <v>1569.1899410000001</v>
      </c>
      <c r="D103" s="37">
        <v>4.0000000000000002E-4</v>
      </c>
      <c r="E103" s="48">
        <v>2.07E-2</v>
      </c>
      <c r="F103" s="38">
        <v>33</v>
      </c>
      <c r="G103" s="38">
        <f t="shared" si="11"/>
        <v>1452.3255882589374</v>
      </c>
      <c r="H103" s="38">
        <v>1450</v>
      </c>
      <c r="I103" s="49">
        <v>41397</v>
      </c>
      <c r="J103" s="38">
        <v>36</v>
      </c>
      <c r="K103" s="38">
        <v>2.75</v>
      </c>
      <c r="L103" s="38">
        <v>0.1</v>
      </c>
      <c r="M103" s="38">
        <f t="shared" si="6"/>
        <v>1447.1927956489699</v>
      </c>
      <c r="N103" s="38">
        <f t="shared" si="7"/>
        <v>723.59639782448494</v>
      </c>
      <c r="O103" s="38">
        <f t="shared" si="8"/>
        <v>2.6268344715983345E-2</v>
      </c>
      <c r="P103" s="38">
        <f t="shared" si="9"/>
        <v>2.6762683447159832</v>
      </c>
      <c r="Q103" s="37">
        <f t="shared" si="10"/>
        <v>3.6985650464295664E-3</v>
      </c>
    </row>
    <row r="104" spans="1:17" x14ac:dyDescent="0.25">
      <c r="A104" s="36">
        <v>41365</v>
      </c>
      <c r="B104" s="37">
        <v>0.13519999999999999</v>
      </c>
      <c r="C104" s="38">
        <v>1597.5699460000001</v>
      </c>
      <c r="D104" s="37">
        <v>2.9999999999999997E-4</v>
      </c>
      <c r="E104" s="48">
        <v>2.07E-2</v>
      </c>
      <c r="F104" s="38">
        <v>31</v>
      </c>
      <c r="G104" s="38">
        <f t="shared" si="11"/>
        <v>1475.1248302691517</v>
      </c>
      <c r="H104" s="38">
        <v>1475</v>
      </c>
      <c r="I104" s="49">
        <v>41447</v>
      </c>
      <c r="J104" s="38">
        <v>53</v>
      </c>
      <c r="K104" s="38">
        <v>5.4</v>
      </c>
      <c r="L104" s="38">
        <v>2.1</v>
      </c>
      <c r="M104" s="38">
        <f t="shared" si="6"/>
        <v>1469.5357479748145</v>
      </c>
      <c r="N104" s="38">
        <f t="shared" si="7"/>
        <v>734.76787398740726</v>
      </c>
      <c r="O104" s="38">
        <f t="shared" si="8"/>
        <v>1.8859312119208896E-2</v>
      </c>
      <c r="P104" s="38">
        <f t="shared" si="9"/>
        <v>3.3188593121192094</v>
      </c>
      <c r="Q104" s="37">
        <f t="shared" si="10"/>
        <v>4.5168813575212048E-3</v>
      </c>
    </row>
    <row r="105" spans="1:17" x14ac:dyDescent="0.25">
      <c r="A105" s="36">
        <v>41395</v>
      </c>
      <c r="B105" s="37">
        <v>0.16300000000000001</v>
      </c>
      <c r="C105" s="38">
        <v>1630.73999</v>
      </c>
      <c r="D105" s="37">
        <v>2.9999999999999997E-4</v>
      </c>
      <c r="E105" s="48">
        <v>2.01E-2</v>
      </c>
      <c r="F105" s="38">
        <v>28</v>
      </c>
      <c r="G105" s="38">
        <f t="shared" si="11"/>
        <v>1489.1399607263766</v>
      </c>
      <c r="H105" s="38">
        <v>1490</v>
      </c>
      <c r="I105" s="49">
        <v>41460</v>
      </c>
      <c r="J105" s="38">
        <v>35</v>
      </c>
      <c r="K105" s="38">
        <v>3.9</v>
      </c>
      <c r="L105" s="38">
        <v>0.25</v>
      </c>
      <c r="M105" s="38">
        <f t="shared" si="6"/>
        <v>1486.0571376028183</v>
      </c>
      <c r="N105" s="38">
        <f t="shared" si="7"/>
        <v>743.02856880140916</v>
      </c>
      <c r="O105" s="38">
        <f t="shared" si="8"/>
        <v>1.7189786780209642E-2</v>
      </c>
      <c r="P105" s="38">
        <f t="shared" si="9"/>
        <v>3.6671897867802095</v>
      </c>
      <c r="Q105" s="37">
        <f t="shared" si="10"/>
        <v>4.9354627005739633E-3</v>
      </c>
    </row>
    <row r="106" spans="1:17" x14ac:dyDescent="0.25">
      <c r="A106" s="36">
        <v>41426</v>
      </c>
      <c r="B106" s="37">
        <v>0.1686</v>
      </c>
      <c r="C106" s="38">
        <v>1606.280029</v>
      </c>
      <c r="D106" s="37">
        <v>2.0000000000000001E-4</v>
      </c>
      <c r="E106" s="48">
        <v>2.06E-2</v>
      </c>
      <c r="F106" s="38">
        <v>33</v>
      </c>
      <c r="G106" s="38">
        <f t="shared" si="11"/>
        <v>1450.654282154449</v>
      </c>
      <c r="H106" s="38">
        <v>1450</v>
      </c>
      <c r="I106" s="49">
        <v>41488</v>
      </c>
      <c r="J106" s="38">
        <v>35</v>
      </c>
      <c r="K106" s="38">
        <v>3.2</v>
      </c>
      <c r="L106" s="38">
        <v>0.05</v>
      </c>
      <c r="M106" s="38">
        <f t="shared" si="6"/>
        <v>1446.7721920474744</v>
      </c>
      <c r="N106" s="38">
        <f t="shared" si="7"/>
        <v>723.3860960237372</v>
      </c>
      <c r="O106" s="38">
        <f t="shared" si="8"/>
        <v>1.3138387918679117E-2</v>
      </c>
      <c r="P106" s="38">
        <f t="shared" si="9"/>
        <v>3.1631383879186794</v>
      </c>
      <c r="Q106" s="37">
        <f t="shared" si="10"/>
        <v>4.3726834194154655E-3</v>
      </c>
    </row>
    <row r="107" spans="1:17" x14ac:dyDescent="0.25">
      <c r="A107" s="36">
        <v>41456</v>
      </c>
      <c r="B107" s="37">
        <v>0.13450000000000001</v>
      </c>
      <c r="C107" s="38">
        <v>1685.7299800000001</v>
      </c>
      <c r="D107" s="37">
        <v>2.9999999999999997E-4</v>
      </c>
      <c r="E107" s="48">
        <v>2.0199999999999999E-2</v>
      </c>
      <c r="F107" s="38">
        <v>30</v>
      </c>
      <c r="G107" s="38">
        <f t="shared" si="11"/>
        <v>1559.2021007555186</v>
      </c>
      <c r="H107" s="38">
        <v>1560</v>
      </c>
      <c r="I107" s="49">
        <v>42999</v>
      </c>
      <c r="J107" s="38">
        <v>52</v>
      </c>
      <c r="K107" s="38">
        <v>5.0999999999999996</v>
      </c>
      <c r="L107" s="38">
        <v>6.9</v>
      </c>
      <c r="M107" s="38">
        <f t="shared" si="6"/>
        <v>1554.8333274521906</v>
      </c>
      <c r="N107" s="38">
        <f t="shared" si="7"/>
        <v>777.41666372609529</v>
      </c>
      <c r="O107" s="38">
        <f t="shared" si="8"/>
        <v>1.9295169319053621E-2</v>
      </c>
      <c r="P107" s="38">
        <f t="shared" si="9"/>
        <v>-1.780704830680947</v>
      </c>
      <c r="Q107" s="37">
        <f t="shared" si="10"/>
        <v>-2.2905411136238995E-3</v>
      </c>
    </row>
    <row r="108" spans="1:17" x14ac:dyDescent="0.25">
      <c r="A108" s="36">
        <v>41487</v>
      </c>
      <c r="B108" s="37">
        <v>0.1701</v>
      </c>
      <c r="C108" s="38">
        <v>1632.969971</v>
      </c>
      <c r="D108" s="37">
        <v>2.0000000000000001E-4</v>
      </c>
      <c r="E108" s="48">
        <v>2.0400000000000001E-2</v>
      </c>
      <c r="F108" s="38">
        <v>31</v>
      </c>
      <c r="G108" s="38">
        <f t="shared" si="11"/>
        <v>1478.1305585360456</v>
      </c>
      <c r="H108" s="38">
        <v>1480</v>
      </c>
      <c r="I108" s="49">
        <v>41551</v>
      </c>
      <c r="J108" s="38">
        <v>35</v>
      </c>
      <c r="K108" s="38">
        <v>3.8</v>
      </c>
      <c r="L108" s="38">
        <v>0.25</v>
      </c>
      <c r="M108" s="38">
        <f t="shared" si="6"/>
        <v>1476.1716167105255</v>
      </c>
      <c r="N108" s="38">
        <f t="shared" si="7"/>
        <v>738.08580835526277</v>
      </c>
      <c r="O108" s="38">
        <f t="shared" si="8"/>
        <v>1.2602002953123942E-2</v>
      </c>
      <c r="P108" s="38">
        <f t="shared" si="9"/>
        <v>3.5626020029531236</v>
      </c>
      <c r="Q108" s="37">
        <f t="shared" si="10"/>
        <v>4.8268127670574807E-3</v>
      </c>
    </row>
    <row r="109" spans="1:17" x14ac:dyDescent="0.25">
      <c r="A109" s="36">
        <v>41518</v>
      </c>
      <c r="B109" s="37">
        <v>0.16600000000000001</v>
      </c>
      <c r="C109" s="38">
        <v>1681.5500489999999</v>
      </c>
      <c r="D109" s="37">
        <v>2.9999999999999997E-4</v>
      </c>
      <c r="E109" s="48">
        <v>2.0400000000000001E-2</v>
      </c>
      <c r="F109" s="38">
        <v>31</v>
      </c>
      <c r="G109" s="38">
        <f t="shared" si="11"/>
        <v>1525.6711134237096</v>
      </c>
      <c r="H109" s="38">
        <v>1525</v>
      </c>
      <c r="I109" s="49">
        <v>41579</v>
      </c>
      <c r="J109" s="38">
        <v>32</v>
      </c>
      <c r="K109" s="38">
        <v>3.7</v>
      </c>
      <c r="L109" s="38">
        <v>0.05</v>
      </c>
      <c r="M109" s="38">
        <f t="shared" si="6"/>
        <v>1521.2598909384228</v>
      </c>
      <c r="N109" s="38">
        <f t="shared" si="7"/>
        <v>760.62994546921141</v>
      </c>
      <c r="O109" s="38">
        <f t="shared" si="8"/>
        <v>1.9474956304178934E-2</v>
      </c>
      <c r="P109" s="38">
        <f t="shared" si="9"/>
        <v>3.6694749563041791</v>
      </c>
      <c r="Q109" s="37">
        <f t="shared" si="10"/>
        <v>4.8242578117807106E-3</v>
      </c>
    </row>
    <row r="110" spans="1:17" x14ac:dyDescent="0.25">
      <c r="A110" s="36">
        <v>41548</v>
      </c>
      <c r="B110" s="37">
        <v>0.13750000000000001</v>
      </c>
      <c r="C110" s="38">
        <v>1756.540039</v>
      </c>
      <c r="D110" s="37">
        <v>2.9999999999999997E-4</v>
      </c>
      <c r="E110" s="48">
        <v>2.01E-2</v>
      </c>
      <c r="F110" s="38">
        <v>29</v>
      </c>
      <c r="G110" s="38">
        <f t="shared" si="11"/>
        <v>1624.1243926190584</v>
      </c>
      <c r="H110" s="38">
        <v>1625</v>
      </c>
      <c r="I110" s="49">
        <v>41614</v>
      </c>
      <c r="J110" s="38">
        <v>36</v>
      </c>
      <c r="K110" s="38">
        <v>2.95</v>
      </c>
      <c r="L110" s="38">
        <v>0.5</v>
      </c>
      <c r="M110" s="38">
        <f t="shared" si="6"/>
        <v>1622.0019185195649</v>
      </c>
      <c r="N110" s="38">
        <f t="shared" si="7"/>
        <v>811.00095925978246</v>
      </c>
      <c r="O110" s="38">
        <f t="shared" si="8"/>
        <v>1.9401254084053944E-2</v>
      </c>
      <c r="P110" s="38">
        <f t="shared" si="9"/>
        <v>2.4694012540840542</v>
      </c>
      <c r="Q110" s="37">
        <f t="shared" si="10"/>
        <v>3.0448808054899571E-3</v>
      </c>
    </row>
    <row r="111" spans="1:17" x14ac:dyDescent="0.25">
      <c r="A111" s="36">
        <v>41579</v>
      </c>
      <c r="B111" s="37">
        <v>0.13700000000000001</v>
      </c>
      <c r="C111" s="38">
        <v>1805.8100589999999</v>
      </c>
      <c r="D111" s="37">
        <v>5.0000000000000001E-4</v>
      </c>
      <c r="E111" s="48">
        <v>1.95E-2</v>
      </c>
      <c r="F111" s="38">
        <v>32</v>
      </c>
      <c r="G111" s="38">
        <f t="shared" si="11"/>
        <v>1663.7572124193596</v>
      </c>
      <c r="H111" s="38">
        <v>1665</v>
      </c>
      <c r="I111" s="49">
        <v>41642</v>
      </c>
      <c r="J111" s="38">
        <v>35</v>
      </c>
      <c r="K111" s="38">
        <v>3</v>
      </c>
      <c r="L111" s="38">
        <v>0.2</v>
      </c>
      <c r="M111" s="38">
        <f t="shared" si="6"/>
        <v>1661.9201731465496</v>
      </c>
      <c r="N111" s="38">
        <f t="shared" si="7"/>
        <v>830.96008657327479</v>
      </c>
      <c r="O111" s="38">
        <f t="shared" si="8"/>
        <v>3.6557955744357468E-2</v>
      </c>
      <c r="P111" s="38">
        <f t="shared" si="9"/>
        <v>2.8365579557443574</v>
      </c>
      <c r="Q111" s="37">
        <f t="shared" si="10"/>
        <v>3.4135910997143029E-3</v>
      </c>
    </row>
    <row r="112" spans="1:17" x14ac:dyDescent="0.25">
      <c r="A112" s="36">
        <v>41609</v>
      </c>
      <c r="B112" s="37">
        <v>0.13719999999999999</v>
      </c>
      <c r="C112" s="38">
        <v>1848.3599850000001</v>
      </c>
      <c r="D112" s="37">
        <v>1E-4</v>
      </c>
      <c r="E112" s="48">
        <v>1.9400000000000001E-2</v>
      </c>
      <c r="F112" s="38">
        <v>31</v>
      </c>
      <c r="G112" s="38">
        <f t="shared" si="11"/>
        <v>1704.8997707022088</v>
      </c>
      <c r="H112" s="38">
        <v>1705</v>
      </c>
      <c r="I112" s="49">
        <v>41692</v>
      </c>
      <c r="J112" s="38">
        <v>53</v>
      </c>
      <c r="K112" s="38">
        <v>5.6</v>
      </c>
      <c r="L112" s="38">
        <v>9.1999999999999993</v>
      </c>
      <c r="M112" s="38">
        <f t="shared" si="6"/>
        <v>1699.3752426454992</v>
      </c>
      <c r="N112" s="38">
        <f t="shared" si="7"/>
        <v>849.68762132274958</v>
      </c>
      <c r="O112" s="38">
        <f t="shared" si="8"/>
        <v>7.2641174944739189E-3</v>
      </c>
      <c r="P112" s="38">
        <f t="shared" si="9"/>
        <v>-3.5927358825055258</v>
      </c>
      <c r="Q112" s="37">
        <f t="shared" si="10"/>
        <v>-4.2283020163487155E-3</v>
      </c>
    </row>
    <row r="113" spans="1:17" x14ac:dyDescent="0.25">
      <c r="A113" s="36">
        <v>41640</v>
      </c>
      <c r="B113" s="37">
        <v>0.18410000000000001</v>
      </c>
      <c r="C113" s="38">
        <v>1782.589966</v>
      </c>
      <c r="D113" s="37">
        <v>2.9999999999999997E-4</v>
      </c>
      <c r="E113" s="48">
        <v>1.9400000000000001E-2</v>
      </c>
      <c r="F113" s="38">
        <v>28</v>
      </c>
      <c r="G113" s="38">
        <f t="shared" si="11"/>
        <v>1609.4742264580686</v>
      </c>
      <c r="H113" s="38">
        <v>1610</v>
      </c>
      <c r="I113" s="49">
        <v>41705</v>
      </c>
      <c r="J113" s="38">
        <v>35</v>
      </c>
      <c r="K113" s="38">
        <v>5.0999999999999996</v>
      </c>
      <c r="L113" s="38">
        <v>0.3</v>
      </c>
      <c r="M113" s="38">
        <f t="shared" si="6"/>
        <v>1604.8536855976763</v>
      </c>
      <c r="N113" s="38">
        <f t="shared" si="7"/>
        <v>802.42684279883815</v>
      </c>
      <c r="O113" s="38">
        <f t="shared" si="8"/>
        <v>1.8584393242961614E-2</v>
      </c>
      <c r="P113" s="38">
        <f t="shared" si="9"/>
        <v>4.8185843932429613</v>
      </c>
      <c r="Q113" s="37">
        <f t="shared" si="10"/>
        <v>6.0050139604451653E-3</v>
      </c>
    </row>
    <row r="114" spans="1:17" x14ac:dyDescent="0.25">
      <c r="A114" s="36">
        <v>41671</v>
      </c>
      <c r="B114" s="41">
        <v>0.14000000000000001</v>
      </c>
      <c r="C114" s="38">
        <v>1859.4499510000001</v>
      </c>
      <c r="D114" s="37">
        <v>4.0000000000000002E-4</v>
      </c>
      <c r="E114" s="48">
        <v>1.9699999999999999E-2</v>
      </c>
      <c r="F114" s="38">
        <v>31</v>
      </c>
      <c r="G114" s="38">
        <f t="shared" si="11"/>
        <v>1712.3875457700533</v>
      </c>
      <c r="H114" s="38">
        <v>1710</v>
      </c>
      <c r="I114" s="49">
        <v>41733</v>
      </c>
      <c r="J114" s="38">
        <v>35</v>
      </c>
      <c r="K114" s="38">
        <v>3.4</v>
      </c>
      <c r="L114" s="38">
        <v>0.2</v>
      </c>
      <c r="M114" s="38">
        <f t="shared" si="6"/>
        <v>1706.5344122167601</v>
      </c>
      <c r="N114" s="38">
        <f t="shared" si="7"/>
        <v>853.26720610838004</v>
      </c>
      <c r="O114" s="38">
        <f t="shared" si="8"/>
        <v>2.9103709034843064E-2</v>
      </c>
      <c r="P114" s="38">
        <f t="shared" si="9"/>
        <v>3.2291037090348427</v>
      </c>
      <c r="Q114" s="37">
        <f t="shared" si="10"/>
        <v>3.7843991728713985E-3</v>
      </c>
    </row>
    <row r="115" spans="1:17" x14ac:dyDescent="0.25">
      <c r="A115" s="36">
        <v>41699</v>
      </c>
      <c r="B115" s="37">
        <v>0.13880000000000001</v>
      </c>
      <c r="C115" s="38">
        <v>1872.339966</v>
      </c>
      <c r="D115" s="37">
        <v>2.9999999999999997E-4</v>
      </c>
      <c r="E115" s="48">
        <v>1.9400000000000001E-2</v>
      </c>
      <c r="F115" s="38">
        <v>30</v>
      </c>
      <c r="G115" s="38">
        <f t="shared" si="11"/>
        <v>1727.740664802765</v>
      </c>
      <c r="H115" s="38">
        <v>1730</v>
      </c>
      <c r="I115" s="49">
        <v>41761</v>
      </c>
      <c r="J115" s="38">
        <v>32</v>
      </c>
      <c r="K115" s="38">
        <v>3.5</v>
      </c>
      <c r="L115" s="38">
        <v>0.1</v>
      </c>
      <c r="M115" s="38">
        <f t="shared" si="6"/>
        <v>1726.4544992285059</v>
      </c>
      <c r="N115" s="38">
        <f t="shared" si="7"/>
        <v>863.22724961425297</v>
      </c>
      <c r="O115" s="38">
        <f t="shared" si="8"/>
        <v>2.1371620324495032E-2</v>
      </c>
      <c r="P115" s="38">
        <f t="shared" si="9"/>
        <v>3.421371620324495</v>
      </c>
      <c r="Q115" s="37">
        <f t="shared" si="10"/>
        <v>3.9634657291615742E-3</v>
      </c>
    </row>
    <row r="116" spans="1:17" x14ac:dyDescent="0.25">
      <c r="A116" s="36">
        <v>41730</v>
      </c>
      <c r="B116" s="37">
        <v>0.1341</v>
      </c>
      <c r="C116" s="38">
        <v>1883.9499510000001</v>
      </c>
      <c r="D116" s="37">
        <v>2.0000000000000001E-4</v>
      </c>
      <c r="E116" s="48">
        <v>1.9599999999999999E-2</v>
      </c>
      <c r="F116" s="38">
        <v>30</v>
      </c>
      <c r="G116" s="38">
        <f t="shared" si="11"/>
        <v>1743.0085596245001</v>
      </c>
      <c r="H116" s="38">
        <v>1745</v>
      </c>
      <c r="I116" s="49">
        <v>41796</v>
      </c>
      <c r="J116" s="38">
        <v>37</v>
      </c>
      <c r="K116" s="38">
        <v>3.8</v>
      </c>
      <c r="L116" s="38">
        <v>0.2</v>
      </c>
      <c r="M116" s="38">
        <f t="shared" si="6"/>
        <v>1741.164622276433</v>
      </c>
      <c r="N116" s="38">
        <f t="shared" si="7"/>
        <v>870.58231113821648</v>
      </c>
      <c r="O116" s="38">
        <f t="shared" si="8"/>
        <v>1.4373525992538921E-2</v>
      </c>
      <c r="P116" s="38">
        <f t="shared" si="9"/>
        <v>3.6143735259925385</v>
      </c>
      <c r="Q116" s="37">
        <f t="shared" si="10"/>
        <v>4.1516735175414201E-3</v>
      </c>
    </row>
    <row r="117" spans="1:17" x14ac:dyDescent="0.25">
      <c r="A117" s="36">
        <v>41760</v>
      </c>
      <c r="B117" s="37">
        <v>0.114</v>
      </c>
      <c r="C117" s="38">
        <v>1923.5699460000001</v>
      </c>
      <c r="D117" s="37">
        <v>5.0000000000000001E-4</v>
      </c>
      <c r="E117" s="48">
        <v>1.9599999999999999E-2</v>
      </c>
      <c r="F117" s="38">
        <v>31</v>
      </c>
      <c r="G117" s="38">
        <f t="shared" si="11"/>
        <v>1798.0209279785986</v>
      </c>
      <c r="H117" s="38">
        <v>1800</v>
      </c>
      <c r="I117" s="49">
        <v>41823</v>
      </c>
      <c r="J117" s="38">
        <v>34</v>
      </c>
      <c r="K117" s="38">
        <v>2.95</v>
      </c>
      <c r="L117" s="38">
        <v>0.3</v>
      </c>
      <c r="M117" s="38">
        <f t="shared" si="6"/>
        <v>1796.9661663358675</v>
      </c>
      <c r="N117" s="38">
        <f t="shared" si="7"/>
        <v>898.48308316793373</v>
      </c>
      <c r="O117" s="38">
        <f t="shared" si="8"/>
        <v>3.8280847845421365E-2</v>
      </c>
      <c r="P117" s="38">
        <f t="shared" si="9"/>
        <v>2.6882808478454217</v>
      </c>
      <c r="Q117" s="37">
        <f t="shared" si="10"/>
        <v>2.9920216620739205E-3</v>
      </c>
    </row>
    <row r="118" spans="1:17" x14ac:dyDescent="0.25">
      <c r="A118" s="36">
        <v>41791</v>
      </c>
      <c r="B118" s="37">
        <v>0.1157</v>
      </c>
      <c r="C118" s="38">
        <v>1960.2299800000001</v>
      </c>
      <c r="D118" s="37">
        <v>2.0000000000000001E-4</v>
      </c>
      <c r="E118" s="48">
        <v>1.9199999999999998E-2</v>
      </c>
      <c r="F118" s="38">
        <v>31</v>
      </c>
      <c r="G118" s="38">
        <f t="shared" si="11"/>
        <v>1830.5185979827563</v>
      </c>
      <c r="H118" s="38">
        <v>1830</v>
      </c>
      <c r="I118" s="49">
        <v>41852</v>
      </c>
      <c r="J118" s="38">
        <v>32</v>
      </c>
      <c r="K118" s="38">
        <v>3.2</v>
      </c>
      <c r="L118" s="38">
        <v>0.25</v>
      </c>
      <c r="M118" s="38">
        <f t="shared" si="6"/>
        <v>1826.767912610082</v>
      </c>
      <c r="N118" s="38">
        <f t="shared" si="7"/>
        <v>913.38395630504101</v>
      </c>
      <c r="O118" s="38">
        <f t="shared" si="8"/>
        <v>1.5569503546307074E-2</v>
      </c>
      <c r="P118" s="38">
        <f t="shared" si="9"/>
        <v>2.9655695035463072</v>
      </c>
      <c r="Q118" s="37">
        <f t="shared" si="10"/>
        <v>3.2467939502058671E-3</v>
      </c>
    </row>
    <row r="119" spans="1:17" x14ac:dyDescent="0.25">
      <c r="A119" s="36">
        <v>41821</v>
      </c>
      <c r="B119" s="37">
        <v>0.16950000000000001</v>
      </c>
      <c r="C119" s="38">
        <v>1930.670044</v>
      </c>
      <c r="D119" s="37">
        <v>1E-4</v>
      </c>
      <c r="E119" s="48">
        <v>1.9099999999999999E-2</v>
      </c>
      <c r="F119" s="38">
        <v>29</v>
      </c>
      <c r="G119" s="38">
        <f t="shared" si="11"/>
        <v>1754.0477719554308</v>
      </c>
      <c r="H119" s="38">
        <v>1755</v>
      </c>
      <c r="I119" s="49">
        <v>41887</v>
      </c>
      <c r="J119" s="38">
        <v>36</v>
      </c>
      <c r="K119" s="38">
        <v>5.4</v>
      </c>
      <c r="L119" s="38">
        <v>0.15</v>
      </c>
      <c r="M119" s="38">
        <f t="shared" si="6"/>
        <v>1749.582690496321</v>
      </c>
      <c r="N119" s="38">
        <f t="shared" si="7"/>
        <v>874.7913452481605</v>
      </c>
      <c r="O119" s="38">
        <f t="shared" si="8"/>
        <v>6.9933288809542584E-3</v>
      </c>
      <c r="P119" s="38">
        <f t="shared" si="9"/>
        <v>5.2569933288809541</v>
      </c>
      <c r="Q119" s="37">
        <f t="shared" si="10"/>
        <v>6.0094253989100132E-3</v>
      </c>
    </row>
    <row r="120" spans="1:17" x14ac:dyDescent="0.25">
      <c r="A120" s="36">
        <v>41852</v>
      </c>
      <c r="B120" s="37">
        <v>0.1198</v>
      </c>
      <c r="C120" s="38">
        <v>2003.369995</v>
      </c>
      <c r="D120" s="37">
        <v>2.0000000000000001E-4</v>
      </c>
      <c r="E120" s="48">
        <v>1.9400000000000001E-2</v>
      </c>
      <c r="F120" s="38">
        <v>32</v>
      </c>
      <c r="G120" s="38">
        <f t="shared" si="11"/>
        <v>1864.298440190033</v>
      </c>
      <c r="H120" s="38">
        <v>1865</v>
      </c>
      <c r="I120" s="49">
        <v>41915</v>
      </c>
      <c r="J120" s="38">
        <v>35</v>
      </c>
      <c r="K120" s="38">
        <v>3.7</v>
      </c>
      <c r="L120" s="38">
        <v>0.4</v>
      </c>
      <c r="M120" s="38">
        <f t="shared" si="6"/>
        <v>1861.2642332196824</v>
      </c>
      <c r="N120" s="38">
        <f t="shared" si="7"/>
        <v>930.6321166098412</v>
      </c>
      <c r="O120" s="38">
        <f t="shared" si="8"/>
        <v>1.6382953346769702E-2</v>
      </c>
      <c r="P120" s="38">
        <f t="shared" si="9"/>
        <v>3.3163829533467699</v>
      </c>
      <c r="Q120" s="37">
        <f t="shared" si="10"/>
        <v>3.5635810264402603E-3</v>
      </c>
    </row>
    <row r="121" spans="1:17" x14ac:dyDescent="0.25">
      <c r="A121" s="36">
        <v>41883</v>
      </c>
      <c r="B121" s="37">
        <v>0.16309999999999999</v>
      </c>
      <c r="C121" s="38">
        <v>1972.290039</v>
      </c>
      <c r="D121" s="37">
        <v>2.0000000000000001E-4</v>
      </c>
      <c r="E121" s="48">
        <v>1.9300000000000001E-2</v>
      </c>
      <c r="F121" s="38">
        <v>31</v>
      </c>
      <c r="G121" s="38">
        <f t="shared" si="11"/>
        <v>1792.5650035992244</v>
      </c>
      <c r="H121" s="38">
        <v>1795</v>
      </c>
      <c r="I121" s="49">
        <v>41950</v>
      </c>
      <c r="J121" s="38">
        <v>38</v>
      </c>
      <c r="K121" s="38">
        <v>5.8</v>
      </c>
      <c r="L121" s="38">
        <v>0.2</v>
      </c>
      <c r="M121" s="38">
        <f t="shared" si="6"/>
        <v>1789.1626250466447</v>
      </c>
      <c r="N121" s="38">
        <f t="shared" si="7"/>
        <v>894.58131252332237</v>
      </c>
      <c r="O121" s="38">
        <f t="shared" si="8"/>
        <v>1.5294278218519355E-2</v>
      </c>
      <c r="P121" s="38">
        <f t="shared" si="9"/>
        <v>5.6152942782185189</v>
      </c>
      <c r="Q121" s="37">
        <f t="shared" si="10"/>
        <v>6.2770082491211488E-3</v>
      </c>
    </row>
    <row r="122" spans="1:17" x14ac:dyDescent="0.25">
      <c r="A122" s="36">
        <v>41913</v>
      </c>
      <c r="B122" s="37">
        <v>0.14030000000000001</v>
      </c>
      <c r="C122" s="38">
        <v>2018.0500489999999</v>
      </c>
      <c r="D122" s="37">
        <v>1E-4</v>
      </c>
      <c r="E122" s="48">
        <v>0.02</v>
      </c>
      <c r="F122" s="38">
        <v>28</v>
      </c>
      <c r="G122" s="38">
        <f t="shared" si="11"/>
        <v>1865.5871035801997</v>
      </c>
      <c r="H122" s="38">
        <v>1865</v>
      </c>
      <c r="I122" s="49">
        <v>41978</v>
      </c>
      <c r="J122" s="38">
        <v>35</v>
      </c>
      <c r="K122" s="38">
        <v>4.8</v>
      </c>
      <c r="L122" s="38">
        <v>0.5</v>
      </c>
      <c r="M122" s="38">
        <f t="shared" si="6"/>
        <v>1860.182116524099</v>
      </c>
      <c r="N122" s="38">
        <f t="shared" si="7"/>
        <v>930.0910582620495</v>
      </c>
      <c r="O122" s="38">
        <f t="shared" si="8"/>
        <v>7.1717945305292217E-3</v>
      </c>
      <c r="P122" s="38">
        <f t="shared" si="9"/>
        <v>4.3071717945305288</v>
      </c>
      <c r="Q122" s="37">
        <f t="shared" si="10"/>
        <v>4.6309140984312101E-3</v>
      </c>
    </row>
    <row r="123" spans="1:17" x14ac:dyDescent="0.25">
      <c r="A123" s="36">
        <v>41944</v>
      </c>
      <c r="B123" s="37">
        <v>0.1333</v>
      </c>
      <c r="C123" s="38">
        <v>2067.5600589999999</v>
      </c>
      <c r="D123" s="37">
        <v>4.0000000000000002E-4</v>
      </c>
      <c r="E123" s="48">
        <v>1.9099999999999999E-2</v>
      </c>
      <c r="F123" s="38">
        <v>33</v>
      </c>
      <c r="G123" s="38">
        <f t="shared" si="11"/>
        <v>1906.7282952915023</v>
      </c>
      <c r="H123" s="38">
        <v>1905</v>
      </c>
      <c r="I123" s="49">
        <v>42006</v>
      </c>
      <c r="J123" s="38">
        <v>35</v>
      </c>
      <c r="K123" s="38">
        <v>4</v>
      </c>
      <c r="L123" s="38">
        <v>0.2</v>
      </c>
      <c r="M123" s="38">
        <f t="shared" si="6"/>
        <v>1900.9269329081451</v>
      </c>
      <c r="N123" s="38">
        <f t="shared" si="7"/>
        <v>950.46346645407255</v>
      </c>
      <c r="O123" s="38">
        <f t="shared" si="8"/>
        <v>3.4518207057573164E-2</v>
      </c>
      <c r="P123" s="38">
        <f t="shared" si="9"/>
        <v>3.834518207057573</v>
      </c>
      <c r="Q123" s="37">
        <f t="shared" si="10"/>
        <v>4.0343667509527168E-3</v>
      </c>
    </row>
    <row r="124" spans="1:17" x14ac:dyDescent="0.25">
      <c r="A124" s="36">
        <v>41974</v>
      </c>
      <c r="B124" s="37">
        <v>0.192</v>
      </c>
      <c r="C124" s="38">
        <v>2058.8999020000001</v>
      </c>
      <c r="D124" s="37">
        <v>2.9999999999999997E-4</v>
      </c>
      <c r="E124" s="48">
        <v>1.9199999999999998E-2</v>
      </c>
      <c r="F124" s="38">
        <v>30</v>
      </c>
      <c r="G124" s="38">
        <f t="shared" si="11"/>
        <v>1844.1960432655344</v>
      </c>
      <c r="H124" s="38">
        <v>1845</v>
      </c>
      <c r="I124" s="49">
        <v>42041</v>
      </c>
      <c r="J124" s="38">
        <v>37</v>
      </c>
      <c r="K124" s="38">
        <v>6.4</v>
      </c>
      <c r="L124" s="38">
        <v>0.7</v>
      </c>
      <c r="M124" s="38">
        <f t="shared" si="6"/>
        <v>1838.5438926339657</v>
      </c>
      <c r="N124" s="38">
        <f t="shared" si="7"/>
        <v>919.27194631698285</v>
      </c>
      <c r="O124" s="38">
        <f t="shared" si="8"/>
        <v>2.2825069121257705E-2</v>
      </c>
      <c r="P124" s="38">
        <f t="shared" si="9"/>
        <v>5.7228250691212583</v>
      </c>
      <c r="Q124" s="37">
        <f t="shared" si="10"/>
        <v>6.2253885719557433E-3</v>
      </c>
    </row>
    <row r="125" spans="1:17" x14ac:dyDescent="0.25">
      <c r="A125" s="36">
        <v>42005</v>
      </c>
      <c r="B125" s="37">
        <v>0.2097</v>
      </c>
      <c r="C125" s="38">
        <v>1994.98999</v>
      </c>
      <c r="D125" s="37">
        <v>1E-4</v>
      </c>
      <c r="E125" s="48">
        <v>1.9699999999999999E-2</v>
      </c>
      <c r="F125" s="38">
        <v>28</v>
      </c>
      <c r="G125" s="38">
        <f t="shared" si="11"/>
        <v>1776.5562061408389</v>
      </c>
      <c r="H125" s="38">
        <v>1775</v>
      </c>
      <c r="I125" s="49">
        <v>42069</v>
      </c>
      <c r="J125" s="38">
        <v>35</v>
      </c>
      <c r="K125" s="38">
        <v>6.2</v>
      </c>
      <c r="L125" s="38">
        <v>0.05</v>
      </c>
      <c r="M125" s="38">
        <f t="shared" si="6"/>
        <v>1768.78297953366</v>
      </c>
      <c r="N125" s="38">
        <f t="shared" si="7"/>
        <v>884.39148976682998</v>
      </c>
      <c r="O125" s="38">
        <f t="shared" si="8"/>
        <v>6.8319609207935237E-3</v>
      </c>
      <c r="P125" s="38">
        <f t="shared" si="9"/>
        <v>6.156831960920794</v>
      </c>
      <c r="Q125" s="37">
        <f t="shared" si="10"/>
        <v>6.9616589849185954E-3</v>
      </c>
    </row>
    <row r="126" spans="1:17" x14ac:dyDescent="0.25">
      <c r="A126" s="36">
        <v>42036</v>
      </c>
      <c r="B126" s="37">
        <v>0.13339999999999999</v>
      </c>
      <c r="C126" s="38">
        <v>2104.5</v>
      </c>
      <c r="D126" s="37">
        <v>2.0000000000000001E-4</v>
      </c>
      <c r="E126" s="48">
        <v>1.9400000000000001E-2</v>
      </c>
      <c r="F126" s="38">
        <v>32</v>
      </c>
      <c r="G126" s="38">
        <f t="shared" si="11"/>
        <v>1942.9777184013553</v>
      </c>
      <c r="H126" s="38">
        <v>1945</v>
      </c>
      <c r="I126" s="49">
        <v>42096</v>
      </c>
      <c r="J126" s="38">
        <v>34</v>
      </c>
      <c r="K126" s="38">
        <v>4.0999999999999996</v>
      </c>
      <c r="L126" s="38">
        <v>0.15</v>
      </c>
      <c r="M126" s="38">
        <f t="shared" si="6"/>
        <v>1940.8637647210969</v>
      </c>
      <c r="N126" s="38">
        <f t="shared" si="7"/>
        <v>970.43188236054846</v>
      </c>
      <c r="O126" s="38">
        <f t="shared" si="8"/>
        <v>1.7087832131451274E-2</v>
      </c>
      <c r="P126" s="38">
        <f t="shared" si="9"/>
        <v>3.9670878321314511</v>
      </c>
      <c r="Q126" s="37">
        <f t="shared" si="10"/>
        <v>4.0879611482689754E-3</v>
      </c>
    </row>
    <row r="127" spans="1:17" x14ac:dyDescent="0.25">
      <c r="A127" s="36">
        <v>42064</v>
      </c>
      <c r="B127" s="37">
        <v>0.15290000000000001</v>
      </c>
      <c r="C127" s="38">
        <v>2067.889893</v>
      </c>
      <c r="D127" s="37">
        <v>5.0000000000000001E-4</v>
      </c>
      <c r="E127" s="48">
        <v>1.9599999999999999E-2</v>
      </c>
      <c r="F127" s="38">
        <v>30</v>
      </c>
      <c r="G127" s="38">
        <f t="shared" si="11"/>
        <v>1893.1479216564703</v>
      </c>
      <c r="H127" s="38">
        <v>1895</v>
      </c>
      <c r="I127" s="49">
        <v>42125</v>
      </c>
      <c r="J127" s="38">
        <v>31</v>
      </c>
      <c r="K127" s="38">
        <v>3.9</v>
      </c>
      <c r="L127" s="38">
        <v>0.1</v>
      </c>
      <c r="M127" s="38">
        <f t="shared" si="6"/>
        <v>1891.0195291059008</v>
      </c>
      <c r="N127" s="38">
        <f t="shared" si="7"/>
        <v>945.5097645529504</v>
      </c>
      <c r="O127" s="38">
        <f t="shared" si="8"/>
        <v>3.9017641365927828E-2</v>
      </c>
      <c r="P127" s="38">
        <f t="shared" si="9"/>
        <v>3.8390176413659276</v>
      </c>
      <c r="Q127" s="37">
        <f t="shared" si="10"/>
        <v>4.0602622894974185E-3</v>
      </c>
    </row>
    <row r="128" spans="1:17" x14ac:dyDescent="0.25">
      <c r="A128" s="36">
        <v>42095</v>
      </c>
      <c r="B128" s="37">
        <v>0.14549999999999999</v>
      </c>
      <c r="C128" s="38">
        <v>2085.51001</v>
      </c>
      <c r="D128" s="37">
        <v>0</v>
      </c>
      <c r="E128" s="48">
        <v>1.9599999999999999E-2</v>
      </c>
      <c r="F128" s="38">
        <v>29</v>
      </c>
      <c r="G128" s="38">
        <f t="shared" si="11"/>
        <v>1919.831312164529</v>
      </c>
      <c r="H128" s="38">
        <v>1920</v>
      </c>
      <c r="I128" s="49">
        <v>42160</v>
      </c>
      <c r="J128" s="38">
        <v>36</v>
      </c>
      <c r="K128" s="38">
        <v>4.8</v>
      </c>
      <c r="L128" s="38">
        <v>0.3</v>
      </c>
      <c r="M128" s="38">
        <f t="shared" si="6"/>
        <v>1915.2</v>
      </c>
      <c r="N128" s="38">
        <f t="shared" si="7"/>
        <v>957.6</v>
      </c>
      <c r="O128" s="38">
        <f t="shared" si="8"/>
        <v>0</v>
      </c>
      <c r="P128" s="38">
        <f t="shared" si="9"/>
        <v>4.5</v>
      </c>
      <c r="Q128" s="37">
        <f t="shared" si="10"/>
        <v>4.6992481203007516E-3</v>
      </c>
    </row>
    <row r="129" spans="1:17" x14ac:dyDescent="0.25">
      <c r="A129" s="36">
        <v>42125</v>
      </c>
      <c r="B129" s="37">
        <v>0.1384</v>
      </c>
      <c r="C129" s="38">
        <v>2107.389893</v>
      </c>
      <c r="D129" s="37">
        <v>1E-4</v>
      </c>
      <c r="E129" s="48">
        <v>1.9599999999999999E-2</v>
      </c>
      <c r="F129" s="38">
        <v>32</v>
      </c>
      <c r="G129" s="38">
        <f t="shared" si="11"/>
        <v>1939.9547534673416</v>
      </c>
      <c r="H129" s="38">
        <v>1940</v>
      </c>
      <c r="I129" s="49">
        <v>41822</v>
      </c>
      <c r="J129" s="38">
        <v>34</v>
      </c>
      <c r="K129" s="38">
        <v>3.9</v>
      </c>
      <c r="L129" s="38">
        <v>0.4</v>
      </c>
      <c r="M129" s="38">
        <f t="shared" si="6"/>
        <v>1936.0819288512903</v>
      </c>
      <c r="N129" s="38">
        <f t="shared" si="7"/>
        <v>968.04096442564514</v>
      </c>
      <c r="O129" s="38">
        <f t="shared" si="8"/>
        <v>8.5211636164867974E-3</v>
      </c>
      <c r="P129" s="38">
        <f t="shared" si="9"/>
        <v>3.5085211636164866</v>
      </c>
      <c r="Q129" s="37">
        <f t="shared" si="10"/>
        <v>3.6243519567357883E-3</v>
      </c>
    </row>
    <row r="130" spans="1:17" x14ac:dyDescent="0.25">
      <c r="A130" s="36">
        <v>42156</v>
      </c>
      <c r="B130" s="37">
        <v>0.18229999999999999</v>
      </c>
      <c r="C130" s="38">
        <v>2063.110107</v>
      </c>
      <c r="D130" s="37">
        <v>2.0000000000000001E-4</v>
      </c>
      <c r="E130" s="48">
        <v>1.9900000000000001E-2</v>
      </c>
      <c r="F130" s="38">
        <v>31</v>
      </c>
      <c r="G130" s="38">
        <f t="shared" si="11"/>
        <v>1854.6615784765806</v>
      </c>
      <c r="H130" s="38">
        <v>1855</v>
      </c>
      <c r="I130" s="49">
        <v>42223</v>
      </c>
      <c r="J130" s="38">
        <v>38</v>
      </c>
      <c r="K130" s="38">
        <v>6.1</v>
      </c>
      <c r="L130" s="38">
        <v>0.1</v>
      </c>
      <c r="M130" s="38">
        <f t="shared" si="6"/>
        <v>1848.8613757445828</v>
      </c>
      <c r="N130" s="38">
        <f t="shared" si="7"/>
        <v>924.4306878722914</v>
      </c>
      <c r="O130" s="38">
        <f t="shared" si="8"/>
        <v>1.5806408943899952E-2</v>
      </c>
      <c r="P130" s="38">
        <f t="shared" si="9"/>
        <v>6.0158064089438996</v>
      </c>
      <c r="Q130" s="37">
        <f t="shared" si="10"/>
        <v>6.5075797329815317E-3</v>
      </c>
    </row>
    <row r="131" spans="1:17" x14ac:dyDescent="0.25">
      <c r="A131" s="36">
        <v>42186</v>
      </c>
      <c r="B131" s="37">
        <v>0.1212</v>
      </c>
      <c r="C131" s="38">
        <v>2103.8400879999999</v>
      </c>
      <c r="D131" s="37">
        <v>4.0000000000000002E-4</v>
      </c>
      <c r="E131" s="48">
        <v>2.01E-2</v>
      </c>
      <c r="F131" s="38">
        <v>31</v>
      </c>
      <c r="G131" s="38">
        <f t="shared" si="11"/>
        <v>1958.3299109382465</v>
      </c>
      <c r="H131" s="38">
        <v>1960</v>
      </c>
      <c r="I131" s="49">
        <v>42251</v>
      </c>
      <c r="J131" s="38">
        <v>35</v>
      </c>
      <c r="K131" s="38">
        <v>4</v>
      </c>
      <c r="L131" s="38">
        <v>21</v>
      </c>
      <c r="M131" s="38">
        <f t="shared" si="6"/>
        <v>1955.9248233595613</v>
      </c>
      <c r="N131" s="38">
        <f t="shared" si="7"/>
        <v>977.96241167978064</v>
      </c>
      <c r="O131" s="38">
        <f t="shared" si="8"/>
        <v>3.3360385583693648E-2</v>
      </c>
      <c r="P131" s="38">
        <f t="shared" si="9"/>
        <v>-16.966639614416305</v>
      </c>
      <c r="Q131" s="37">
        <f t="shared" si="10"/>
        <v>-1.7348969052168213E-2</v>
      </c>
    </row>
    <row r="132" spans="1:17" x14ac:dyDescent="0.25">
      <c r="A132" s="36">
        <v>42217</v>
      </c>
      <c r="B132" s="37">
        <v>0.2843</v>
      </c>
      <c r="C132" s="38">
        <v>1972.1800539999999</v>
      </c>
      <c r="D132" s="37">
        <v>0</v>
      </c>
      <c r="E132" s="48">
        <v>2.07E-2</v>
      </c>
      <c r="F132" s="38">
        <v>30</v>
      </c>
      <c r="G132" s="38">
        <f t="shared" si="11"/>
        <v>1678.2805282382865</v>
      </c>
      <c r="H132" s="38">
        <v>1680</v>
      </c>
      <c r="I132" s="49">
        <v>42279</v>
      </c>
      <c r="J132" s="38">
        <v>32</v>
      </c>
      <c r="K132" s="38">
        <v>7.7</v>
      </c>
      <c r="L132" s="38">
        <v>0.1</v>
      </c>
      <c r="M132" s="38">
        <f t="shared" si="6"/>
        <v>1672.3</v>
      </c>
      <c r="N132" s="38">
        <f t="shared" si="7"/>
        <v>836.15</v>
      </c>
      <c r="O132" s="38">
        <f t="shared" si="8"/>
        <v>0</v>
      </c>
      <c r="P132" s="38">
        <f t="shared" si="9"/>
        <v>7.6000000000000005</v>
      </c>
      <c r="Q132" s="37">
        <f t="shared" si="10"/>
        <v>9.0892782395503215E-3</v>
      </c>
    </row>
    <row r="133" spans="1:17" x14ac:dyDescent="0.25">
      <c r="A133" s="36">
        <v>42248</v>
      </c>
      <c r="B133" s="37">
        <v>0.245</v>
      </c>
      <c r="C133" s="38">
        <v>1920.030029</v>
      </c>
      <c r="D133" s="37">
        <v>0</v>
      </c>
      <c r="E133" s="48">
        <v>2.1899999999999999E-2</v>
      </c>
      <c r="F133" s="38">
        <v>30</v>
      </c>
      <c r="G133" s="38">
        <f t="shared" si="11"/>
        <v>1669.5234623358665</v>
      </c>
      <c r="H133" s="38">
        <v>1670</v>
      </c>
      <c r="I133" s="49">
        <v>42314</v>
      </c>
      <c r="J133" s="38">
        <v>37</v>
      </c>
      <c r="K133" s="38">
        <v>6.6</v>
      </c>
      <c r="L133" s="38">
        <v>0.05</v>
      </c>
      <c r="M133" s="38">
        <f t="shared" si="6"/>
        <v>1663.4</v>
      </c>
      <c r="N133" s="38">
        <f t="shared" si="7"/>
        <v>831.7</v>
      </c>
      <c r="O133" s="38">
        <f t="shared" si="8"/>
        <v>0</v>
      </c>
      <c r="P133" s="38">
        <f t="shared" si="9"/>
        <v>6.55</v>
      </c>
      <c r="Q133" s="37">
        <f t="shared" si="10"/>
        <v>7.875435854274377E-3</v>
      </c>
    </row>
    <row r="134" spans="1:17" x14ac:dyDescent="0.25">
      <c r="A134" s="36">
        <v>42278</v>
      </c>
      <c r="B134" s="37">
        <v>0.1507</v>
      </c>
      <c r="C134" s="38">
        <v>2079.360107</v>
      </c>
      <c r="D134" s="37">
        <v>1E-4</v>
      </c>
      <c r="E134" s="48">
        <v>2.1100000000000001E-2</v>
      </c>
      <c r="F134" s="38">
        <v>31</v>
      </c>
      <c r="G134" s="38">
        <f t="shared" si="11"/>
        <v>1902.9768855126797</v>
      </c>
      <c r="H134" s="38">
        <v>1905</v>
      </c>
      <c r="I134" s="49">
        <v>42342</v>
      </c>
      <c r="J134" s="38">
        <v>35</v>
      </c>
      <c r="K134" s="38">
        <v>4.9000000000000004</v>
      </c>
      <c r="L134" s="38">
        <v>0.25</v>
      </c>
      <c r="M134" s="38">
        <f t="shared" ref="M134:M148" si="12">H134*EXP(-D134*(J134/365))-K134</f>
        <v>1900.0817329642941</v>
      </c>
      <c r="N134" s="38">
        <f t="shared" ref="N134:N148" si="13">M134/$B$1</f>
        <v>950.04086648214707</v>
      </c>
      <c r="O134" s="38">
        <f t="shared" ref="O134:O148" si="14">(N134+K134)*(EXP(D134*F134/365)-1)</f>
        <v>8.1104911160445638E-3</v>
      </c>
      <c r="P134" s="38">
        <f t="shared" ref="P134:P148" si="15">K134-L134+O134</f>
        <v>4.6581104911160454</v>
      </c>
      <c r="Q134" s="37">
        <f t="shared" ref="Q134:Q148" si="16">P134/N134</f>
        <v>4.9030632843872291E-3</v>
      </c>
    </row>
    <row r="135" spans="1:17" x14ac:dyDescent="0.25">
      <c r="A135" s="36">
        <v>42309</v>
      </c>
      <c r="B135" s="37">
        <v>0.1613</v>
      </c>
      <c r="C135" s="38">
        <v>2080.4099120000001</v>
      </c>
      <c r="D135" s="37">
        <v>1.1000000000000001E-3</v>
      </c>
      <c r="E135" s="48">
        <v>2.07E-2</v>
      </c>
      <c r="F135" s="38">
        <v>31</v>
      </c>
      <c r="G135" s="38">
        <f t="shared" ref="G135:G148" si="17">C135*EXP((D135-E135+((B135^2)/2))*(1/12)+(B135*SQRT(F135/365)*$B$2))</f>
        <v>1892.6923366754336</v>
      </c>
      <c r="H135" s="38">
        <v>1895</v>
      </c>
      <c r="I135" s="49">
        <v>42377</v>
      </c>
      <c r="J135" s="38">
        <v>39</v>
      </c>
      <c r="K135" s="38">
        <v>6</v>
      </c>
      <c r="L135" s="38">
        <v>0.7</v>
      </c>
      <c r="M135" s="38">
        <f t="shared" si="12"/>
        <v>1888.7772856912754</v>
      </c>
      <c r="N135" s="38">
        <f t="shared" si="13"/>
        <v>944.38864284563772</v>
      </c>
      <c r="O135" s="38">
        <f t="shared" si="14"/>
        <v>8.8793881186777751E-2</v>
      </c>
      <c r="P135" s="38">
        <f t="shared" si="15"/>
        <v>5.3887938811867775</v>
      </c>
      <c r="Q135" s="37">
        <f t="shared" si="16"/>
        <v>5.7061188971409384E-3</v>
      </c>
    </row>
    <row r="136" spans="1:17" x14ac:dyDescent="0.25">
      <c r="A136" s="36">
        <v>42339</v>
      </c>
      <c r="B136" s="37">
        <v>0.18210000000000001</v>
      </c>
      <c r="C136" s="38">
        <v>2043.9399410000001</v>
      </c>
      <c r="D136" s="37">
        <v>1.4E-3</v>
      </c>
      <c r="E136" s="48">
        <v>2.1100000000000001E-2</v>
      </c>
      <c r="F136" s="38">
        <v>29</v>
      </c>
      <c r="G136" s="38">
        <f t="shared" si="17"/>
        <v>1844.0447166800448</v>
      </c>
      <c r="H136" s="38">
        <v>1845</v>
      </c>
      <c r="I136" s="49">
        <v>42405</v>
      </c>
      <c r="J136" s="38">
        <v>36</v>
      </c>
      <c r="K136" s="38">
        <v>5.7</v>
      </c>
      <c r="L136" s="38">
        <v>1.8</v>
      </c>
      <c r="M136" s="38">
        <f t="shared" si="12"/>
        <v>1839.0452559443779</v>
      </c>
      <c r="N136" s="38">
        <f t="shared" si="13"/>
        <v>919.52262797218896</v>
      </c>
      <c r="O136" s="38">
        <f t="shared" si="14"/>
        <v>0.10292089849645264</v>
      </c>
      <c r="P136" s="38">
        <f t="shared" si="15"/>
        <v>4.0029208984964528</v>
      </c>
      <c r="Q136" s="37">
        <f t="shared" si="16"/>
        <v>4.3532598075634544E-3</v>
      </c>
    </row>
    <row r="137" spans="1:17" x14ac:dyDescent="0.25">
      <c r="A137" s="36">
        <v>42370</v>
      </c>
      <c r="B137" s="37">
        <v>0.20200000000000001</v>
      </c>
      <c r="C137" s="38">
        <v>1940.23999</v>
      </c>
      <c r="D137" s="37">
        <v>2.2000000000000001E-3</v>
      </c>
      <c r="E137" s="48">
        <v>2.2700000000000001E-2</v>
      </c>
      <c r="F137" s="38">
        <v>31</v>
      </c>
      <c r="G137" s="38">
        <f t="shared" si="17"/>
        <v>1724.7217653145747</v>
      </c>
      <c r="H137" s="38">
        <v>1725</v>
      </c>
      <c r="I137" s="49">
        <v>42433</v>
      </c>
      <c r="J137" s="38">
        <v>35</v>
      </c>
      <c r="K137" s="38">
        <v>5.5</v>
      </c>
      <c r="L137" s="38">
        <v>0.1</v>
      </c>
      <c r="M137" s="38">
        <f t="shared" si="12"/>
        <v>1719.1361342721179</v>
      </c>
      <c r="N137" s="38">
        <f t="shared" si="13"/>
        <v>859.56806713605897</v>
      </c>
      <c r="O137" s="38">
        <f t="shared" si="14"/>
        <v>0.16165247768913052</v>
      </c>
      <c r="P137" s="38">
        <f t="shared" si="15"/>
        <v>5.5616524776891305</v>
      </c>
      <c r="Q137" s="37">
        <f t="shared" si="16"/>
        <v>6.4702874505560126E-3</v>
      </c>
    </row>
    <row r="138" spans="1:17" x14ac:dyDescent="0.25">
      <c r="A138" s="36">
        <v>42401</v>
      </c>
      <c r="B138" s="37">
        <v>0.20549999999999999</v>
      </c>
      <c r="C138" s="38">
        <v>1932.2299800000001</v>
      </c>
      <c r="D138" s="37">
        <v>2.3E-3</v>
      </c>
      <c r="E138" s="48">
        <v>2.3E-2</v>
      </c>
      <c r="F138" s="38">
        <v>31</v>
      </c>
      <c r="G138" s="38">
        <f t="shared" si="17"/>
        <v>1714.1744355670367</v>
      </c>
      <c r="H138" s="38">
        <v>1715</v>
      </c>
      <c r="I138" s="49">
        <v>42461</v>
      </c>
      <c r="J138" s="38">
        <v>32</v>
      </c>
      <c r="K138" s="38">
        <v>4.7</v>
      </c>
      <c r="L138" s="38">
        <v>0.05</v>
      </c>
      <c r="M138" s="38">
        <f t="shared" si="12"/>
        <v>1709.9542156857271</v>
      </c>
      <c r="N138" s="38">
        <f t="shared" si="13"/>
        <v>854.97710784286357</v>
      </c>
      <c r="O138" s="38">
        <f t="shared" si="14"/>
        <v>0.16794784913720576</v>
      </c>
      <c r="P138" s="38">
        <f t="shared" si="15"/>
        <v>4.8179478491372061</v>
      </c>
      <c r="Q138" s="37">
        <f t="shared" si="16"/>
        <v>5.6351776029337827E-3</v>
      </c>
    </row>
    <row r="139" spans="1:17" x14ac:dyDescent="0.25">
      <c r="A139" s="36">
        <v>42430</v>
      </c>
      <c r="B139" s="37">
        <v>0.13950000000000001</v>
      </c>
      <c r="C139" s="38">
        <v>2059.73999</v>
      </c>
      <c r="D139" s="37">
        <v>1.8E-3</v>
      </c>
      <c r="E139" s="48">
        <v>2.1700000000000001E-2</v>
      </c>
      <c r="F139" s="38">
        <v>29</v>
      </c>
      <c r="G139" s="38">
        <f t="shared" si="17"/>
        <v>1902.3498112020682</v>
      </c>
      <c r="H139" s="38">
        <v>1900</v>
      </c>
      <c r="I139" s="49">
        <v>42496</v>
      </c>
      <c r="J139" s="38">
        <v>36</v>
      </c>
      <c r="K139" s="38">
        <v>4.5</v>
      </c>
      <c r="L139" s="38">
        <v>0.2</v>
      </c>
      <c r="M139" s="38">
        <f t="shared" si="12"/>
        <v>1895.1627148722234</v>
      </c>
      <c r="N139" s="38">
        <f t="shared" si="13"/>
        <v>947.58135743611172</v>
      </c>
      <c r="O139" s="38">
        <f t="shared" si="14"/>
        <v>0.13617041320884429</v>
      </c>
      <c r="P139" s="38">
        <f t="shared" si="15"/>
        <v>4.4361704132088438</v>
      </c>
      <c r="Q139" s="37">
        <f t="shared" si="16"/>
        <v>4.6815720659721203E-3</v>
      </c>
    </row>
    <row r="140" spans="1:17" x14ac:dyDescent="0.25">
      <c r="A140" s="36">
        <v>42461</v>
      </c>
      <c r="B140" s="37">
        <v>0.157</v>
      </c>
      <c r="C140" s="38">
        <v>2065.3000489999999</v>
      </c>
      <c r="D140" s="37">
        <v>1.6000000000000001E-3</v>
      </c>
      <c r="E140" s="48">
        <v>2.12E-2</v>
      </c>
      <c r="F140" s="38">
        <v>32</v>
      </c>
      <c r="G140" s="38">
        <f t="shared" si="17"/>
        <v>1880.7975867952639</v>
      </c>
      <c r="H140" s="38">
        <v>1880</v>
      </c>
      <c r="I140" s="49">
        <v>42524</v>
      </c>
      <c r="J140" s="38">
        <v>35</v>
      </c>
      <c r="K140" s="38">
        <v>4.7</v>
      </c>
      <c r="L140" s="38">
        <v>0.2</v>
      </c>
      <c r="M140" s="38">
        <f t="shared" si="12"/>
        <v>1875.0115837694821</v>
      </c>
      <c r="N140" s="38">
        <f t="shared" si="13"/>
        <v>937.50579188474103</v>
      </c>
      <c r="O140" s="38">
        <f t="shared" si="14"/>
        <v>0.13217621966185444</v>
      </c>
      <c r="P140" s="38">
        <f t="shared" si="15"/>
        <v>4.6321762196618543</v>
      </c>
      <c r="Q140" s="37">
        <f t="shared" si="16"/>
        <v>4.9409574423528941E-3</v>
      </c>
    </row>
    <row r="141" spans="1:17" x14ac:dyDescent="0.25">
      <c r="A141" s="36">
        <v>42491</v>
      </c>
      <c r="B141" s="37">
        <v>0.1419</v>
      </c>
      <c r="C141" s="38">
        <v>2096.9499510000001</v>
      </c>
      <c r="D141" s="37">
        <v>2.7000000000000001E-3</v>
      </c>
      <c r="E141" s="48">
        <v>2.1399999999999999E-2</v>
      </c>
      <c r="F141" s="38">
        <v>30</v>
      </c>
      <c r="G141" s="38">
        <f t="shared" si="17"/>
        <v>1931.7022401109882</v>
      </c>
      <c r="H141" s="38">
        <v>1930</v>
      </c>
      <c r="I141" s="49">
        <v>42552</v>
      </c>
      <c r="J141" s="38">
        <v>31</v>
      </c>
      <c r="K141" s="38">
        <v>3.6</v>
      </c>
      <c r="L141" s="38">
        <v>0.05</v>
      </c>
      <c r="M141" s="38">
        <f t="shared" si="12"/>
        <v>1925.9574726588412</v>
      </c>
      <c r="N141" s="38">
        <f t="shared" si="13"/>
        <v>962.9787363294206</v>
      </c>
      <c r="O141" s="38">
        <f t="shared" si="14"/>
        <v>0.21452483719783746</v>
      </c>
      <c r="P141" s="38">
        <f t="shared" si="15"/>
        <v>3.7645248371978379</v>
      </c>
      <c r="Q141" s="37">
        <f t="shared" si="16"/>
        <v>3.9092502203600579E-3</v>
      </c>
    </row>
    <row r="142" spans="1:17" x14ac:dyDescent="0.25">
      <c r="A142" s="36">
        <v>42522</v>
      </c>
      <c r="B142" s="37">
        <v>0.1565</v>
      </c>
      <c r="C142" s="38">
        <v>2098.860107</v>
      </c>
      <c r="D142" s="37">
        <v>2E-3</v>
      </c>
      <c r="E142" s="48">
        <v>2.1299999999999999E-2</v>
      </c>
      <c r="F142" s="38">
        <v>29</v>
      </c>
      <c r="G142" s="38">
        <f t="shared" si="17"/>
        <v>1920.4902736872509</v>
      </c>
      <c r="H142" s="38">
        <v>1920</v>
      </c>
      <c r="I142" s="49">
        <v>42587</v>
      </c>
      <c r="J142" s="38">
        <v>36</v>
      </c>
      <c r="K142" s="38">
        <v>4.4000000000000004</v>
      </c>
      <c r="L142" s="38">
        <v>0.1</v>
      </c>
      <c r="M142" s="38">
        <f t="shared" si="12"/>
        <v>1915.2212976266676</v>
      </c>
      <c r="N142" s="38">
        <f t="shared" si="13"/>
        <v>957.6106488133338</v>
      </c>
      <c r="O142" s="38">
        <f t="shared" si="14"/>
        <v>0.15287959184087468</v>
      </c>
      <c r="P142" s="38">
        <f t="shared" si="15"/>
        <v>4.4528795918408752</v>
      </c>
      <c r="Q142" s="37">
        <f t="shared" si="16"/>
        <v>4.6499896355150817E-3</v>
      </c>
    </row>
    <row r="143" spans="1:17" x14ac:dyDescent="0.25">
      <c r="A143" s="36">
        <v>42552</v>
      </c>
      <c r="B143" s="37">
        <v>0.1187</v>
      </c>
      <c r="C143" s="38">
        <v>2173.6000979999999</v>
      </c>
      <c r="D143" s="37">
        <v>1.9E-3</v>
      </c>
      <c r="E143" s="48">
        <v>2.0799999999999999E-2</v>
      </c>
      <c r="F143" s="38">
        <v>33</v>
      </c>
      <c r="G143" s="38">
        <f t="shared" si="17"/>
        <v>2021.8531201620965</v>
      </c>
      <c r="H143" s="38">
        <v>2020</v>
      </c>
      <c r="I143" s="49">
        <v>42615</v>
      </c>
      <c r="J143" s="38">
        <v>35</v>
      </c>
      <c r="K143" s="38">
        <v>3.7</v>
      </c>
      <c r="L143" s="38">
        <v>0.1</v>
      </c>
      <c r="M143" s="38">
        <f t="shared" si="12"/>
        <v>2015.9320061264873</v>
      </c>
      <c r="N143" s="38">
        <f t="shared" si="13"/>
        <v>1007.9660030632436</v>
      </c>
      <c r="O143" s="38">
        <f t="shared" si="14"/>
        <v>0.1737997448166915</v>
      </c>
      <c r="P143" s="38">
        <f t="shared" si="15"/>
        <v>3.7737997448166918</v>
      </c>
      <c r="Q143" s="37">
        <f t="shared" si="16"/>
        <v>3.7439752266921538E-3</v>
      </c>
    </row>
    <row r="144" spans="1:17" x14ac:dyDescent="0.25">
      <c r="A144" s="36">
        <v>42583</v>
      </c>
      <c r="B144" s="37">
        <v>0.13239999999999999</v>
      </c>
      <c r="C144" s="38">
        <v>2170.9499510000001</v>
      </c>
      <c r="D144" s="37">
        <v>2.5999999999999999E-3</v>
      </c>
      <c r="E144" s="48">
        <v>2.07E-2</v>
      </c>
      <c r="F144" s="38">
        <v>30</v>
      </c>
      <c r="G144" s="38">
        <f t="shared" si="17"/>
        <v>2010.6762535165931</v>
      </c>
      <c r="H144" s="38">
        <v>2010</v>
      </c>
      <c r="I144" s="49">
        <v>42650</v>
      </c>
      <c r="J144" s="38">
        <v>37</v>
      </c>
      <c r="K144" s="38">
        <v>5.4</v>
      </c>
      <c r="L144" s="38">
        <v>0.3</v>
      </c>
      <c r="M144" s="38">
        <f t="shared" si="12"/>
        <v>2004.0703109018214</v>
      </c>
      <c r="N144" s="38">
        <f t="shared" si="13"/>
        <v>1002.0351554509107</v>
      </c>
      <c r="O144" s="38">
        <f t="shared" si="14"/>
        <v>0.2153105176335493</v>
      </c>
      <c r="P144" s="38">
        <f t="shared" si="15"/>
        <v>5.3153105176335496</v>
      </c>
      <c r="Q144" s="37">
        <f t="shared" si="16"/>
        <v>5.3045150050066731E-3</v>
      </c>
    </row>
    <row r="145" spans="1:17" x14ac:dyDescent="0.25">
      <c r="A145" s="36">
        <v>42614</v>
      </c>
      <c r="B145" s="37">
        <v>0.13289999999999999</v>
      </c>
      <c r="C145" s="38">
        <v>2168.2700199999999</v>
      </c>
      <c r="D145" s="37">
        <v>2E-3</v>
      </c>
      <c r="E145" s="48">
        <v>2.0899999999999998E-2</v>
      </c>
      <c r="F145" s="38">
        <v>31</v>
      </c>
      <c r="G145" s="38">
        <f t="shared" si="17"/>
        <v>2004.9686711840836</v>
      </c>
      <c r="H145" s="38">
        <v>2005</v>
      </c>
      <c r="I145" s="49">
        <v>42678</v>
      </c>
      <c r="J145" s="38">
        <v>35</v>
      </c>
      <c r="K145" s="38">
        <v>4.9000000000000004</v>
      </c>
      <c r="L145" s="38">
        <v>0.35</v>
      </c>
      <c r="M145" s="38">
        <f t="shared" si="12"/>
        <v>1999.7155163215311</v>
      </c>
      <c r="N145" s="38">
        <f t="shared" si="13"/>
        <v>999.85775816076557</v>
      </c>
      <c r="O145" s="38">
        <f t="shared" si="14"/>
        <v>0.17068567701968618</v>
      </c>
      <c r="P145" s="38">
        <f t="shared" si="15"/>
        <v>4.720685677019687</v>
      </c>
      <c r="Q145" s="37">
        <f t="shared" si="16"/>
        <v>4.7213572515588317E-3</v>
      </c>
    </row>
    <row r="146" spans="1:17" x14ac:dyDescent="0.25">
      <c r="A146" s="36">
        <v>42644</v>
      </c>
      <c r="B146" s="37">
        <v>0.1706</v>
      </c>
      <c r="C146" s="38">
        <v>2126.1499020000001</v>
      </c>
      <c r="D146" s="37">
        <v>2E-3</v>
      </c>
      <c r="E146" s="51">
        <v>2.1100000000000001E-2</v>
      </c>
      <c r="F146" s="38">
        <v>30</v>
      </c>
      <c r="G146" s="38">
        <f t="shared" si="17"/>
        <v>1927.2898660847347</v>
      </c>
      <c r="H146" s="38">
        <v>1930</v>
      </c>
      <c r="I146" s="49">
        <v>46358</v>
      </c>
      <c r="J146" s="38">
        <v>32</v>
      </c>
      <c r="K146" s="38">
        <v>4.9000000000000004</v>
      </c>
      <c r="L146" s="38">
        <v>0.05</v>
      </c>
      <c r="M146" s="38">
        <f t="shared" si="12"/>
        <v>1924.7616187082679</v>
      </c>
      <c r="N146" s="38">
        <f t="shared" si="13"/>
        <v>962.38080935413393</v>
      </c>
      <c r="O146" s="38">
        <f t="shared" si="14"/>
        <v>0.15901813417685229</v>
      </c>
      <c r="P146" s="38">
        <f t="shared" si="15"/>
        <v>5.0090181341768529</v>
      </c>
      <c r="Q146" s="37">
        <f t="shared" si="16"/>
        <v>5.2048192207183232E-3</v>
      </c>
    </row>
    <row r="147" spans="1:17" x14ac:dyDescent="0.25">
      <c r="A147" s="36">
        <v>42675</v>
      </c>
      <c r="B147" s="37">
        <v>0.1333</v>
      </c>
      <c r="C147" s="38">
        <v>2198.8100589999999</v>
      </c>
      <c r="D147" s="37">
        <v>3.8E-3</v>
      </c>
      <c r="E147" s="37">
        <v>2.1000000000000001E-2</v>
      </c>
      <c r="F147" s="38">
        <v>30</v>
      </c>
      <c r="G147" s="38">
        <f t="shared" si="17"/>
        <v>2035.6018496309798</v>
      </c>
      <c r="H147" s="38">
        <v>2040</v>
      </c>
      <c r="I147" s="49">
        <v>42375</v>
      </c>
      <c r="J147" s="38">
        <v>37</v>
      </c>
      <c r="K147" s="38">
        <v>4.9000000000000004</v>
      </c>
      <c r="L147" s="38">
        <v>0.4</v>
      </c>
      <c r="M147" s="38">
        <f t="shared" si="12"/>
        <v>2034.3143321534126</v>
      </c>
      <c r="N147" s="38">
        <f t="shared" si="13"/>
        <v>1017.1571660767063</v>
      </c>
      <c r="O147" s="38">
        <f t="shared" si="14"/>
        <v>0.31926771026008516</v>
      </c>
      <c r="P147" s="38">
        <f t="shared" si="15"/>
        <v>4.8192677102600854</v>
      </c>
      <c r="Q147" s="37">
        <f t="shared" si="16"/>
        <v>4.7379774443791836E-3</v>
      </c>
    </row>
    <row r="148" spans="1:17" x14ac:dyDescent="0.25">
      <c r="A148" s="36">
        <v>42705</v>
      </c>
      <c r="B148" s="37">
        <v>0.1404</v>
      </c>
      <c r="C148" s="38">
        <v>2238.830078</v>
      </c>
      <c r="D148" s="37">
        <v>4.4000000000000003E-3</v>
      </c>
      <c r="E148" s="48">
        <v>2.01E-2</v>
      </c>
      <c r="F148" s="38">
        <v>32</v>
      </c>
      <c r="G148" s="38">
        <f t="shared" si="17"/>
        <v>2059.2121440817209</v>
      </c>
      <c r="H148" s="38">
        <v>2060</v>
      </c>
      <c r="I148" s="38"/>
      <c r="J148" s="38">
        <v>0</v>
      </c>
      <c r="K148" s="38"/>
      <c r="L148" s="38"/>
      <c r="M148" s="38">
        <f t="shared" si="12"/>
        <v>2060</v>
      </c>
      <c r="N148" s="38">
        <f t="shared" si="13"/>
        <v>1030</v>
      </c>
      <c r="O148" s="38">
        <f t="shared" si="14"/>
        <v>0.39740267219019243</v>
      </c>
      <c r="P148" s="38">
        <f t="shared" si="15"/>
        <v>0.39740267219019243</v>
      </c>
      <c r="Q148" s="37">
        <f t="shared" si="16"/>
        <v>3.8582783707785673E-4</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50"/>
  <sheetViews>
    <sheetView zoomScale="70" zoomScaleNormal="70" workbookViewId="0">
      <selection activeCell="O4" sqref="O4:R4"/>
    </sheetView>
  </sheetViews>
  <sheetFormatPr baseColWidth="10" defaultColWidth="12.28515625" defaultRowHeight="15.75" x14ac:dyDescent="0.25"/>
  <cols>
    <col min="1" max="1" width="12.7109375" style="8" bestFit="1" customWidth="1"/>
    <col min="2" max="2" width="25" style="9" bestFit="1" customWidth="1"/>
    <col min="3" max="3" width="12.28515625" style="9"/>
    <col min="4" max="4" width="12.28515625" style="3"/>
    <col min="5" max="5" width="16.42578125" style="3" bestFit="1" customWidth="1"/>
    <col min="6" max="6" width="19.42578125" style="3" bestFit="1" customWidth="1"/>
    <col min="7" max="7" width="20" style="3" bestFit="1" customWidth="1"/>
    <col min="8" max="8" width="21.140625" style="3" bestFit="1" customWidth="1"/>
    <col min="9" max="9" width="21.28515625" style="3" bestFit="1" customWidth="1"/>
    <col min="10" max="10" width="23.42578125" style="3" bestFit="1" customWidth="1"/>
    <col min="11" max="12" width="12.28515625" style="3"/>
    <col min="13" max="13" width="19" style="3" bestFit="1" customWidth="1"/>
    <col min="14" max="16384" width="12.28515625" style="3"/>
  </cols>
  <sheetData>
    <row r="1" spans="1:18" x14ac:dyDescent="0.25">
      <c r="A1" s="14" t="s">
        <v>87</v>
      </c>
      <c r="B1" s="7" t="s">
        <v>88</v>
      </c>
    </row>
    <row r="2" spans="1:18" x14ac:dyDescent="0.25">
      <c r="A2" s="14">
        <f>SLOPE(P9:P55,Q9:Q55)</f>
        <v>0.24776711202807461</v>
      </c>
      <c r="B2" s="3">
        <f>MIN(E6:E149)</f>
        <v>-0.11279782107372582</v>
      </c>
    </row>
    <row r="3" spans="1:18" x14ac:dyDescent="0.25">
      <c r="A3" s="14" t="s">
        <v>91</v>
      </c>
      <c r="B3" s="7" t="s">
        <v>98</v>
      </c>
    </row>
    <row r="4" spans="1:18" x14ac:dyDescent="0.25">
      <c r="A4" s="14">
        <f>SLOPE(R9:R55,Q9:Q55)</f>
        <v>0.17328867805769099</v>
      </c>
      <c r="B4" s="3">
        <f>MIN(J6:J149)</f>
        <v>-0.11157275615731133</v>
      </c>
      <c r="O4" s="15" t="s">
        <v>93</v>
      </c>
      <c r="P4" s="14"/>
      <c r="Q4" s="14"/>
      <c r="R4" s="14"/>
    </row>
    <row r="5" spans="1:18" x14ac:dyDescent="0.25">
      <c r="A5" s="5" t="s">
        <v>18</v>
      </c>
      <c r="B5" s="6" t="s">
        <v>96</v>
      </c>
      <c r="C5" s="6" t="s">
        <v>24</v>
      </c>
      <c r="D5" s="7" t="s">
        <v>84</v>
      </c>
      <c r="E5" s="7" t="s">
        <v>89</v>
      </c>
      <c r="F5" s="7" t="s">
        <v>22</v>
      </c>
      <c r="G5" s="7" t="s">
        <v>23</v>
      </c>
      <c r="H5" s="7" t="s">
        <v>76</v>
      </c>
      <c r="I5" s="7" t="s">
        <v>77</v>
      </c>
      <c r="J5" s="7" t="s">
        <v>75</v>
      </c>
      <c r="K5" s="7" t="s">
        <v>99</v>
      </c>
      <c r="L5" s="10">
        <v>7.6191087182038073E-4</v>
      </c>
      <c r="M5" s="12" t="s">
        <v>103</v>
      </c>
      <c r="N5" s="10">
        <f>L5*12</f>
        <v>9.1429304618445683E-3</v>
      </c>
      <c r="O5" s="15"/>
      <c r="P5" s="15" t="s">
        <v>81</v>
      </c>
      <c r="Q5" s="15" t="s">
        <v>24</v>
      </c>
      <c r="R5" s="15" t="s">
        <v>104</v>
      </c>
    </row>
    <row r="6" spans="1:18" x14ac:dyDescent="0.25">
      <c r="D6" s="3">
        <f>100</f>
        <v>100</v>
      </c>
      <c r="E6" s="3">
        <v>0</v>
      </c>
      <c r="H6" s="3">
        <v>100</v>
      </c>
      <c r="I6" s="3">
        <v>100</v>
      </c>
      <c r="J6" s="3">
        <v>0</v>
      </c>
      <c r="O6" s="3" t="s">
        <v>79</v>
      </c>
      <c r="P6" s="33">
        <f>(1+AVERAGE(P9:P55))^4-1</f>
        <v>4.9906246472818827E-2</v>
      </c>
      <c r="Q6" s="31">
        <f>(1+AVERAGE(Q9:Q55))^4-1</f>
        <v>7.5956029493893018E-2</v>
      </c>
      <c r="R6" s="31">
        <f>(1+AVERAGE(R9:R55))^4-1</f>
        <v>4.9605077813533294E-2</v>
      </c>
    </row>
    <row r="7" spans="1:18" x14ac:dyDescent="0.25">
      <c r="A7" s="47">
        <v>38412</v>
      </c>
      <c r="B7" s="9">
        <v>3.7000000000000002E-3</v>
      </c>
      <c r="C7" s="9">
        <v>-1.9117655748441043E-2</v>
      </c>
      <c r="D7" s="3">
        <f t="shared" ref="D7:D70" si="0">D6*(1+B7)</f>
        <v>100.37</v>
      </c>
      <c r="E7" s="3">
        <f>D7/MAXA($D$6:D6)-1</f>
        <v>3.7000000000000366E-3</v>
      </c>
      <c r="F7" s="10">
        <f>'L2 (2)'!Q5</f>
        <v>5.7018871498381212E-3</v>
      </c>
      <c r="G7" s="10">
        <f>F7-$L$5</f>
        <v>4.9399762780177403E-3</v>
      </c>
      <c r="H7" s="11">
        <f>H6*(1+F7)</f>
        <v>100.57018871498383</v>
      </c>
      <c r="I7" s="3">
        <f>(1+G7)*I6</f>
        <v>100.49399762780178</v>
      </c>
      <c r="J7" s="3">
        <f>I7/MAXA($I$6:I6)-1</f>
        <v>4.939976278017788E-3</v>
      </c>
      <c r="O7" s="3" t="s">
        <v>78</v>
      </c>
      <c r="P7" s="30">
        <f>_xlfn.STDEV.P(P9:P55)*SQRT(4)</f>
        <v>4.7731219344395413E-2</v>
      </c>
      <c r="Q7" s="30">
        <f>_xlfn.STDEV.P(Q9:Q55)*SQRT(4)</f>
        <v>0.15162336735663465</v>
      </c>
      <c r="R7" s="31">
        <f>_xlfn.STDEV.P(R9:R55)*SQRT(4)</f>
        <v>3.8087260410116862E-2</v>
      </c>
    </row>
    <row r="8" spans="1:18" x14ac:dyDescent="0.25">
      <c r="A8" s="47">
        <v>38443</v>
      </c>
      <c r="B8" s="9">
        <v>-5.6999999999999993E-3</v>
      </c>
      <c r="C8" s="9">
        <v>-2.0108581881679299E-2</v>
      </c>
      <c r="D8" s="3">
        <f t="shared" si="0"/>
        <v>99.797891000000007</v>
      </c>
      <c r="E8" s="3">
        <f>D8/MAXA($D$6:D7)-1</f>
        <v>-5.6999999999999273E-3</v>
      </c>
      <c r="F8" s="10">
        <f>'L2 (2)'!Q6</f>
        <v>3.7513055798139615E-3</v>
      </c>
      <c r="G8" s="10">
        <f t="shared" ref="G8:G71" si="1">F8-$L$5</f>
        <v>2.9893947079935807E-3</v>
      </c>
      <c r="H8" s="11">
        <f>H7*(1+F8)</f>
        <v>100.94745822507329</v>
      </c>
      <c r="I8" s="3">
        <f>(1+G8)*I7</f>
        <v>100.79441385249544</v>
      </c>
      <c r="J8" s="3">
        <f>I8/MAXA($I$6:I7)-1</f>
        <v>2.9893947079935312E-3</v>
      </c>
      <c r="O8" s="3" t="s">
        <v>80</v>
      </c>
      <c r="P8" s="32">
        <f>(P6-0.02)/P7</f>
        <v>0.62655525845749027</v>
      </c>
      <c r="Q8" s="32">
        <f>(Q6-0.02)/Q7</f>
        <v>0.3690462127930344</v>
      </c>
      <c r="R8" s="32">
        <f>(R6-0.02)/R7</f>
        <v>0.7772960694665636</v>
      </c>
    </row>
    <row r="9" spans="1:18" x14ac:dyDescent="0.25">
      <c r="A9" s="47">
        <v>38473</v>
      </c>
      <c r="B9" s="9">
        <v>1.2500000000000001E-2</v>
      </c>
      <c r="C9" s="9">
        <v>2.9952046262565757E-2</v>
      </c>
      <c r="D9" s="3">
        <f t="shared" si="0"/>
        <v>101.0453646375</v>
      </c>
      <c r="E9" s="3">
        <f>D9/MAXA($D$6:D8)-1</f>
        <v>6.72874999999995E-3</v>
      </c>
      <c r="F9" s="10">
        <f>'L2 (2)'!Q7</f>
        <v>3.4876289569484953E-3</v>
      </c>
      <c r="G9" s="10">
        <f t="shared" si="1"/>
        <v>2.7257180851281144E-3</v>
      </c>
      <c r="H9" s="11">
        <f t="shared" ref="H9:H72" si="2">H8*(1+F9)</f>
        <v>101.29952550350941</v>
      </c>
      <c r="I9" s="3">
        <f t="shared" ref="I9:I72" si="3">(1+G9)*I8</f>
        <v>101.06915100921307</v>
      </c>
      <c r="J9" s="3">
        <f>I9/MAXA($I$6:I8)-1</f>
        <v>2.7257180851281149E-3</v>
      </c>
      <c r="O9" s="3" t="s">
        <v>25</v>
      </c>
      <c r="P9" s="13">
        <f>(1+B8)*(1+B9)*(1+B10)-1</f>
        <v>2.344044724999983E-2</v>
      </c>
      <c r="Q9" s="13">
        <f>(1+C8)*(1+C9)*(1+C10)-1</f>
        <v>9.0971381337321411E-3</v>
      </c>
      <c r="R9" s="13">
        <f>(1+G8)*(1+G9)*(1+G10)-1</f>
        <v>1.3089198335684893E-2</v>
      </c>
    </row>
    <row r="10" spans="1:18" x14ac:dyDescent="0.25">
      <c r="A10" s="47">
        <v>38504</v>
      </c>
      <c r="B10" s="9">
        <v>1.66E-2</v>
      </c>
      <c r="C10" s="9">
        <v>-1.427142257658387E-4</v>
      </c>
      <c r="D10" s="3">
        <f t="shared" si="0"/>
        <v>102.7227176904825</v>
      </c>
      <c r="E10" s="3">
        <f>D10/MAXA($D$6:D9)-1</f>
        <v>1.6599999999999948E-2</v>
      </c>
      <c r="F10" s="10">
        <f>'L2 (2)'!Q8</f>
        <v>8.0859308887427581E-3</v>
      </c>
      <c r="G10" s="10">
        <f t="shared" si="1"/>
        <v>7.3240200169223772E-3</v>
      </c>
      <c r="H10" s="11">
        <f t="shared" si="2"/>
        <v>102.11862646579321</v>
      </c>
      <c r="I10" s="3">
        <f t="shared" si="3"/>
        <v>101.8093834942979</v>
      </c>
      <c r="J10" s="3">
        <f>I10/MAXA($I$6:I9)-1</f>
        <v>7.3240200169224501E-3</v>
      </c>
      <c r="O10" s="3" t="s">
        <v>31</v>
      </c>
      <c r="P10" s="13">
        <f>(1+B11)*(1+B12)*(1+B13)-1</f>
        <v>3.7722518599999866E-2</v>
      </c>
      <c r="Q10" s="13">
        <f>(1+C11)*(1+C12)*(1+C13)-1</f>
        <v>3.1460724051498135E-2</v>
      </c>
      <c r="R10" s="13">
        <f>(1+G11)*(1+G12)*(1+G13)-1</f>
        <v>1.7462866965360924E-2</v>
      </c>
    </row>
    <row r="11" spans="1:18" x14ac:dyDescent="0.25">
      <c r="A11" s="47">
        <v>38534</v>
      </c>
      <c r="B11" s="9">
        <v>1.5100000000000001E-2</v>
      </c>
      <c r="C11" s="9">
        <v>3.5968287193812287E-2</v>
      </c>
      <c r="D11" s="3">
        <f t="shared" si="0"/>
        <v>104.27383072760877</v>
      </c>
      <c r="E11" s="3">
        <f>D11/MAXA($D$6:D10)-1</f>
        <v>1.5099999999999891E-2</v>
      </c>
      <c r="F11" s="10">
        <f>'L2 (2)'!Q9</f>
        <v>6.4858594730414351E-3</v>
      </c>
      <c r="G11" s="10">
        <f t="shared" si="1"/>
        <v>5.7239486012210542E-3</v>
      </c>
      <c r="H11" s="11">
        <f t="shared" si="2"/>
        <v>102.78095352663036</v>
      </c>
      <c r="I11" s="3">
        <f t="shared" si="3"/>
        <v>102.39213517254127</v>
      </c>
      <c r="J11" s="3">
        <f>I11/MAXA($I$6:I10)-1</f>
        <v>5.7239486012210516E-3</v>
      </c>
      <c r="O11" s="3" t="s">
        <v>32</v>
      </c>
      <c r="P11" s="13">
        <f>(1+B14)*(1+B15)*(1+B16)-1</f>
        <v>2.2104197681000137E-2</v>
      </c>
      <c r="Q11" s="13">
        <f>(1+C14)*(1+C15)*(1+C16)-1</f>
        <v>1.5852718536380594E-2</v>
      </c>
      <c r="R11" s="13">
        <f>(1+G14)*(1+G15)*(1+G16)-1</f>
        <v>1.5798240998775137E-2</v>
      </c>
    </row>
    <row r="12" spans="1:18" x14ac:dyDescent="0.25">
      <c r="A12" s="47">
        <v>38565</v>
      </c>
      <c r="B12" s="9">
        <v>5.0000000000000001E-3</v>
      </c>
      <c r="C12" s="9">
        <v>-1.1222104874496597E-2</v>
      </c>
      <c r="D12" s="3">
        <f t="shared" si="0"/>
        <v>104.7951998812468</v>
      </c>
      <c r="E12" s="3">
        <f>D12/MAXA($D$6:D11)-1</f>
        <v>4.9999999999998934E-3</v>
      </c>
      <c r="F12" s="10">
        <f>'L2 (2)'!Q10</f>
        <v>7.9458093479766768E-3</v>
      </c>
      <c r="G12" s="10">
        <f t="shared" si="1"/>
        <v>7.183898476156296E-3</v>
      </c>
      <c r="H12" s="11">
        <f t="shared" si="2"/>
        <v>103.59763138795621</v>
      </c>
      <c r="I12" s="3">
        <f t="shared" si="3"/>
        <v>103.12770987637768</v>
      </c>
      <c r="J12" s="3">
        <f>I12/MAXA($I$6:I11)-1</f>
        <v>7.1838984761563029E-3</v>
      </c>
      <c r="O12" s="3" t="s">
        <v>26</v>
      </c>
      <c r="P12" s="13">
        <f>(1+B17)*(1+B18)*(1+B19)-1</f>
        <v>4.6859934652000224E-2</v>
      </c>
      <c r="Q12" s="13">
        <f>(1+C17)*(1+C18)*(1+C19)-1</f>
        <v>3.7315010570231788E-2</v>
      </c>
      <c r="R12" s="13">
        <f>(1+G17)*(1+G18)*(1+G19)-1</f>
        <v>1.8259818979213138E-2</v>
      </c>
    </row>
    <row r="13" spans="1:18" x14ac:dyDescent="0.25">
      <c r="A13" s="47">
        <v>38596</v>
      </c>
      <c r="B13" s="9">
        <v>1.72E-2</v>
      </c>
      <c r="C13" s="9">
        <v>6.9490246947603307E-3</v>
      </c>
      <c r="D13" s="3">
        <f t="shared" si="0"/>
        <v>106.59767731920425</v>
      </c>
      <c r="E13" s="3">
        <f>D13/MAXA($D$6:D12)-1</f>
        <v>1.7200000000000104E-2</v>
      </c>
      <c r="F13" s="10">
        <f>'L2 (2)'!Q11</f>
        <v>5.2181073514809473E-3</v>
      </c>
      <c r="G13" s="10">
        <f t="shared" si="1"/>
        <v>4.4561964796605664E-3</v>
      </c>
      <c r="H13" s="11">
        <f t="shared" si="2"/>
        <v>104.13821494989773</v>
      </c>
      <c r="I13" s="3">
        <f t="shared" si="3"/>
        <v>103.58726721408425</v>
      </c>
      <c r="J13" s="3">
        <f>I13/MAXA($I$6:I12)-1</f>
        <v>4.4561964796605569E-3</v>
      </c>
      <c r="O13" s="3" t="s">
        <v>27</v>
      </c>
      <c r="P13" s="13">
        <f>(1+B20)*(1+B21)*(1+B22)-1</f>
        <v>-3.3210887499999231E-3</v>
      </c>
      <c r="Q13" s="13">
        <f>(1+C20)*(1+C21)*(1+C22)-1</f>
        <v>-1.9052139670593049E-2</v>
      </c>
      <c r="R13" s="13">
        <f>(1+G20)*(1+G21)*(1+G22)-1</f>
        <v>1.0776499716579124E-2</v>
      </c>
    </row>
    <row r="14" spans="1:18" x14ac:dyDescent="0.25">
      <c r="A14" s="47">
        <v>38626</v>
      </c>
      <c r="B14" s="9">
        <v>-1.43E-2</v>
      </c>
      <c r="C14" s="9">
        <v>-1.7740780066319406E-2</v>
      </c>
      <c r="D14" s="3">
        <f t="shared" si="0"/>
        <v>105.07333053353963</v>
      </c>
      <c r="E14" s="3">
        <f>D14/MAXA($D$6:D13)-1</f>
        <v>-1.4299999999999979E-2</v>
      </c>
      <c r="F14" s="10">
        <f>'L2 (2)'!Q12</f>
        <v>7.5093515693291932E-3</v>
      </c>
      <c r="G14" s="10">
        <f t="shared" si="1"/>
        <v>6.7474406975088124E-3</v>
      </c>
      <c r="H14" s="11">
        <f t="shared" si="2"/>
        <v>104.92022541775889</v>
      </c>
      <c r="I14" s="3">
        <f t="shared" si="3"/>
        <v>104.28621615662827</v>
      </c>
      <c r="J14" s="3">
        <f>I14/MAXA($I$6:I13)-1</f>
        <v>6.7474406975087664E-3</v>
      </c>
      <c r="O14" s="3" t="s">
        <v>33</v>
      </c>
      <c r="P14" s="13">
        <f>(1+B23)*(1+B24)*(1+B25)-1</f>
        <v>1.4128597880000093E-2</v>
      </c>
      <c r="Q14" s="13">
        <f>(1+C23)*(1+C24)*(1+C25)-1</f>
        <v>5.1684795727094279E-2</v>
      </c>
      <c r="R14" s="13">
        <f>(1+G23)*(1+G24)*(1+G25)-1</f>
        <v>2.1130367783453341E-2</v>
      </c>
    </row>
    <row r="15" spans="1:18" x14ac:dyDescent="0.25">
      <c r="A15" s="47">
        <v>38657</v>
      </c>
      <c r="B15" s="9">
        <v>1.67E-2</v>
      </c>
      <c r="C15" s="9">
        <v>3.5186095929726546E-2</v>
      </c>
      <c r="D15" s="3">
        <f t="shared" si="0"/>
        <v>106.82805515344974</v>
      </c>
      <c r="E15" s="3">
        <f>D15/MAXA($D$6:D14)-1</f>
        <v>2.161190000000035E-3</v>
      </c>
      <c r="F15" s="10">
        <f>'L2 (2)'!Q13</f>
        <v>2.343630406248061E-3</v>
      </c>
      <c r="G15" s="10">
        <f t="shared" si="1"/>
        <v>1.5817195344276802E-3</v>
      </c>
      <c r="H15" s="11">
        <f t="shared" si="2"/>
        <v>105.16611964827835</v>
      </c>
      <c r="I15" s="3">
        <f t="shared" si="3"/>
        <v>104.45116770189476</v>
      </c>
      <c r="J15" s="3">
        <f>I15/MAXA($I$6:I14)-1</f>
        <v>1.5817195344276502E-3</v>
      </c>
      <c r="O15" s="3" t="s">
        <v>34</v>
      </c>
      <c r="P15" s="13">
        <f>(1+B26)*(1+B27)*(1+B28)-1</f>
        <v>4.5549827579999924E-2</v>
      </c>
      <c r="Q15" s="13">
        <f>(1+C26)*(1+C27)*(1+C28)-1</f>
        <v>6.1721057365202059E-2</v>
      </c>
      <c r="R15" s="13">
        <f>(1+G26)*(1+G27)*(1+G28)-1</f>
        <v>2.3353258157446266E-2</v>
      </c>
    </row>
    <row r="16" spans="1:18" x14ac:dyDescent="0.25">
      <c r="A16" s="47">
        <v>38687</v>
      </c>
      <c r="B16" s="9">
        <v>1.9900000000000001E-2</v>
      </c>
      <c r="C16" s="9">
        <v>-9.5234899241847248E-4</v>
      </c>
      <c r="D16" s="3">
        <f t="shared" si="0"/>
        <v>108.95393345100339</v>
      </c>
      <c r="E16" s="3">
        <f>D16/MAXA($D$6:D15)-1</f>
        <v>1.9900000000000029E-2</v>
      </c>
      <c r="F16" s="10">
        <f>'L2 (2)'!Q14</f>
        <v>8.1586316652834581E-3</v>
      </c>
      <c r="G16" s="10">
        <f t="shared" si="1"/>
        <v>7.3967207934630772E-3</v>
      </c>
      <c r="H16" s="11">
        <f t="shared" si="2"/>
        <v>106.02413128215579</v>
      </c>
      <c r="I16" s="3">
        <f t="shared" si="3"/>
        <v>105.22376382593687</v>
      </c>
      <c r="J16" s="3">
        <f>I16/MAXA($I$6:I15)-1</f>
        <v>7.3967207934630963E-3</v>
      </c>
      <c r="O16" s="3" t="s">
        <v>28</v>
      </c>
      <c r="P16" s="13">
        <f>(1+B29)*(1+B30)*(1+B31)-1</f>
        <v>2.2846295264000283E-2</v>
      </c>
      <c r="Q16" s="13">
        <f>(1+C29)*(1+C30)*(1+C31)-1</f>
        <v>1.8049326035101121E-3</v>
      </c>
      <c r="R16" s="13">
        <f>(1+G29)*(1+G30)*(1+G31)-1</f>
        <v>1.1788656776263506E-2</v>
      </c>
    </row>
    <row r="17" spans="1:18" x14ac:dyDescent="0.25">
      <c r="A17" s="47">
        <v>38718</v>
      </c>
      <c r="B17" s="9">
        <v>1.72E-2</v>
      </c>
      <c r="C17" s="9">
        <v>2.5466771348641615E-2</v>
      </c>
      <c r="D17" s="3">
        <f t="shared" si="0"/>
        <v>110.82794110636067</v>
      </c>
      <c r="E17" s="3">
        <f>D17/MAXA($D$6:D16)-1</f>
        <v>1.7200000000000104E-2</v>
      </c>
      <c r="F17" s="10">
        <f>'L2 (2)'!Q15</f>
        <v>6.594502426921188E-3</v>
      </c>
      <c r="G17" s="10">
        <f t="shared" si="1"/>
        <v>5.8325915551008072E-3</v>
      </c>
      <c r="H17" s="11">
        <f t="shared" si="2"/>
        <v>106.72330767320818</v>
      </c>
      <c r="I17" s="3">
        <f t="shared" si="3"/>
        <v>105.83749106222395</v>
      </c>
      <c r="J17" s="3">
        <f>I17/MAXA($I$6:I16)-1</f>
        <v>5.8325915551007412E-3</v>
      </c>
      <c r="O17" s="3" t="s">
        <v>29</v>
      </c>
      <c r="P17" s="13">
        <f>(1+B32)*(1+B33)*(1+B34)-1</f>
        <v>2.8429241503999725E-2</v>
      </c>
      <c r="Q17" s="13">
        <f>(1+C32)*(1+C33)*(1+C34)-1</f>
        <v>5.8056382663208117E-2</v>
      </c>
      <c r="R17" s="13">
        <f>(1+G32)*(1+G33)*(1+G34)-1</f>
        <v>2.5275987138703604E-2</v>
      </c>
    </row>
    <row r="18" spans="1:18" x14ac:dyDescent="0.25">
      <c r="A18" s="47">
        <v>38749</v>
      </c>
      <c r="B18" s="9">
        <v>7.3000000000000001E-3</v>
      </c>
      <c r="C18" s="9">
        <v>4.5315763072539816E-4</v>
      </c>
      <c r="D18" s="3">
        <f t="shared" si="0"/>
        <v>111.63698507643711</v>
      </c>
      <c r="E18" s="3">
        <f>D18/MAXA($D$6:D17)-1</f>
        <v>7.3000000000000842E-3</v>
      </c>
      <c r="F18" s="10">
        <f>'L2 (2)'!Q16</f>
        <v>7.3471538638096032E-3</v>
      </c>
      <c r="G18" s="10">
        <f t="shared" si="1"/>
        <v>6.5852429919892224E-3</v>
      </c>
      <c r="H18" s="11">
        <f t="shared" si="2"/>
        <v>107.50742023553795</v>
      </c>
      <c r="I18" s="3">
        <f t="shared" si="3"/>
        <v>106.53445665853118</v>
      </c>
      <c r="J18" s="3">
        <f>I18/MAXA($I$6:I17)-1</f>
        <v>6.5852429919892597E-3</v>
      </c>
      <c r="O18" s="3" t="s">
        <v>35</v>
      </c>
      <c r="P18" s="13">
        <f>(1+B35)*(1+B36)*(1+B37)-1</f>
        <v>-1.0101260170000015E-2</v>
      </c>
      <c r="Q18" s="13">
        <f>(1+C35)*(1+C36)*(1+C37)-1</f>
        <v>1.5565253848781824E-2</v>
      </c>
      <c r="R18" s="13">
        <f>(1+G35)*(1+G36)*(1+G37)-1</f>
        <v>1.3746345918528968E-2</v>
      </c>
    </row>
    <row r="19" spans="1:18" x14ac:dyDescent="0.25">
      <c r="A19" s="47">
        <v>38777</v>
      </c>
      <c r="B19" s="9">
        <v>2.1700000000000001E-2</v>
      </c>
      <c r="C19" s="9">
        <v>1.1095810459249567E-2</v>
      </c>
      <c r="D19" s="3">
        <f t="shared" si="0"/>
        <v>114.0595076525958</v>
      </c>
      <c r="E19" s="3">
        <f>D19/MAXA($D$6:D18)-1</f>
        <v>2.1700000000000053E-2</v>
      </c>
      <c r="F19" s="10">
        <f>'L2 (2)'!Q17</f>
        <v>6.4940849151549525E-3</v>
      </c>
      <c r="G19" s="10">
        <f t="shared" si="1"/>
        <v>5.7321740433345716E-3</v>
      </c>
      <c r="H19" s="11">
        <f t="shared" si="2"/>
        <v>108.20558255155677</v>
      </c>
      <c r="I19" s="3">
        <f t="shared" si="3"/>
        <v>107.14513070570996</v>
      </c>
      <c r="J19" s="3">
        <f>I19/MAXA($I$6:I18)-1</f>
        <v>5.7321740433344814E-3</v>
      </c>
      <c r="O19" s="3" t="s">
        <v>36</v>
      </c>
      <c r="P19" s="13">
        <f>(1+B38)*(1+B39)*(1+B40)-1</f>
        <v>-1.4827971519999483E-3</v>
      </c>
      <c r="Q19" s="13">
        <f>(1+C38)*(1+C39)*(1+C40)-1</f>
        <v>-3.8244647126248421E-2</v>
      </c>
      <c r="R19" s="13">
        <f>(1+G38)*(1+G39)*(1+G40)-1</f>
        <v>2.425471044841232E-2</v>
      </c>
    </row>
    <row r="20" spans="1:18" x14ac:dyDescent="0.25">
      <c r="A20" s="47">
        <v>38808</v>
      </c>
      <c r="B20" s="9">
        <v>9.7999999999999997E-3</v>
      </c>
      <c r="C20" s="9">
        <v>1.2155652737941391E-2</v>
      </c>
      <c r="D20" s="3">
        <f t="shared" si="0"/>
        <v>115.17729082759124</v>
      </c>
      <c r="E20" s="3">
        <f>D20/MAXA($D$6:D19)-1</f>
        <v>9.8000000000000309E-3</v>
      </c>
      <c r="F20" s="10">
        <f>'L2 (2)'!Q18</f>
        <v>6.4849829262883423E-3</v>
      </c>
      <c r="G20" s="10">
        <f t="shared" si="1"/>
        <v>5.7230720544679614E-3</v>
      </c>
      <c r="H20" s="11">
        <f t="shared" si="2"/>
        <v>108.90729390693269</v>
      </c>
      <c r="I20" s="3">
        <f t="shared" si="3"/>
        <v>107.75833000902412</v>
      </c>
      <c r="J20" s="3">
        <f>I20/MAXA($I$6:I19)-1</f>
        <v>5.7230720544678704E-3</v>
      </c>
      <c r="O20" s="3" t="s">
        <v>30</v>
      </c>
      <c r="P20" s="13">
        <f>(1+B41)*(1+B41)*(1+B43)-1</f>
        <v>-2.9606155900000042E-2</v>
      </c>
      <c r="Q20" s="13">
        <f>(1+C41)*(1+C41)*(1+C43)-1</f>
        <v>-0.12383879475937432</v>
      </c>
      <c r="R20" s="13">
        <f>(1+G41)*(1+G41)*(1+G43)-1</f>
        <v>1.3508815742321989E-2</v>
      </c>
    </row>
    <row r="21" spans="1:18" x14ac:dyDescent="0.25">
      <c r="A21" s="47">
        <v>38838</v>
      </c>
      <c r="B21" s="9">
        <v>-1.2500000000000001E-2</v>
      </c>
      <c r="C21" s="9">
        <v>-3.0916916141150885E-2</v>
      </c>
      <c r="D21" s="3">
        <f t="shared" si="0"/>
        <v>113.73757469224635</v>
      </c>
      <c r="E21" s="3">
        <f>D21/MAXA($D$6:D20)-1</f>
        <v>-1.2499999999999956E-2</v>
      </c>
      <c r="F21" s="10">
        <f>'L2 (2)'!Q19</f>
        <v>6.1519740103697382E-3</v>
      </c>
      <c r="G21" s="10">
        <f t="shared" si="1"/>
        <v>5.3900631385493574E-3</v>
      </c>
      <c r="H21" s="11">
        <f t="shared" si="2"/>
        <v>109.57728874858783</v>
      </c>
      <c r="I21" s="3">
        <f t="shared" si="3"/>
        <v>108.33915421147739</v>
      </c>
      <c r="J21" s="3">
        <f>I21/MAXA($I$6:I20)-1</f>
        <v>5.3900631385492837E-3</v>
      </c>
      <c r="O21" s="3" t="s">
        <v>37</v>
      </c>
      <c r="P21" s="13">
        <f>(1+B44)*(1+B45)*(1+B346)-1</f>
        <v>1.7059999999999853E-2</v>
      </c>
      <c r="Q21" s="13">
        <f>(1+C44)*(1+C45)*(1+C346)-1</f>
        <v>5.8728401661519269E-2</v>
      </c>
      <c r="R21" s="13">
        <f>(1+G44)*(1+G45)*(1+G346)-1</f>
        <v>1.9026614843271172E-2</v>
      </c>
    </row>
    <row r="22" spans="1:18" x14ac:dyDescent="0.25">
      <c r="A22" s="47">
        <v>38869</v>
      </c>
      <c r="B22" s="9">
        <v>-5.0000000000000001E-4</v>
      </c>
      <c r="C22" s="9">
        <v>8.6596227782509416E-5</v>
      </c>
      <c r="D22" s="3">
        <f t="shared" si="0"/>
        <v>113.68070590490024</v>
      </c>
      <c r="E22" s="3">
        <f>D22/MAXA($D$6:D21)-1</f>
        <v>-1.2993749999999915E-2</v>
      </c>
      <c r="F22" s="10">
        <f>'L2 (2)'!Q20</f>
        <v>3.9847776796180054E-4</v>
      </c>
      <c r="G22" s="10">
        <f t="shared" si="1"/>
        <v>-3.6343310385858018E-4</v>
      </c>
      <c r="H22" s="11">
        <f t="shared" si="2"/>
        <v>109.62095286202766</v>
      </c>
      <c r="I22" s="3">
        <f t="shared" si="3"/>
        <v>108.2997801763929</v>
      </c>
      <c r="J22" s="3">
        <f>I22/MAXA($I$6:I21)-1</f>
        <v>-3.6343310385855698E-4</v>
      </c>
      <c r="O22" s="3" t="s">
        <v>38</v>
      </c>
      <c r="P22" s="13">
        <f>(1+B47)*(1+B48)*(1+B49)-1</f>
        <v>-5.5754993645000139E-2</v>
      </c>
      <c r="Q22" s="13">
        <f>(1+C47)*(1+C48)*(1+C49)-1</f>
        <v>-8.8781261718749893E-2</v>
      </c>
      <c r="R22" s="13">
        <f>(1+G47)*(1+G48)*(1+G49)-1</f>
        <v>2.2183680184573173E-3</v>
      </c>
    </row>
    <row r="23" spans="1:18" x14ac:dyDescent="0.25">
      <c r="A23" s="47">
        <v>38899</v>
      </c>
      <c r="B23" s="9">
        <v>-2.2000000000000001E-3</v>
      </c>
      <c r="C23" s="9">
        <v>5.0858787979908282E-3</v>
      </c>
      <c r="D23" s="3">
        <f t="shared" si="0"/>
        <v>113.43060835190946</v>
      </c>
      <c r="E23" s="3">
        <f>D23/MAXA($D$6:D22)-1</f>
        <v>-1.5165163749999877E-2</v>
      </c>
      <c r="F23" s="10">
        <f>'L2 (2)'!Q21</f>
        <v>5.139007807851201E-3</v>
      </c>
      <c r="G23" s="10">
        <f t="shared" si="1"/>
        <v>4.3770969360308202E-3</v>
      </c>
      <c r="H23" s="11">
        <f t="shared" si="2"/>
        <v>110.18429579468972</v>
      </c>
      <c r="I23" s="3">
        <f t="shared" si="3"/>
        <v>108.77381881237581</v>
      </c>
      <c r="J23" s="3">
        <f>I23/MAXA($I$6:I22)-1</f>
        <v>4.0120730502468671E-3</v>
      </c>
      <c r="O23" s="3" t="s">
        <v>39</v>
      </c>
      <c r="P23" s="13">
        <f>(1+B50)*(1+B51)*(1+B52)-1</f>
        <v>-4.5715056724000003E-2</v>
      </c>
      <c r="Q23" s="13">
        <f>(1+C50)*(1+C51)*(1+C52)-1</f>
        <v>-0.22558214306366153</v>
      </c>
      <c r="R23" s="13">
        <f>(1+G50)*(1+G51)*(1+G52)-1</f>
        <v>-9.4883816957612388E-2</v>
      </c>
    </row>
    <row r="24" spans="1:18" x14ac:dyDescent="0.25">
      <c r="A24" s="47">
        <v>38930</v>
      </c>
      <c r="B24" s="9">
        <v>9.4999999999999998E-3</v>
      </c>
      <c r="C24" s="9">
        <v>2.1274193032348121E-2</v>
      </c>
      <c r="D24" s="3">
        <f t="shared" si="0"/>
        <v>114.5081991312526</v>
      </c>
      <c r="E24" s="3">
        <f>D24/MAXA($D$6:D23)-1</f>
        <v>-5.8092328056248421E-3</v>
      </c>
      <c r="F24" s="10">
        <f>'L2 (2)'!Q22</f>
        <v>7.9918908867276962E-3</v>
      </c>
      <c r="G24" s="10">
        <f t="shared" si="1"/>
        <v>7.2299800149073154E-3</v>
      </c>
      <c r="H24" s="11">
        <f t="shared" si="2"/>
        <v>111.06487666411182</v>
      </c>
      <c r="I24" s="3">
        <f t="shared" si="3"/>
        <v>109.56025134853444</v>
      </c>
      <c r="J24" s="3">
        <f>I24/MAXA($I$6:I23)-1</f>
        <v>7.2299800149073778E-3</v>
      </c>
      <c r="O24" s="3" t="s">
        <v>40</v>
      </c>
      <c r="P24" s="13">
        <f>(1+B53)*(1+B54)*(1+B55)-1</f>
        <v>1.2393811753999895E-2</v>
      </c>
      <c r="Q24" s="13">
        <f>(1+C53)*(1+C54)*(1+C55)-1</f>
        <v>-0.11666759479656785</v>
      </c>
      <c r="R24" s="13">
        <f>(1+G53)*(1+G54)*(1+G55)-1</f>
        <v>2.4376516417770278E-2</v>
      </c>
    </row>
    <row r="25" spans="1:18" x14ac:dyDescent="0.25">
      <c r="A25" s="47">
        <v>38961</v>
      </c>
      <c r="B25" s="9">
        <v>6.8000000000000005E-3</v>
      </c>
      <c r="C25" s="9">
        <v>2.4566298512509466E-2</v>
      </c>
      <c r="D25" s="3">
        <f t="shared" si="0"/>
        <v>115.28685488534511</v>
      </c>
      <c r="E25" s="3">
        <f>D25/MAXA($D$6:D24)-1</f>
        <v>9.5126441129678163E-4</v>
      </c>
      <c r="F25" s="10">
        <f>'L2 (2)'!Q23</f>
        <v>1.0144355701950512E-2</v>
      </c>
      <c r="G25" s="10">
        <f t="shared" si="1"/>
        <v>9.3824448301301315E-3</v>
      </c>
      <c r="H25" s="11">
        <f t="shared" si="2"/>
        <v>112.19155827898584</v>
      </c>
      <c r="I25" s="3">
        <f t="shared" si="3"/>
        <v>110.58819436238724</v>
      </c>
      <c r="J25" s="3">
        <f>I25/MAXA($I$6:I24)-1</f>
        <v>9.3824448301300656E-3</v>
      </c>
      <c r="O25" s="3" t="s">
        <v>41</v>
      </c>
      <c r="P25" s="13">
        <f>(1+B56)*(1+B57)*(1+B58)-1</f>
        <v>5.4732674380000068E-2</v>
      </c>
      <c r="Q25" s="13">
        <f>(1+C56)*(1+C57)*(1+C58)-1</f>
        <v>0.15221779583276618</v>
      </c>
      <c r="R25" s="13">
        <f>(1+G56)*(1+G57)*(1+G58)-1</f>
        <v>4.6157424571098282E-2</v>
      </c>
    </row>
    <row r="26" spans="1:18" x14ac:dyDescent="0.25">
      <c r="A26" s="47">
        <v>38991</v>
      </c>
      <c r="B26" s="9">
        <v>1.0200000000000001E-2</v>
      </c>
      <c r="C26" s="9">
        <v>3.1508002961554205E-2</v>
      </c>
      <c r="D26" s="3">
        <f t="shared" si="0"/>
        <v>116.46278080517563</v>
      </c>
      <c r="E26" s="3">
        <f>D26/MAXA($D$6:D25)-1</f>
        <v>1.0199999999999987E-2</v>
      </c>
      <c r="F26" s="10">
        <f>'L2 (2)'!Q24</f>
        <v>8.9019613551311848E-3</v>
      </c>
      <c r="G26" s="10">
        <f t="shared" si="1"/>
        <v>8.1400504833108039E-3</v>
      </c>
      <c r="H26" s="11">
        <f t="shared" si="2"/>
        <v>113.19028319515731</v>
      </c>
      <c r="I26" s="3">
        <f t="shared" si="3"/>
        <v>111.48838784735527</v>
      </c>
      <c r="J26" s="3">
        <f>I26/MAXA($I$6:I25)-1</f>
        <v>8.1400504833109011E-3</v>
      </c>
      <c r="O26" s="3" t="s">
        <v>42</v>
      </c>
      <c r="P26" s="13">
        <f>(1+B59)*(1+B60)*(1+B61)-1</f>
        <v>5.2383991832000154E-2</v>
      </c>
      <c r="Q26" s="13">
        <f>(1+C59)*(1+C60)*(1+C61)-1</f>
        <v>0.14984983243163552</v>
      </c>
      <c r="R26" s="13">
        <f>(1+G59)*(1+G60)*(1+G61)-1</f>
        <v>2.9936438849576197E-2</v>
      </c>
    </row>
    <row r="27" spans="1:18" x14ac:dyDescent="0.25">
      <c r="A27" s="47">
        <v>39022</v>
      </c>
      <c r="B27" s="9">
        <v>1.4499999999999999E-2</v>
      </c>
      <c r="C27" s="9">
        <v>1.6466656727820217E-2</v>
      </c>
      <c r="D27" s="3">
        <f t="shared" si="0"/>
        <v>118.15149112685067</v>
      </c>
      <c r="E27" s="3">
        <f>D27/MAXA($D$6:D26)-1</f>
        <v>1.4499999999999957E-2</v>
      </c>
      <c r="F27" s="10">
        <f>'L2 (2)'!Q25</f>
        <v>9.4740711915995354E-3</v>
      </c>
      <c r="G27" s="10">
        <f t="shared" si="1"/>
        <v>8.7121603197791546E-3</v>
      </c>
      <c r="H27" s="11">
        <f t="shared" si="2"/>
        <v>114.26265599634553</v>
      </c>
      <c r="I27" s="3">
        <f t="shared" si="3"/>
        <v>112.45969255607514</v>
      </c>
      <c r="J27" s="3">
        <f>I27/MAXA($I$6:I26)-1</f>
        <v>8.7121603197790609E-3</v>
      </c>
      <c r="O27" s="3" t="s">
        <v>43</v>
      </c>
      <c r="P27" s="13">
        <f>(1+B62)*(1+B63)*(1+B64)-1</f>
        <v>1.506545771000023E-2</v>
      </c>
      <c r="Q27" s="13">
        <f>(1+C62)*(1+C63)*(1+C64)-1</f>
        <v>5.4887068542618156E-2</v>
      </c>
      <c r="R27" s="13">
        <f>(1+G62)*(1+G63)*(1+G64)-1</f>
        <v>1.9817400691454656E-2</v>
      </c>
    </row>
    <row r="28" spans="1:18" x14ac:dyDescent="0.25">
      <c r="A28" s="47">
        <v>39052</v>
      </c>
      <c r="B28" s="9">
        <v>2.0199999999999999E-2</v>
      </c>
      <c r="C28" s="9">
        <v>1.2615782852659851E-2</v>
      </c>
      <c r="D28" s="3">
        <f t="shared" si="0"/>
        <v>120.53815124761306</v>
      </c>
      <c r="E28" s="3">
        <f>D28/MAXA($D$6:D27)-1</f>
        <v>2.0199999999999996E-2</v>
      </c>
      <c r="F28" s="10">
        <f>'L2 (2)'!Q26</f>
        <v>7.0850337815527801E-3</v>
      </c>
      <c r="G28" s="10">
        <f t="shared" si="1"/>
        <v>6.3231229097323993E-3</v>
      </c>
      <c r="H28" s="11">
        <f t="shared" si="2"/>
        <v>115.07221077404957</v>
      </c>
      <c r="I28" s="3">
        <f t="shared" si="3"/>
        <v>113.17078901449793</v>
      </c>
      <c r="J28" s="3">
        <f>I28/MAXA($I$6:I27)-1</f>
        <v>6.3231229097324704E-3</v>
      </c>
      <c r="O28" s="3" t="s">
        <v>44</v>
      </c>
      <c r="P28" s="13">
        <f>(1+B65)*(1+B66)*(1+B67)-1</f>
        <v>2.2076321552000122E-2</v>
      </c>
      <c r="Q28" s="13">
        <f>(1+C65)*(1+C66)*(1+C67)-1</f>
        <v>4.872215870265606E-2</v>
      </c>
      <c r="R28" s="13">
        <f>(1+G65)*(1+G66)*(1+G67)-1</f>
        <v>1.9504166778496979E-2</v>
      </c>
    </row>
    <row r="29" spans="1:18" x14ac:dyDescent="0.25">
      <c r="A29" s="47">
        <v>39083</v>
      </c>
      <c r="B29" s="9">
        <v>1.1299999999999999E-2</v>
      </c>
      <c r="C29" s="9">
        <v>1.4059042735039773E-2</v>
      </c>
      <c r="D29" s="3">
        <f t="shared" si="0"/>
        <v>121.9002323567111</v>
      </c>
      <c r="E29" s="3">
        <f>D29/MAXA($D$6:D28)-1</f>
        <v>1.1300000000000088E-2</v>
      </c>
      <c r="F29" s="10">
        <f>'L2 (2)'!Q27</f>
        <v>7.0138250107626629E-3</v>
      </c>
      <c r="G29" s="10">
        <f t="shared" si="1"/>
        <v>6.2519141389422821E-3</v>
      </c>
      <c r="H29" s="11">
        <f t="shared" si="2"/>
        <v>115.87930712402036</v>
      </c>
      <c r="I29" s="3">
        <f t="shared" si="3"/>
        <v>113.87832307045292</v>
      </c>
      <c r="J29" s="3">
        <f>I29/MAXA($I$6:I28)-1</f>
        <v>6.2519141389423272E-3</v>
      </c>
      <c r="O29" s="3" t="s">
        <v>45</v>
      </c>
      <c r="P29" s="13">
        <f>(1+B68)*(1+B69)*(1+B70)-1</f>
        <v>-1.4863914549999913E-2</v>
      </c>
      <c r="Q29" s="13">
        <f>(1+C68)*(1+C69)*(1+C70)-1</f>
        <v>-0.11862196676535885</v>
      </c>
      <c r="R29" s="13">
        <f>(1+G68)*(1+G69)*(1+G70)-1</f>
        <v>-1.3365282614122731E-2</v>
      </c>
    </row>
    <row r="30" spans="1:18" x14ac:dyDescent="0.25">
      <c r="A30" s="47">
        <v>39114</v>
      </c>
      <c r="B30" s="9">
        <v>1.8E-3</v>
      </c>
      <c r="C30" s="9">
        <v>-2.1846176033528231E-2</v>
      </c>
      <c r="D30" s="3">
        <f t="shared" si="0"/>
        <v>122.11965277495318</v>
      </c>
      <c r="E30" s="3">
        <f>D30/MAXA($D$6:D29)-1</f>
        <v>1.8000000000000238E-3</v>
      </c>
      <c r="F30" s="10">
        <f>'L2 (2)'!Q28</f>
        <v>8.9718706739640667E-3</v>
      </c>
      <c r="G30" s="10">
        <f t="shared" si="1"/>
        <v>8.2099598021436859E-3</v>
      </c>
      <c r="H30" s="11">
        <f t="shared" si="2"/>
        <v>116.91896128132564</v>
      </c>
      <c r="I30" s="3">
        <f t="shared" si="3"/>
        <v>114.81325952519687</v>
      </c>
      <c r="J30" s="3">
        <f>I30/MAXA($I$6:I29)-1</f>
        <v>8.2099598021436737E-3</v>
      </c>
      <c r="O30" s="3" t="s">
        <v>46</v>
      </c>
      <c r="P30" s="13">
        <f>(1+B71)*(1+B72)*(1+B73)-1</f>
        <v>2.7205646330000111E-2</v>
      </c>
      <c r="Q30" s="13">
        <f>(1+C71)*(1+C72)*(1+C73)-1</f>
        <v>0.10719794528113624</v>
      </c>
      <c r="R30" s="13">
        <f>(1+G71)*(1+G72)*(1+G73)-1</f>
        <v>3.2671854929225086E-2</v>
      </c>
    </row>
    <row r="31" spans="1:18" x14ac:dyDescent="0.25">
      <c r="A31" s="47">
        <v>39142</v>
      </c>
      <c r="B31" s="9">
        <v>9.5999999999999992E-3</v>
      </c>
      <c r="C31" s="9">
        <v>9.9799828968305526E-3</v>
      </c>
      <c r="D31" s="3">
        <f t="shared" si="0"/>
        <v>123.29200144159273</v>
      </c>
      <c r="E31" s="3">
        <f>D31/MAXA($D$6:D30)-1</f>
        <v>9.6000000000000529E-3</v>
      </c>
      <c r="F31" s="10">
        <f>'L2 (2)'!Q29</f>
        <v>-1.9236580527377659E-3</v>
      </c>
      <c r="G31" s="10">
        <f t="shared" si="1"/>
        <v>-2.6855689245581468E-3</v>
      </c>
      <c r="H31" s="11">
        <f t="shared" si="2"/>
        <v>116.69404917993909</v>
      </c>
      <c r="I31" s="3">
        <f t="shared" si="3"/>
        <v>114.50492060328877</v>
      </c>
      <c r="J31" s="3">
        <f>I31/MAXA($I$6:I30)-1</f>
        <v>-2.6855689245581793E-3</v>
      </c>
      <c r="O31" s="3" t="s">
        <v>47</v>
      </c>
      <c r="P31" s="13">
        <f>(1+B74)*(1+B75)*(1+B76)-1</f>
        <v>4.7287417665999865E-2</v>
      </c>
      <c r="Q31" s="13">
        <f>(1+C74)*(1+C75)*(1+C76)-1</f>
        <v>0.10203300823660832</v>
      </c>
      <c r="R31" s="13">
        <f>(1+G74)*(1+G75)*(1+G76)-1</f>
        <v>2.7940597165949876E-2</v>
      </c>
    </row>
    <row r="32" spans="1:18" x14ac:dyDescent="0.25">
      <c r="A32" s="47">
        <v>39173</v>
      </c>
      <c r="B32" s="9">
        <v>1.46E-2</v>
      </c>
      <c r="C32" s="9">
        <v>4.3290690602424187E-2</v>
      </c>
      <c r="D32" s="3">
        <f t="shared" si="0"/>
        <v>125.09206466263998</v>
      </c>
      <c r="E32" s="3">
        <f>D32/MAXA($D$6:D31)-1</f>
        <v>1.4599999999999946E-2</v>
      </c>
      <c r="F32" s="10">
        <f>'L2 (2)'!Q30</f>
        <v>8.1791568084913641E-3</v>
      </c>
      <c r="G32" s="10">
        <f t="shared" si="1"/>
        <v>7.4172459366709832E-3</v>
      </c>
      <c r="H32" s="11">
        <f t="shared" si="2"/>
        <v>117.64850810679962</v>
      </c>
      <c r="I32" s="3">
        <f t="shared" si="3"/>
        <v>115.35423176036235</v>
      </c>
      <c r="J32" s="3">
        <f>I32/MAXA($I$6:I31)-1</f>
        <v>4.7117574869195433E-3</v>
      </c>
      <c r="O32" s="3" t="s">
        <v>48</v>
      </c>
      <c r="P32" s="13">
        <f>(1+B77)*(1+B78)*(1+B79)-1</f>
        <v>5.4988383999998725E-3</v>
      </c>
      <c r="Q32" s="13">
        <f>(1+C77)*(1+C78)*(1+C79)-1</f>
        <v>5.4220556110406548E-2</v>
      </c>
      <c r="R32" s="13">
        <f>(1+G77)*(1+G78)*(1+G79)-1</f>
        <v>2.1781561128959792E-2</v>
      </c>
    </row>
    <row r="33" spans="1:18" x14ac:dyDescent="0.25">
      <c r="A33" s="47">
        <v>39203</v>
      </c>
      <c r="B33" s="9">
        <v>1.0800000000000001E-2</v>
      </c>
      <c r="C33" s="9">
        <v>3.254922870993493E-2</v>
      </c>
      <c r="D33" s="3">
        <f t="shared" si="0"/>
        <v>126.44305896099648</v>
      </c>
      <c r="E33" s="3">
        <f>D33/MAXA($D$6:D32)-1</f>
        <v>1.0799999999999921E-2</v>
      </c>
      <c r="F33" s="10">
        <f>'L2 (2)'!Q31</f>
        <v>1.0054345631361372E-2</v>
      </c>
      <c r="G33" s="10">
        <f t="shared" si="1"/>
        <v>9.2924347595409913E-3</v>
      </c>
      <c r="H33" s="11">
        <f t="shared" si="2"/>
        <v>118.83138687031941</v>
      </c>
      <c r="I33" s="3">
        <f t="shared" si="3"/>
        <v>116.42615343323249</v>
      </c>
      <c r="J33" s="3">
        <f>I33/MAXA($I$6:I32)-1</f>
        <v>9.2924347595408907E-3</v>
      </c>
      <c r="O33" s="3" t="s">
        <v>49</v>
      </c>
      <c r="P33" s="13">
        <f>(1+B80)*(1+B81)*(1+B82)-1</f>
        <v>-1.1282222280999954E-2</v>
      </c>
      <c r="Q33" s="13">
        <f>(1+C80)*(1+C81)*(1+C82)-1</f>
        <v>-3.9144846414979062E-3</v>
      </c>
      <c r="R33" s="13">
        <f>(1+G80)*(1+G81)*(1+G82)-1</f>
        <v>1.8226756438995517E-2</v>
      </c>
    </row>
    <row r="34" spans="1:18" x14ac:dyDescent="0.25">
      <c r="A34" s="47">
        <v>39234</v>
      </c>
      <c r="B34" s="9">
        <v>2.8000000000000004E-3</v>
      </c>
      <c r="C34" s="9">
        <v>-1.7816322202167556E-2</v>
      </c>
      <c r="D34" s="3">
        <f t="shared" si="0"/>
        <v>126.79709952608727</v>
      </c>
      <c r="E34" s="3">
        <f>D34/MAXA($D$6:D33)-1</f>
        <v>2.7999999999999137E-3</v>
      </c>
      <c r="F34" s="10">
        <f>'L2 (2)'!Q32</f>
        <v>9.1190715427797876E-3</v>
      </c>
      <c r="G34" s="10">
        <f t="shared" si="1"/>
        <v>8.3571606709594067E-3</v>
      </c>
      <c r="H34" s="11">
        <f t="shared" si="2"/>
        <v>119.91501878871759</v>
      </c>
      <c r="I34" s="3">
        <f t="shared" si="3"/>
        <v>117.39914550377578</v>
      </c>
      <c r="J34" s="3">
        <f>I34/MAXA($I$6:I33)-1</f>
        <v>8.3571606709593738E-3</v>
      </c>
      <c r="O34" s="3" t="s">
        <v>50</v>
      </c>
      <c r="P34" s="13">
        <f>(1+B83)*(1+B84)*(1+B85)-1</f>
        <v>-2.7922824307999972E-2</v>
      </c>
      <c r="Q34" s="13">
        <f>(1+C83)*(1+C84)*(1+C85)-1</f>
        <v>-0.14327899264812149</v>
      </c>
      <c r="R34" s="13">
        <f>(1+G83)*(1+G84)*(1+G85)-1</f>
        <v>-6.9129903185948249E-3</v>
      </c>
    </row>
    <row r="35" spans="1:18" x14ac:dyDescent="0.25">
      <c r="A35" s="47">
        <v>39264</v>
      </c>
      <c r="B35" s="9">
        <v>-4.1999999999999997E-3</v>
      </c>
      <c r="C35" s="9">
        <v>-3.1981878316802548E-2</v>
      </c>
      <c r="D35" s="3">
        <f t="shared" si="0"/>
        <v>126.2645517080777</v>
      </c>
      <c r="E35" s="3">
        <f>D35/MAXA($D$6:D34)-1</f>
        <v>-4.1999999999999815E-3</v>
      </c>
      <c r="F35" s="10">
        <f>'L2 (2)'!Q33</f>
        <v>3.971041002386589E-3</v>
      </c>
      <c r="G35" s="10">
        <f t="shared" si="1"/>
        <v>3.2091301305662082E-3</v>
      </c>
      <c r="H35" s="11">
        <f t="shared" si="2"/>
        <v>120.39120624512954</v>
      </c>
      <c r="I35" s="3">
        <f t="shared" si="3"/>
        <v>117.77589463891466</v>
      </c>
      <c r="J35" s="3">
        <f>I35/MAXA($I$6:I34)-1</f>
        <v>3.209130130566118E-3</v>
      </c>
      <c r="O35" s="3" t="s">
        <v>51</v>
      </c>
      <c r="P35" s="13">
        <f>(1+B86)*(1+B87)*(1+B88)-1</f>
        <v>8.2838444399999656E-3</v>
      </c>
      <c r="Q35" s="13">
        <f>(1+C86)*(1+C87)*(1+C88)-1</f>
        <v>0.11152350770975006</v>
      </c>
      <c r="R35" s="13">
        <f>(1+G86)*(1+G87)*(1+G88)-1</f>
        <v>6.9209822661098208E-4</v>
      </c>
    </row>
    <row r="36" spans="1:18" x14ac:dyDescent="0.25">
      <c r="A36" s="47">
        <v>39295</v>
      </c>
      <c r="B36" s="9">
        <v>-1.4499999999999999E-2</v>
      </c>
      <c r="C36" s="9">
        <v>1.2863571531556817E-2</v>
      </c>
      <c r="D36" s="3">
        <f t="shared" si="0"/>
        <v>124.43371570831059</v>
      </c>
      <c r="E36" s="3">
        <f>D36/MAXA($D$6:D35)-1</f>
        <v>-1.8639099999999909E-2</v>
      </c>
      <c r="F36" s="10">
        <f>'L2 (2)'!Q34</f>
        <v>-6.3331364254699222E-4</v>
      </c>
      <c r="G36" s="10">
        <f t="shared" si="1"/>
        <v>-1.3952245143673729E-3</v>
      </c>
      <c r="H36" s="11">
        <f t="shared" si="2"/>
        <v>120.3149608517718</v>
      </c>
      <c r="I36" s="3">
        <f t="shared" si="3"/>
        <v>117.61157082351291</v>
      </c>
      <c r="J36" s="3">
        <f>I36/MAXA($I$6:I35)-1</f>
        <v>-1.3952245143673547E-3</v>
      </c>
      <c r="O36" s="3" t="s">
        <v>52</v>
      </c>
      <c r="P36" s="13">
        <f>(1+B89)*(1+B90)*(1+B91)-1</f>
        <v>3.4630977124999962E-2</v>
      </c>
      <c r="Q36" s="13">
        <f>(1+C89)*(1+C90)*(1+C91)-1</f>
        <v>0.11996660136704707</v>
      </c>
      <c r="R36" s="13">
        <f>(1+G89)*(1+G90)*(1+G91)-1</f>
        <v>2.9399002370342542E-2</v>
      </c>
    </row>
    <row r="37" spans="1:18" x14ac:dyDescent="0.25">
      <c r="A37" s="47">
        <v>39326</v>
      </c>
      <c r="B37" s="9">
        <v>8.6999999999999994E-3</v>
      </c>
      <c r="C37" s="9">
        <v>3.5794008343299488E-2</v>
      </c>
      <c r="D37" s="3">
        <f t="shared" si="0"/>
        <v>125.51628903497289</v>
      </c>
      <c r="E37" s="3">
        <f>D37/MAXA($D$6:D36)-1</f>
        <v>-1.0101260169999904E-2</v>
      </c>
      <c r="F37" s="10">
        <f>'L2 (2)'!Q35</f>
        <v>1.2677268647292999E-2</v>
      </c>
      <c r="G37" s="10">
        <f t="shared" si="1"/>
        <v>1.1915357775472618E-2</v>
      </c>
      <c r="H37" s="11">
        <f t="shared" si="2"/>
        <v>121.84022593277824</v>
      </c>
      <c r="I37" s="3">
        <f t="shared" si="3"/>
        <v>119.01295476841041</v>
      </c>
      <c r="J37" s="3">
        <f>I37/MAXA($I$6:I36)-1</f>
        <v>1.0503508661839467E-2</v>
      </c>
      <c r="O37" s="3" t="s">
        <v>53</v>
      </c>
      <c r="P37" s="13">
        <f>(1+B92)*(1+B93)*(1+B94)-1</f>
        <v>-8.680366527999972E-3</v>
      </c>
      <c r="Q37" s="13">
        <f>(1+C92)*(1+C93)*(1+C94)-1</f>
        <v>-3.2879605496395681E-2</v>
      </c>
      <c r="R37" s="13">
        <f>(1+G92)*(1+G93)*(1+G94)-1</f>
        <v>2.5078605974442336E-3</v>
      </c>
    </row>
    <row r="38" spans="1:18" x14ac:dyDescent="0.25">
      <c r="A38" s="47">
        <v>39356</v>
      </c>
      <c r="B38" s="9">
        <v>1.0900000000000002E-2</v>
      </c>
      <c r="C38" s="9">
        <v>1.4822338300311211E-2</v>
      </c>
      <c r="D38" s="3">
        <f t="shared" si="0"/>
        <v>126.88441658545408</v>
      </c>
      <c r="E38" s="3">
        <f>D38/MAXA($D$6:D37)-1</f>
        <v>6.8863609414693272E-4</v>
      </c>
      <c r="F38" s="10">
        <f>'L2 (2)'!Q36</f>
        <v>1.5275596622817069E-2</v>
      </c>
      <c r="G38" s="10">
        <f t="shared" si="1"/>
        <v>1.4513685750996689E-2</v>
      </c>
      <c r="H38" s="11">
        <f t="shared" si="2"/>
        <v>123.70140807656026</v>
      </c>
      <c r="I38" s="3">
        <f t="shared" si="3"/>
        <v>120.74027139421669</v>
      </c>
      <c r="J38" s="3">
        <f>I38/MAXA($I$6:I37)-1</f>
        <v>1.4513685750996652E-2</v>
      </c>
      <c r="O38" s="3" t="s">
        <v>54</v>
      </c>
      <c r="P38" s="13">
        <f>(1+B95)*(1+B96)*(1+B97)-1</f>
        <v>2.4920068759999969E-2</v>
      </c>
      <c r="Q38" s="13">
        <f>(1+C95)*(1+C96)*(1+C97)-1</f>
        <v>5.7636406912816573E-2</v>
      </c>
      <c r="R38" s="13">
        <f>(1+G95)*(1+G96)*(1+G97)-1</f>
        <v>1.8277285175305469E-2</v>
      </c>
    </row>
    <row r="39" spans="1:18" x14ac:dyDescent="0.25">
      <c r="A39" s="47">
        <v>39387</v>
      </c>
      <c r="B39" s="9">
        <v>-1.54E-2</v>
      </c>
      <c r="C39" s="9">
        <v>-4.4043417224814418E-2</v>
      </c>
      <c r="D39" s="3">
        <f t="shared" si="0"/>
        <v>124.93039657003808</v>
      </c>
      <c r="E39" s="3">
        <f>D39/MAXA($D$6:D38)-1</f>
        <v>-1.5399999999999969E-2</v>
      </c>
      <c r="F39" s="10">
        <f>'L2 (2)'!Q37</f>
        <v>9.8081035985592164E-3</v>
      </c>
      <c r="G39" s="10">
        <f t="shared" si="1"/>
        <v>9.0461927267388356E-3</v>
      </c>
      <c r="H39" s="11">
        <f t="shared" si="2"/>
        <v>124.91468430226283</v>
      </c>
      <c r="I39" s="3">
        <f t="shared" si="3"/>
        <v>121.83251115912753</v>
      </c>
      <c r="J39" s="3">
        <f>I39/MAXA($I$6:I38)-1</f>
        <v>9.0461927267388997E-3</v>
      </c>
      <c r="O39" s="3" t="s">
        <v>55</v>
      </c>
      <c r="P39" s="13">
        <f>(1+B5598)*(1+B99)*(1+B100)-1</f>
        <v>1.3137379999999865E-2</v>
      </c>
      <c r="Q39" s="13">
        <f>(1+C5598)*(1+C99)*(1+C100)-1</f>
        <v>9.9350687331518639E-3</v>
      </c>
      <c r="R39" s="13">
        <f>(1+G5598)*(1+G99)*(1+G100)-1</f>
        <v>1.0298306915995648E-2</v>
      </c>
    </row>
    <row r="40" spans="1:18" x14ac:dyDescent="0.25">
      <c r="A40" s="47">
        <v>39417</v>
      </c>
      <c r="B40" s="9">
        <v>3.2000000000000002E-3</v>
      </c>
      <c r="C40" s="9">
        <v>-8.6285090339686121E-3</v>
      </c>
      <c r="D40" s="3">
        <f t="shared" si="0"/>
        <v>125.33017383906221</v>
      </c>
      <c r="E40" s="3">
        <f>D40/MAXA($D$6:D39)-1</f>
        <v>-1.2249279999999918E-2</v>
      </c>
      <c r="F40" s="10">
        <f>'L2 (2)'!Q38</f>
        <v>1.31240733752205E-3</v>
      </c>
      <c r="G40" s="10">
        <f t="shared" si="1"/>
        <v>5.5049646570166932E-4</v>
      </c>
      <c r="H40" s="11">
        <f t="shared" si="2"/>
        <v>125.07862325050537</v>
      </c>
      <c r="I40" s="3">
        <f t="shared" si="3"/>
        <v>121.8995795259282</v>
      </c>
      <c r="J40" s="3">
        <f>I40/MAXA($I$6:I39)-1</f>
        <v>5.5049646570171085E-4</v>
      </c>
      <c r="O40" s="3" t="s">
        <v>56</v>
      </c>
      <c r="P40" s="13">
        <f>(1+B101)*(1+B102)*(1+B103)-1</f>
        <v>2.9328498356000043E-2</v>
      </c>
      <c r="Q40" s="13">
        <f>(1+C101)*(1+C102)*(1+C103)-1</f>
        <v>0.10026714947921511</v>
      </c>
      <c r="R40" s="13">
        <f>(1+G101)*(1+G102)*(1+G103)-1</f>
        <v>8.9360757029450788E-3</v>
      </c>
    </row>
    <row r="41" spans="1:18" x14ac:dyDescent="0.25">
      <c r="A41" s="47">
        <v>39448</v>
      </c>
      <c r="B41" s="9">
        <v>-1.1000000000000001E-2</v>
      </c>
      <c r="C41" s="9">
        <v>-6.116343193593643E-2</v>
      </c>
      <c r="D41" s="3">
        <f t="shared" si="0"/>
        <v>123.95154192683253</v>
      </c>
      <c r="E41" s="3">
        <f>D41/MAXA($D$6:D40)-1</f>
        <v>-2.3114537919999956E-2</v>
      </c>
      <c r="F41" s="10">
        <f>'L2 (2)'!Q39</f>
        <v>1.1589068285134979E-2</v>
      </c>
      <c r="G41" s="10">
        <f t="shared" si="1"/>
        <v>1.0827157413314598E-2</v>
      </c>
      <c r="H41" s="11">
        <f t="shared" si="2"/>
        <v>126.52816795636615</v>
      </c>
      <c r="I41" s="3">
        <f t="shared" si="3"/>
        <v>123.21940546207227</v>
      </c>
      <c r="J41" s="3">
        <f>I41/MAXA($I$6:I40)-1</f>
        <v>1.0827157413314525E-2</v>
      </c>
      <c r="O41" s="3" t="s">
        <v>57</v>
      </c>
      <c r="P41" s="13">
        <f>(1+B104)*(1+B105)*(1+B106)-1</f>
        <v>2.6911942999996441E-4</v>
      </c>
      <c r="Q41" s="13">
        <f>(1+C104)*(1+C105)*(1+C106)-1</f>
        <v>2.3636455365220632E-2</v>
      </c>
      <c r="R41" s="13">
        <f>(1+G104)*(1+G105)*(1+G106)-1</f>
        <v>1.1291850295016781E-2</v>
      </c>
    </row>
    <row r="42" spans="1:18" x14ac:dyDescent="0.25">
      <c r="A42" s="47">
        <v>39479</v>
      </c>
      <c r="B42" s="9">
        <v>1.8200000000000001E-2</v>
      </c>
      <c r="C42" s="9">
        <v>-3.4761192772624461E-2</v>
      </c>
      <c r="D42" s="3">
        <f t="shared" si="0"/>
        <v>126.20745998990088</v>
      </c>
      <c r="E42" s="3">
        <f>D42/MAXA($D$6:D41)-1</f>
        <v>-5.3352225101439554E-3</v>
      </c>
      <c r="F42" s="10">
        <f>'L2 (2)'!Q40</f>
        <v>1.8078034984305802E-4</v>
      </c>
      <c r="G42" s="10">
        <f t="shared" si="1"/>
        <v>-5.8113052197732271E-4</v>
      </c>
      <c r="H42" s="11">
        <f t="shared" si="2"/>
        <v>126.5510417628343</v>
      </c>
      <c r="I42" s="3">
        <f t="shared" si="3"/>
        <v>123.14779890465837</v>
      </c>
      <c r="J42" s="3">
        <f>I42/MAXA($I$6:I41)-1</f>
        <v>-5.8113052197727999E-4</v>
      </c>
      <c r="O42" s="3" t="s">
        <v>58</v>
      </c>
      <c r="P42" s="13">
        <f>(1+B107)*(1+B108)*(1+B109)-1</f>
        <v>1.2598255299999916E-2</v>
      </c>
      <c r="Q42" s="13">
        <f>(1+C107)*(1+C108)*(1+C109)-1</f>
        <v>4.6859836791259601E-2</v>
      </c>
      <c r="R42" s="13">
        <f>(1+G107)*(1+G108)*(1+G109)-1</f>
        <v>4.7231348611984636E-3</v>
      </c>
    </row>
    <row r="43" spans="1:18" x14ac:dyDescent="0.25">
      <c r="A43" s="47">
        <v>39508</v>
      </c>
      <c r="B43" s="9">
        <v>-7.9000000000000008E-3</v>
      </c>
      <c r="C43" s="9">
        <v>-5.9596236145298409E-3</v>
      </c>
      <c r="D43" s="3">
        <f t="shared" si="0"/>
        <v>125.21042105598066</v>
      </c>
      <c r="E43" s="3">
        <f>D43/MAXA($D$6:D42)-1</f>
        <v>-1.3193074252313863E-2</v>
      </c>
      <c r="F43" s="10">
        <f>'L2 (2)'!Q41</f>
        <v>-7.3247563340970989E-3</v>
      </c>
      <c r="G43" s="10">
        <f t="shared" si="1"/>
        <v>-8.0866672059174798E-3</v>
      </c>
      <c r="H43" s="11">
        <f t="shared" si="2"/>
        <v>125.62408621809539</v>
      </c>
      <c r="I43" s="3">
        <f t="shared" si="3"/>
        <v>122.15194363777516</v>
      </c>
      <c r="J43" s="3">
        <f>I43/MAXA($I$6:I42)-1</f>
        <v>-8.6630983187602206E-3</v>
      </c>
      <c r="O43" s="3" t="s">
        <v>59</v>
      </c>
      <c r="P43" s="13">
        <f>(1+B110)*(1+B111)*(1+B112)-1</f>
        <v>3.4074592339000009E-2</v>
      </c>
      <c r="Q43" s="13">
        <f>(1+C110)*(1+C111)*(1+C112)-1</f>
        <v>9.9200101774669092E-2</v>
      </c>
      <c r="R43" s="13">
        <f>(1+G110)*(1+G111)*(1+G112)-1</f>
        <v>1.0445323774154192E-2</v>
      </c>
    </row>
    <row r="44" spans="1:18" x14ac:dyDescent="0.25">
      <c r="A44" s="47">
        <v>39539</v>
      </c>
      <c r="B44" s="9">
        <v>5.0000000000000001E-3</v>
      </c>
      <c r="C44" s="9">
        <v>4.7546697913198877E-2</v>
      </c>
      <c r="D44" s="3">
        <f t="shared" si="0"/>
        <v>125.83647316126056</v>
      </c>
      <c r="E44" s="3">
        <f>D44/MAXA($D$6:D43)-1</f>
        <v>-8.2590396235754371E-3</v>
      </c>
      <c r="F44" s="10">
        <f>'L2 (2)'!Q42</f>
        <v>1.0443868494710858E-2</v>
      </c>
      <c r="G44" s="10">
        <f t="shared" si="1"/>
        <v>9.6819576228904768E-3</v>
      </c>
      <c r="H44" s="11">
        <f t="shared" si="2"/>
        <v>126.93608765432539</v>
      </c>
      <c r="I44" s="3">
        <f t="shared" si="3"/>
        <v>123.33461357962979</v>
      </c>
      <c r="J44" s="3">
        <f>I44/MAXA($I$6:I43)-1</f>
        <v>9.3498355332499727E-4</v>
      </c>
      <c r="O44" s="3" t="s">
        <v>60</v>
      </c>
      <c r="P44" s="13">
        <f>(1+B113)*(1+B114)*(1+B115)-1</f>
        <v>1.8727572679999804E-2</v>
      </c>
      <c r="Q44" s="13">
        <f>(1+C113)*(1+C114)*(1+C115)-1</f>
        <v>1.2973652965117433E-2</v>
      </c>
      <c r="R44" s="13">
        <f>(1+G113)*(1+G114)*(1+G115)-1</f>
        <v>2.8790074325937276E-3</v>
      </c>
    </row>
    <row r="45" spans="1:18" x14ac:dyDescent="0.25">
      <c r="A45" s="47">
        <v>39569</v>
      </c>
      <c r="B45" s="9">
        <v>1.2E-2</v>
      </c>
      <c r="C45" s="9">
        <v>1.0674181657577053E-2</v>
      </c>
      <c r="D45" s="3">
        <f t="shared" si="0"/>
        <v>127.34651083919569</v>
      </c>
      <c r="E45" s="3">
        <f>D45/MAXA($D$6:D44)-1</f>
        <v>3.6418519009415729E-3</v>
      </c>
      <c r="F45" s="10">
        <f>'L2 (2)'!Q43</f>
        <v>1.0016961088208346E-2</v>
      </c>
      <c r="G45" s="10">
        <f t="shared" si="1"/>
        <v>9.2550502163879656E-3</v>
      </c>
      <c r="H45" s="11">
        <f t="shared" si="2"/>
        <v>128.20760150504819</v>
      </c>
      <c r="I45" s="3">
        <f t="shared" si="3"/>
        <v>124.47608162172807</v>
      </c>
      <c r="J45" s="3">
        <f>I45/MAXA($I$6:I44)-1</f>
        <v>9.25505021638795E-3</v>
      </c>
      <c r="O45" s="3" t="s">
        <v>61</v>
      </c>
      <c r="P45" s="13">
        <f>(1+B116)*(1+B117)*(1+B118)-1</f>
        <v>1.5743520663999755E-2</v>
      </c>
      <c r="Q45" s="13">
        <f>(1+C116)*(1+C117)*(1+C118)-1</f>
        <v>4.6941268998153873E-2</v>
      </c>
      <c r="R45" s="13">
        <f>(1+G116)*(1+G117)*(1+G118)-1</f>
        <v>9.6446132968059928E-3</v>
      </c>
    </row>
    <row r="46" spans="1:18" x14ac:dyDescent="0.25">
      <c r="A46" s="47">
        <v>39600</v>
      </c>
      <c r="B46" s="9">
        <v>-1.54E-2</v>
      </c>
      <c r="C46" s="9">
        <v>-8.5962384902803612E-2</v>
      </c>
      <c r="D46" s="3">
        <f t="shared" si="0"/>
        <v>125.38537457227208</v>
      </c>
      <c r="E46" s="3">
        <f>D46/MAXA($D$6:D45)-1</f>
        <v>-1.5399999999999969E-2</v>
      </c>
      <c r="F46" s="10">
        <f>'L2 (2)'!Q44</f>
        <v>9.8098760381814237E-3</v>
      </c>
      <c r="G46" s="10">
        <f t="shared" si="1"/>
        <v>9.0479651663610428E-3</v>
      </c>
      <c r="H46" s="11">
        <f t="shared" si="2"/>
        <v>129.46530218296527</v>
      </c>
      <c r="I46" s="3">
        <f t="shared" si="3"/>
        <v>125.60233687228659</v>
      </c>
      <c r="J46" s="3">
        <f>I46/MAXA($I$6:I45)-1</f>
        <v>9.0479651663610827E-3</v>
      </c>
      <c r="O46" s="3" t="s">
        <v>62</v>
      </c>
      <c r="P46" s="13">
        <f>(1+B119)*(1+B120)*(1+B121)-1</f>
        <v>7.8003467659999437E-3</v>
      </c>
      <c r="Q46" s="13">
        <f>(1+C119)*(1+C120)*(1+C121)-1</f>
        <v>6.15236942759112E-3</v>
      </c>
      <c r="R46" s="13">
        <f>(1+G119)*(1+G120)*(1+G121)-1</f>
        <v>9.9928210385558103E-3</v>
      </c>
    </row>
    <row r="47" spans="1:18" x14ac:dyDescent="0.25">
      <c r="A47" s="47">
        <v>39630</v>
      </c>
      <c r="B47" s="9">
        <v>-1.3700000000000002E-2</v>
      </c>
      <c r="C47" s="9">
        <v>-9.8593710937500134E-3</v>
      </c>
      <c r="D47" s="3">
        <f t="shared" si="0"/>
        <v>123.66759494063196</v>
      </c>
      <c r="E47" s="3">
        <f>D47/MAXA($D$6:D46)-1</f>
        <v>-2.8889019999999932E-2</v>
      </c>
      <c r="F47" s="10">
        <f>'L2 (2)'!Q45</f>
        <v>-1.7640219190374937E-2</v>
      </c>
      <c r="G47" s="10">
        <f t="shared" si="1"/>
        <v>-1.8402130062195318E-2</v>
      </c>
      <c r="H47" s="11">
        <f t="shared" si="2"/>
        <v>127.18150587490963</v>
      </c>
      <c r="I47" s="3">
        <f t="shared" si="3"/>
        <v>123.2909863330471</v>
      </c>
      <c r="J47" s="3">
        <f>I47/MAXA($I$6:I46)-1</f>
        <v>-1.8402130062195265E-2</v>
      </c>
      <c r="O47" s="3" t="s">
        <v>63</v>
      </c>
      <c r="P47" s="13">
        <f>(1+B122)*(1+B123)*(1+B124)-1</f>
        <v>1.1598627659999972E-2</v>
      </c>
      <c r="Q47" s="13">
        <f>(1+C122)*(1+C123)*(1+C124)-1</f>
        <v>4.3913350109456406E-2</v>
      </c>
      <c r="R47" s="13">
        <f>(1+G122)*(1+G123)*(1+G124)-1</f>
        <v>1.2233459624509724E-2</v>
      </c>
    </row>
    <row r="48" spans="1:18" x14ac:dyDescent="0.25">
      <c r="A48" s="47">
        <v>39661</v>
      </c>
      <c r="B48" s="9">
        <v>8.9999999999999998E-4</v>
      </c>
      <c r="C48" s="9">
        <v>1.2190464532380041E-2</v>
      </c>
      <c r="D48" s="3">
        <f t="shared" si="0"/>
        <v>123.77889577607851</v>
      </c>
      <c r="E48" s="3">
        <f>D48/MAXA($D$6:D47)-1</f>
        <v>-2.8015020118000056E-2</v>
      </c>
      <c r="F48" s="10">
        <f>'L2 (2)'!Q46</f>
        <v>9.3764371435001992E-3</v>
      </c>
      <c r="G48" s="10">
        <f t="shared" si="1"/>
        <v>8.6145262716798184E-3</v>
      </c>
      <c r="H48" s="11">
        <f t="shared" si="2"/>
        <v>128.37401527056142</v>
      </c>
      <c r="I48" s="3">
        <f t="shared" si="3"/>
        <v>124.35307977387447</v>
      </c>
      <c r="J48" s="3">
        <f>I48/MAXA($I$6:I47)-1</f>
        <v>-9.9461294233910147E-3</v>
      </c>
      <c r="O48" s="3" t="s">
        <v>64</v>
      </c>
      <c r="P48" s="13">
        <f>(1+B125)*(1+B126)*(1+B127)-1</f>
        <v>4.5936321739999952E-2</v>
      </c>
      <c r="Q48" s="13">
        <f>(1+C125)*(1+C126)*(1+C127)-1</f>
        <v>4.3664050842233681E-3</v>
      </c>
      <c r="R48" s="13">
        <f>(1+G125)*(1+G126)*(1+G127)-1</f>
        <v>1.5007832115043307E-2</v>
      </c>
    </row>
    <row r="49" spans="1:18" x14ac:dyDescent="0.25">
      <c r="A49" s="47">
        <v>39692</v>
      </c>
      <c r="B49" s="9">
        <v>-4.3499999999999997E-2</v>
      </c>
      <c r="C49" s="9">
        <v>-9.0791433779084607E-2</v>
      </c>
      <c r="D49" s="3">
        <f t="shared" si="0"/>
        <v>118.3945138098191</v>
      </c>
      <c r="E49" s="3">
        <f>D49/MAXA($D$6:D48)-1</f>
        <v>-7.0296366742866989E-2</v>
      </c>
      <c r="F49" s="10">
        <f>'L2 (2)'!Q47</f>
        <v>1.3048613447674827E-2</v>
      </c>
      <c r="G49" s="10">
        <f t="shared" si="1"/>
        <v>1.2286702575854446E-2</v>
      </c>
      <c r="H49" s="11">
        <f t="shared" si="2"/>
        <v>130.04911817255288</v>
      </c>
      <c r="I49" s="3">
        <f t="shared" si="3"/>
        <v>125.88096907944757</v>
      </c>
      <c r="J49" s="3">
        <f>I49/MAXA($I$6:I48)-1</f>
        <v>2.2183680184573173E-3</v>
      </c>
      <c r="O49" s="3" t="s">
        <v>65</v>
      </c>
      <c r="P49" s="13">
        <f>(1+B128)*(1+B129)*(1+B130)-1</f>
        <v>-1.2243785041999966E-2</v>
      </c>
      <c r="Q49" s="13">
        <f>(1+C128)*(1+C129)*(1+C130)-1</f>
        <v>-2.3114315787218231E-3</v>
      </c>
      <c r="R49" s="13">
        <f>(1+G128)*(1+G129)*(1+G130)-1</f>
        <v>1.0598835123279526E-2</v>
      </c>
    </row>
    <row r="50" spans="1:18" x14ac:dyDescent="0.25">
      <c r="A50" s="47">
        <v>39722</v>
      </c>
      <c r="B50" s="9">
        <v>-3.61E-2</v>
      </c>
      <c r="C50" s="9">
        <v>-0.1694245237674199</v>
      </c>
      <c r="D50" s="3">
        <f t="shared" si="0"/>
        <v>114.12047186128463</v>
      </c>
      <c r="E50" s="3">
        <f>D50/MAXA($D$6:D49)-1</f>
        <v>-0.10385866790344955</v>
      </c>
      <c r="F50" s="10">
        <f>'L2 (2)'!Q48</f>
        <v>-4.62766564959484E-2</v>
      </c>
      <c r="G50" s="10">
        <f t="shared" si="1"/>
        <v>-4.7038567367768777E-2</v>
      </c>
      <c r="H50" s="11">
        <f t="shared" si="2"/>
        <v>124.03087980328065</v>
      </c>
      <c r="I50" s="3">
        <f t="shared" si="3"/>
        <v>119.95970863508396</v>
      </c>
      <c r="J50" s="3">
        <f>I50/MAXA($I$6:I49)-1</f>
        <v>-4.7038567367768791E-2</v>
      </c>
      <c r="O50" s="3" t="s">
        <v>66</v>
      </c>
      <c r="P50" s="13">
        <f>(1+B131)*(1+B132)*(1+B133)-1</f>
        <v>-7.4605207960000142E-3</v>
      </c>
      <c r="Q50" s="13">
        <f>(1+C131)*(1+C132)*(1+C133)-1</f>
        <v>-6.9351644158272774E-2</v>
      </c>
      <c r="R50" s="13">
        <f>(1+G131)*(1+G132)*(1+G133)-1</f>
        <v>-9.6425216480062748E-3</v>
      </c>
    </row>
    <row r="51" spans="1:18" x14ac:dyDescent="0.25">
      <c r="A51" s="47">
        <v>39753</v>
      </c>
      <c r="B51" s="9">
        <v>-5.4000000000000003E-3</v>
      </c>
      <c r="C51" s="9">
        <v>-7.4849042580645175E-2</v>
      </c>
      <c r="D51" s="3">
        <f t="shared" si="0"/>
        <v>113.5042213132337</v>
      </c>
      <c r="E51" s="3">
        <f>D51/MAXA($D$6:D50)-1</f>
        <v>-0.10869783109677078</v>
      </c>
      <c r="F51" s="10">
        <f>'L2 (2)'!Q49</f>
        <v>-6.6957711958338426E-2</v>
      </c>
      <c r="G51" s="10">
        <f t="shared" si="1"/>
        <v>-6.771962283015881E-2</v>
      </c>
      <c r="H51" s="11">
        <f t="shared" si="2"/>
        <v>115.72605587947329</v>
      </c>
      <c r="I51" s="3">
        <f t="shared" si="3"/>
        <v>111.83608241150031</v>
      </c>
      <c r="J51" s="3">
        <f>I51/MAXA($I$6:I50)-1</f>
        <v>-0.11157275615731133</v>
      </c>
      <c r="O51" s="3" t="s">
        <v>67</v>
      </c>
      <c r="P51" s="13">
        <f>(1+B134)*(1+B135)*(1+B136)-1</f>
        <v>1.9408544000000028E-2</v>
      </c>
      <c r="Q51" s="13">
        <f>(1+C134)*(1+C135)*(1+C136)-1</f>
        <v>6.4535403159572402E-2</v>
      </c>
      <c r="R51" s="13">
        <f>(1+G134)*(1+G135)*(1+G136)-1</f>
        <v>1.9705470096347044E-2</v>
      </c>
    </row>
    <row r="52" spans="1:18" x14ac:dyDescent="0.25">
      <c r="A52" s="47">
        <v>39783</v>
      </c>
      <c r="B52" s="9">
        <v>-4.5999999999999999E-3</v>
      </c>
      <c r="C52" s="9">
        <v>7.8215768970539834E-3</v>
      </c>
      <c r="D52" s="3">
        <f t="shared" si="0"/>
        <v>112.98210189519281</v>
      </c>
      <c r="E52" s="3">
        <f>D52/MAXA($D$6:D51)-1</f>
        <v>-0.11279782107372582</v>
      </c>
      <c r="F52" s="10">
        <f>'L2 (2)'!Q50</f>
        <v>1.9546723376572855E-2</v>
      </c>
      <c r="G52" s="10">
        <f t="shared" si="1"/>
        <v>1.8784812504752474E-2</v>
      </c>
      <c r="H52" s="11">
        <f t="shared" si="2"/>
        <v>117.98812108121118</v>
      </c>
      <c r="I52" s="3">
        <f t="shared" si="3"/>
        <v>113.9369022508664</v>
      </c>
      <c r="J52" s="3">
        <f>I52/MAXA($I$6:I51)-1</f>
        <v>-9.4883816957612388E-2</v>
      </c>
      <c r="O52" s="3" t="s">
        <v>68</v>
      </c>
      <c r="P52" s="13">
        <f>(1+B137)*(1+B138)*(1+B139)-1</f>
        <v>-5.3482671999998121E-3</v>
      </c>
      <c r="Q52" s="13">
        <f>(1+C137)*(1+C138)*(1+C139)-1</f>
        <v>7.7301924009909317E-3</v>
      </c>
      <c r="R52" s="13">
        <f>(1+G137)*(1+G138)*(1+G139)-1</f>
        <v>1.4310515449554195E-2</v>
      </c>
    </row>
    <row r="53" spans="1:18" x14ac:dyDescent="0.25">
      <c r="A53" s="47">
        <v>39814</v>
      </c>
      <c r="B53" s="9">
        <v>4.7000000000000002E-3</v>
      </c>
      <c r="C53" s="9">
        <v>-8.5657342928314395E-2</v>
      </c>
      <c r="D53" s="3">
        <f t="shared" si="0"/>
        <v>113.51311777410021</v>
      </c>
      <c r="E53" s="3">
        <f>D53/MAXA($D$6:D52)-1</f>
        <v>-0.10862797083277231</v>
      </c>
      <c r="F53" s="10">
        <f>'L2 (2)'!Q51</f>
        <v>2.6068286328608713E-2</v>
      </c>
      <c r="G53" s="10">
        <f t="shared" si="1"/>
        <v>2.5306375456788332E-2</v>
      </c>
      <c r="H53" s="11">
        <f t="shared" si="2"/>
        <v>121.06386920493075</v>
      </c>
      <c r="I53" s="3">
        <f t="shared" si="3"/>
        <v>116.82023227761022</v>
      </c>
      <c r="J53" s="3">
        <f>I53/MAXA($I$6:I52)-1</f>
        <v>-7.1978606997526562E-2</v>
      </c>
      <c r="O53" s="3" t="s">
        <v>69</v>
      </c>
      <c r="P53" s="13">
        <f>(1+B140)*(1+B141)*(1+B142)-1</f>
        <v>1.0834701080000064E-2</v>
      </c>
      <c r="Q53" s="13">
        <f>(1+C140)*(1+C141)*(1+C142)-1</f>
        <v>1.8992745293059832E-2</v>
      </c>
      <c r="R53" s="13">
        <f>(1+G140)*(1+G141)*(1+G142)-1</f>
        <v>1.302790193186909E-2</v>
      </c>
    </row>
    <row r="54" spans="1:18" x14ac:dyDescent="0.25">
      <c r="A54" s="47">
        <v>39845</v>
      </c>
      <c r="B54" s="9">
        <v>-3.7000000000000002E-3</v>
      </c>
      <c r="C54" s="9">
        <v>-0.10993119757149228</v>
      </c>
      <c r="D54" s="3">
        <f t="shared" si="0"/>
        <v>113.09311923833603</v>
      </c>
      <c r="E54" s="3">
        <f>D54/MAXA($D$6:D53)-1</f>
        <v>-0.11192604734069111</v>
      </c>
      <c r="F54" s="10">
        <f>'L2 (2)'!Q52</f>
        <v>2.0587490344608911E-3</v>
      </c>
      <c r="G54" s="10">
        <f t="shared" si="1"/>
        <v>1.2968381626405102E-3</v>
      </c>
      <c r="H54" s="11">
        <f t="shared" si="2"/>
        <v>121.3131093287645</v>
      </c>
      <c r="I54" s="3">
        <f t="shared" si="3"/>
        <v>116.97172921299637</v>
      </c>
      <c r="J54" s="3">
        <f>I54/MAXA($I$6:I53)-1</f>
        <v>-7.077511343933407E-2</v>
      </c>
      <c r="O54" s="3" t="s">
        <v>70</v>
      </c>
      <c r="P54" s="13">
        <f>(1+B143)*(1+B144)*(1+B145)-1</f>
        <v>1.6129525543999934E-2</v>
      </c>
      <c r="Q54" s="13">
        <f>(1+C143)*(1+C144)*(1+C145)-1</f>
        <v>3.3070290282095405E-2</v>
      </c>
      <c r="R54" s="13">
        <f>(1+G143)*(1+G144)*(1+G145)-1</f>
        <v>1.005073613179297E-2</v>
      </c>
    </row>
    <row r="55" spans="1:18" x14ac:dyDescent="0.25">
      <c r="A55" s="47">
        <v>39873</v>
      </c>
      <c r="B55" s="9">
        <v>1.1399999999999999E-2</v>
      </c>
      <c r="C55" s="9">
        <v>8.540446162249471E-2</v>
      </c>
      <c r="D55" s="3">
        <f t="shared" si="0"/>
        <v>114.38238079765307</v>
      </c>
      <c r="E55" s="3">
        <f>D55/MAXA($D$6:D54)-1</f>
        <v>-0.101802004280375</v>
      </c>
      <c r="F55" s="10">
        <f>'L2 (2)'!Q53</f>
        <v>-1.4389815622226027E-3</v>
      </c>
      <c r="G55" s="10">
        <f t="shared" si="1"/>
        <v>-2.2008924340429833E-3</v>
      </c>
      <c r="H55" s="11">
        <f t="shared" si="2"/>
        <v>121.13854200118452</v>
      </c>
      <c r="I55" s="3">
        <f t="shared" si="3"/>
        <v>116.71428701917456</v>
      </c>
      <c r="J55" s="3">
        <f>I55/MAXA($I$6:I54)-1</f>
        <v>-7.2820237461689863E-2</v>
      </c>
      <c r="O55" s="3" t="s">
        <v>71</v>
      </c>
      <c r="P55" s="13">
        <f>(1+B146)*(1+B147)*(1+B148)-1</f>
        <v>1.130909774299993E-2</v>
      </c>
      <c r="Q55" s="13">
        <f>(1+C146)*(1+C147)*(1+C148)-1</f>
        <v>3.2542099161616322E-2</v>
      </c>
      <c r="R55" s="13">
        <f>(1+G146)*(1+G147)*(1+G148)-1</f>
        <v>1.3000798801546143E-2</v>
      </c>
    </row>
    <row r="56" spans="1:18" x14ac:dyDescent="0.25">
      <c r="A56" s="47">
        <v>39904</v>
      </c>
      <c r="B56" s="9">
        <v>2.4100000000000003E-2</v>
      </c>
      <c r="C56" s="9">
        <v>9.3925079862164695E-2</v>
      </c>
      <c r="D56" s="3">
        <f t="shared" si="0"/>
        <v>117.13899617487651</v>
      </c>
      <c r="E56" s="3">
        <f>D56/MAXA($D$6:D55)-1</f>
        <v>-8.0155432583531971E-2</v>
      </c>
      <c r="F56" s="10">
        <f>'L2 (2)'!Q54</f>
        <v>1.6185337054402633E-2</v>
      </c>
      <c r="G56" s="10">
        <f t="shared" si="1"/>
        <v>1.5423426182582252E-2</v>
      </c>
      <c r="H56" s="11">
        <f t="shared" si="2"/>
        <v>123.09921013375261</v>
      </c>
      <c r="I56" s="3">
        <f t="shared" si="3"/>
        <v>118.51442120946753</v>
      </c>
      <c r="J56" s="3">
        <f>I56/MAXA($I$6:I55)-1</f>
        <v>-5.8519948836195934E-2</v>
      </c>
    </row>
    <row r="57" spans="1:18" x14ac:dyDescent="0.25">
      <c r="A57" s="47">
        <v>39934</v>
      </c>
      <c r="B57" s="9">
        <v>2.9500000000000002E-2</v>
      </c>
      <c r="C57" s="9">
        <v>5.3081446255385467E-2</v>
      </c>
      <c r="D57" s="3">
        <f t="shared" si="0"/>
        <v>120.59459656203538</v>
      </c>
      <c r="E57" s="3">
        <f>D57/MAXA($D$6:D56)-1</f>
        <v>-5.3020017844746081E-2</v>
      </c>
      <c r="F57" s="10">
        <f>'L2 (2)'!Q55</f>
        <v>1.6282454111549782E-2</v>
      </c>
      <c r="G57" s="10">
        <f t="shared" si="1"/>
        <v>1.5520543239729401E-2</v>
      </c>
      <c r="H57" s="11">
        <f t="shared" si="2"/>
        <v>125.10356737392347</v>
      </c>
      <c r="I57" s="3">
        <f t="shared" si="3"/>
        <v>120.35382940838058</v>
      </c>
      <c r="J57" s="3">
        <f>I57/MAXA($I$6:I56)-1</f>
        <v>-4.3907666992765493E-2</v>
      </c>
    </row>
    <row r="58" spans="1:18" x14ac:dyDescent="0.25">
      <c r="A58" s="47">
        <v>39965</v>
      </c>
      <c r="B58" s="9">
        <v>4.0000000000000002E-4</v>
      </c>
      <c r="C58" s="9">
        <v>1.9582653030303376E-4</v>
      </c>
      <c r="D58" s="3">
        <f t="shared" si="0"/>
        <v>120.64283440066019</v>
      </c>
      <c r="E58" s="3">
        <f>D58/MAXA($D$6:D57)-1</f>
        <v>-5.2641225851884021E-2</v>
      </c>
      <c r="F58" s="10">
        <f>'L2 (2)'!Q56</f>
        <v>1.5283164735051093E-2</v>
      </c>
      <c r="G58" s="10">
        <f t="shared" si="1"/>
        <v>1.4521253863230712E-2</v>
      </c>
      <c r="H58" s="11">
        <f t="shared" si="2"/>
        <v>127.0155458030417</v>
      </c>
      <c r="I58" s="3">
        <f t="shared" si="3"/>
        <v>122.10151791863163</v>
      </c>
      <c r="J58" s="3">
        <f>I58/MAXA($I$6:I57)-1</f>
        <v>-3.0024007508478889E-2</v>
      </c>
    </row>
    <row r="59" spans="1:18" x14ac:dyDescent="0.25">
      <c r="A59" s="47">
        <v>39995</v>
      </c>
      <c r="B59" s="9">
        <v>1.9400000000000001E-2</v>
      </c>
      <c r="C59" s="9">
        <v>7.4141727016716619E-2</v>
      </c>
      <c r="D59" s="3">
        <f t="shared" si="0"/>
        <v>122.983305388033</v>
      </c>
      <c r="E59" s="3">
        <f>D59/MAXA($D$6:D58)-1</f>
        <v>-3.426246563341051E-2</v>
      </c>
      <c r="F59" s="10">
        <f>'L2 (2)'!Q57</f>
        <v>1.0507672694580505E-2</v>
      </c>
      <c r="G59" s="10">
        <f t="shared" si="1"/>
        <v>9.7457618227601243E-3</v>
      </c>
      <c r="H59" s="11">
        <f t="shared" si="2"/>
        <v>128.35018358546355</v>
      </c>
      <c r="I59" s="3">
        <f t="shared" si="3"/>
        <v>123.29149023046409</v>
      </c>
      <c r="J59" s="3">
        <f>I59/MAXA($I$6:I58)-1</f>
        <v>-2.0570852511861193E-2</v>
      </c>
    </row>
    <row r="60" spans="1:18" x14ac:dyDescent="0.25">
      <c r="A60" s="47">
        <v>40026</v>
      </c>
      <c r="B60" s="9">
        <v>1.49E-2</v>
      </c>
      <c r="C60" s="9">
        <v>3.3560189240494864E-2</v>
      </c>
      <c r="D60" s="3">
        <f t="shared" si="0"/>
        <v>124.81575663831468</v>
      </c>
      <c r="E60" s="3">
        <f>D60/MAXA($D$6:D59)-1</f>
        <v>-1.9872976371348439E-2</v>
      </c>
      <c r="F60" s="10">
        <f>'L2 (2)'!Q58</f>
        <v>1.1359210140863321E-2</v>
      </c>
      <c r="G60" s="10">
        <f t="shared" si="1"/>
        <v>1.059729926904294E-2</v>
      </c>
      <c r="H60" s="11">
        <f t="shared" si="2"/>
        <v>129.80814029242921</v>
      </c>
      <c r="I60" s="3">
        <f t="shared" si="3"/>
        <v>124.5980470497626</v>
      </c>
      <c r="J60" s="3">
        <f>I60/MAXA($I$6:I59)-1</f>
        <v>-1.0191548723105792E-2</v>
      </c>
    </row>
    <row r="61" spans="1:18" x14ac:dyDescent="0.25">
      <c r="A61" s="47">
        <v>40057</v>
      </c>
      <c r="B61" s="9">
        <v>1.72E-2</v>
      </c>
      <c r="C61" s="9">
        <v>3.5723345788458705E-2</v>
      </c>
      <c r="D61" s="3">
        <f t="shared" si="0"/>
        <v>126.96258765249371</v>
      </c>
      <c r="E61" s="3">
        <f>D61/MAXA($D$6:D60)-1</f>
        <v>-3.0147915649355594E-3</v>
      </c>
      <c r="F61" s="10">
        <f>'L2 (2)'!Q59</f>
        <v>1.0061859955434687E-2</v>
      </c>
      <c r="G61" s="10">
        <f t="shared" si="1"/>
        <v>9.2999490836143065E-3</v>
      </c>
      <c r="H61" s="11">
        <f t="shared" si="2"/>
        <v>131.11425162112707</v>
      </c>
      <c r="I61" s="3">
        <f t="shared" si="3"/>
        <v>125.75680254324317</v>
      </c>
      <c r="J61" s="3">
        <f>I61/MAXA($I$6:I60)-1</f>
        <v>-9.8638052369959262E-4</v>
      </c>
    </row>
    <row r="62" spans="1:18" x14ac:dyDescent="0.25">
      <c r="A62" s="47">
        <v>40087</v>
      </c>
      <c r="B62" s="9">
        <v>1.5E-3</v>
      </c>
      <c r="C62" s="9">
        <v>-1.9762000860415463E-2</v>
      </c>
      <c r="D62" s="3">
        <f t="shared" si="0"/>
        <v>127.15303153397245</v>
      </c>
      <c r="E62" s="3">
        <f>D62/MAXA($D$6:D61)-1</f>
        <v>-1.5193137522828692E-3</v>
      </c>
      <c r="F62" s="10">
        <f>'L2 (2)'!Q60</f>
        <v>9.4642121654404925E-3</v>
      </c>
      <c r="G62" s="10">
        <f t="shared" si="1"/>
        <v>8.7023012936201117E-3</v>
      </c>
      <c r="H62" s="11">
        <f t="shared" si="2"/>
        <v>132.35514471638237</v>
      </c>
      <c r="I62" s="3">
        <f t="shared" si="3"/>
        <v>126.85117612869675</v>
      </c>
      <c r="J62" s="3">
        <f>I62/MAXA($I$6:I61)-1</f>
        <v>7.7073369894129495E-3</v>
      </c>
    </row>
    <row r="63" spans="1:18" x14ac:dyDescent="0.25">
      <c r="A63" s="47">
        <v>40118</v>
      </c>
      <c r="B63" s="9">
        <v>7.4000000000000003E-3</v>
      </c>
      <c r="C63" s="9">
        <v>5.736406198137356E-2</v>
      </c>
      <c r="D63" s="3">
        <f t="shared" si="0"/>
        <v>128.09396396732384</v>
      </c>
      <c r="E63" s="3">
        <f>D63/MAXA($D$6:D62)-1</f>
        <v>5.8694433259500745E-3</v>
      </c>
      <c r="F63" s="10">
        <f>'L2 (2)'!Q61</f>
        <v>2.6997318672536522E-4</v>
      </c>
      <c r="G63" s="10">
        <f t="shared" si="1"/>
        <v>-4.9193768509501546E-4</v>
      </c>
      <c r="H63" s="11">
        <f t="shared" si="2"/>
        <v>132.39087705658093</v>
      </c>
      <c r="I63" s="3">
        <f t="shared" si="3"/>
        <v>126.78877325476041</v>
      </c>
      <c r="J63" s="3">
        <f>I63/MAXA($I$6:I62)-1</f>
        <v>-4.9193768509503411E-4</v>
      </c>
    </row>
    <row r="64" spans="1:18" x14ac:dyDescent="0.25">
      <c r="A64" s="47">
        <v>40148</v>
      </c>
      <c r="B64" s="9">
        <v>6.1000000000000004E-3</v>
      </c>
      <c r="C64" s="9">
        <v>1.7770571188400419E-2</v>
      </c>
      <c r="D64" s="3">
        <f t="shared" si="0"/>
        <v>128.87533714752453</v>
      </c>
      <c r="E64" s="3">
        <f>D64/MAXA($D$6:D63)-1</f>
        <v>6.0999999999999943E-3</v>
      </c>
      <c r="F64" s="10">
        <f>'L2 (2)'!Q62</f>
        <v>1.2278721048887831E-2</v>
      </c>
      <c r="G64" s="10">
        <f t="shared" si="1"/>
        <v>1.151681017706745E-2</v>
      </c>
      <c r="H64" s="11">
        <f t="shared" si="2"/>
        <v>134.0164677053763</v>
      </c>
      <c r="I64" s="3">
        <f t="shared" si="3"/>
        <v>128.24897548891875</v>
      </c>
      <c r="J64" s="3">
        <f>I64/MAXA($I$6:I63)-1</f>
        <v>1.1019206939034243E-2</v>
      </c>
    </row>
    <row r="65" spans="1:10" x14ac:dyDescent="0.25">
      <c r="A65" s="47">
        <v>40179</v>
      </c>
      <c r="B65" s="9">
        <v>3.2000000000000002E-3</v>
      </c>
      <c r="C65" s="9">
        <v>-3.6974246154947377E-2</v>
      </c>
      <c r="D65" s="3">
        <f t="shared" si="0"/>
        <v>129.28773822639661</v>
      </c>
      <c r="E65" s="3">
        <f>D65/MAXA($D$6:D64)-1</f>
        <v>3.2000000000000917E-3</v>
      </c>
      <c r="F65" s="10">
        <f>'L2 (2)'!Q63</f>
        <v>8.2159052357299919E-3</v>
      </c>
      <c r="G65" s="10">
        <f t="shared" si="1"/>
        <v>7.453994363909611E-3</v>
      </c>
      <c r="H65" s="11">
        <f t="shared" si="2"/>
        <v>135.11753430407094</v>
      </c>
      <c r="I65" s="3">
        <f t="shared" si="3"/>
        <v>129.20494262939033</v>
      </c>
      <c r="J65" s="3">
        <f>I65/MAXA($I$6:I64)-1</f>
        <v>7.4539943639095885E-3</v>
      </c>
    </row>
    <row r="66" spans="1:10" x14ac:dyDescent="0.25">
      <c r="A66" s="47">
        <v>40210</v>
      </c>
      <c r="B66" s="9">
        <v>8.9999999999999998E-4</v>
      </c>
      <c r="C66" s="9">
        <v>2.8513688940531301E-2</v>
      </c>
      <c r="D66" s="3">
        <f t="shared" si="0"/>
        <v>129.40409719080034</v>
      </c>
      <c r="E66" s="3">
        <f>D66/MAXA($D$6:D65)-1</f>
        <v>8.9999999999990088E-4</v>
      </c>
      <c r="F66" s="10">
        <f>'L2 (2)'!Q64</f>
        <v>1.2512281197054169E-3</v>
      </c>
      <c r="G66" s="10">
        <f t="shared" si="1"/>
        <v>4.8931724788503614E-4</v>
      </c>
      <c r="H66" s="11">
        <f t="shared" si="2"/>
        <v>135.28659716245747</v>
      </c>
      <c r="I66" s="3">
        <f t="shared" si="3"/>
        <v>129.2681648363309</v>
      </c>
      <c r="J66" s="3">
        <f>I66/MAXA($I$6:I65)-1</f>
        <v>4.8931724788503494E-4</v>
      </c>
    </row>
    <row r="67" spans="1:10" x14ac:dyDescent="0.25">
      <c r="A67" s="47">
        <v>40238</v>
      </c>
      <c r="B67" s="9">
        <v>1.7899999999999999E-2</v>
      </c>
      <c r="C67" s="9">
        <v>5.8796426031891835E-2</v>
      </c>
      <c r="D67" s="3">
        <f t="shared" si="0"/>
        <v>131.72043053051567</v>
      </c>
      <c r="E67" s="3">
        <f>D67/MAXA($D$6:D66)-1</f>
        <v>1.7900000000000027E-2</v>
      </c>
      <c r="F67" s="10">
        <f>'L2 (2)'!Q65</f>
        <v>1.2227998145293632E-2</v>
      </c>
      <c r="G67" s="10">
        <f t="shared" si="1"/>
        <v>1.1466087273473251E-2</v>
      </c>
      <c r="H67" s="11">
        <f t="shared" si="2"/>
        <v>136.9408814216431</v>
      </c>
      <c r="I67" s="3">
        <f t="shared" si="3"/>
        <v>130.75036489602601</v>
      </c>
      <c r="J67" s="3">
        <f>I67/MAXA($I$6:I66)-1</f>
        <v>1.1466087273473313E-2</v>
      </c>
    </row>
    <row r="68" spans="1:10" x14ac:dyDescent="0.25">
      <c r="A68" s="47">
        <v>40269</v>
      </c>
      <c r="B68" s="9">
        <v>7.7000000000000002E-3</v>
      </c>
      <c r="C68" s="9">
        <v>1.4759229883791081E-2</v>
      </c>
      <c r="D68" s="3">
        <f t="shared" si="0"/>
        <v>132.73467784560066</v>
      </c>
      <c r="E68" s="3">
        <f>D68/MAXA($D$6:D67)-1</f>
        <v>7.7000000000000401E-3</v>
      </c>
      <c r="F68" s="10">
        <f>'L2 (2)'!Q66</f>
        <v>8.2832048504211178E-3</v>
      </c>
      <c r="G68" s="10">
        <f t="shared" si="1"/>
        <v>7.521293978600737E-3</v>
      </c>
      <c r="H68" s="11">
        <f t="shared" si="2"/>
        <v>138.07519079485579</v>
      </c>
      <c r="I68" s="3">
        <f t="shared" si="3"/>
        <v>131.73377682821834</v>
      </c>
      <c r="J68" s="3">
        <f>I68/MAXA($I$6:I67)-1</f>
        <v>7.5212939786006849E-3</v>
      </c>
    </row>
    <row r="69" spans="1:10" x14ac:dyDescent="0.25">
      <c r="A69" s="47">
        <v>40299</v>
      </c>
      <c r="B69" s="9">
        <v>-1.5500000000000002E-2</v>
      </c>
      <c r="C69" s="9">
        <v>-8.1975841910334468E-2</v>
      </c>
      <c r="D69" s="3">
        <f t="shared" si="0"/>
        <v>130.67729033899386</v>
      </c>
      <c r="E69" s="3">
        <f>D69/MAXA($D$6:D68)-1</f>
        <v>-1.5499999999999958E-2</v>
      </c>
      <c r="F69" s="10">
        <f>'L2 (2)'!Q67</f>
        <v>3.9336522519328888E-3</v>
      </c>
      <c r="G69" s="10">
        <f t="shared" si="1"/>
        <v>3.1717413801125079E-3</v>
      </c>
      <c r="H69" s="11">
        <f t="shared" si="2"/>
        <v>138.61833058006204</v>
      </c>
      <c r="I69" s="3">
        <f t="shared" si="3"/>
        <v>132.1516022993429</v>
      </c>
      <c r="J69" s="3">
        <f>I69/MAXA($I$6:I68)-1</f>
        <v>3.1717413801124472E-3</v>
      </c>
    </row>
    <row r="70" spans="1:10" x14ac:dyDescent="0.25">
      <c r="A70" s="47">
        <v>40330</v>
      </c>
      <c r="B70" s="9">
        <v>-6.9999999999999993E-3</v>
      </c>
      <c r="C70" s="9">
        <v>-5.3882442026415123E-2</v>
      </c>
      <c r="D70" s="3">
        <f t="shared" si="0"/>
        <v>129.76254930662091</v>
      </c>
      <c r="E70" s="3">
        <f>D70/MAXA($D$6:D69)-1</f>
        <v>-2.2391499999999787E-2</v>
      </c>
      <c r="F70" s="10">
        <f>'L2 (2)'!Q68</f>
        <v>-2.3064913224640861E-2</v>
      </c>
      <c r="G70" s="10">
        <f t="shared" si="1"/>
        <v>-2.3826824096461242E-2</v>
      </c>
      <c r="H70" s="11">
        <f t="shared" si="2"/>
        <v>135.42111081388833</v>
      </c>
      <c r="I70" s="3">
        <f t="shared" si="3"/>
        <v>129.00284931729095</v>
      </c>
      <c r="J70" s="3">
        <f>I70/MAXA($I$6:I69)-1</f>
        <v>-2.3826824096461197E-2</v>
      </c>
    </row>
    <row r="71" spans="1:10" x14ac:dyDescent="0.25">
      <c r="A71" s="47">
        <v>40360</v>
      </c>
      <c r="B71" s="9">
        <v>6.9999999999999993E-3</v>
      </c>
      <c r="C71" s="9">
        <v>6.8777849911552336E-2</v>
      </c>
      <c r="D71" s="3">
        <f t="shared" ref="D71:D134" si="4">D70*(1+B71)</f>
        <v>130.67088715176723</v>
      </c>
      <c r="E71" s="3">
        <f>D71/MAXA($D$6:D70)-1</f>
        <v>-1.5548240500000032E-2</v>
      </c>
      <c r="F71" s="10">
        <f>'L2 (2)'!Q69</f>
        <v>8.7915502369456788E-3</v>
      </c>
      <c r="G71" s="10">
        <f t="shared" si="1"/>
        <v>8.0296393651252979E-3</v>
      </c>
      <c r="H71" s="11">
        <f t="shared" si="2"/>
        <v>136.61167231275164</v>
      </c>
      <c r="I71" s="3">
        <f t="shared" si="3"/>
        <v>130.03869567438241</v>
      </c>
      <c r="J71" s="3">
        <f>I71/MAXA($I$6:I70)-1</f>
        <v>-1.5988505536046693E-2</v>
      </c>
    </row>
    <row r="72" spans="1:10" x14ac:dyDescent="0.25">
      <c r="A72" s="47">
        <v>40391</v>
      </c>
      <c r="B72" s="9">
        <v>4.0999999999999995E-3</v>
      </c>
      <c r="C72" s="9">
        <v>-4.7449184040287196E-2</v>
      </c>
      <c r="D72" s="3">
        <f t="shared" si="4"/>
        <v>131.20663778908948</v>
      </c>
      <c r="E72" s="3">
        <f>D72/MAXA($D$6:D71)-1</f>
        <v>-1.1511988286049935E-2</v>
      </c>
      <c r="F72" s="10">
        <f>'L2 (2)'!Q70</f>
        <v>1.9878823461914653E-2</v>
      </c>
      <c r="G72" s="10">
        <f t="shared" ref="G72:G135" si="5">F72-$L$5</f>
        <v>1.9116912590094272E-2</v>
      </c>
      <c r="H72" s="11">
        <f t="shared" si="2"/>
        <v>139.32735162949376</v>
      </c>
      <c r="I72" s="3">
        <f t="shared" si="3"/>
        <v>132.52463405291945</v>
      </c>
      <c r="J72" s="3">
        <f>I72/MAXA($I$6:I71)-1</f>
        <v>2.8227561912688159E-3</v>
      </c>
    </row>
    <row r="73" spans="1:10" x14ac:dyDescent="0.25">
      <c r="A73" s="47">
        <v>40422</v>
      </c>
      <c r="B73" s="9">
        <v>1.5900000000000001E-2</v>
      </c>
      <c r="C73" s="9">
        <v>8.7551102944020132E-2</v>
      </c>
      <c r="D73" s="3">
        <f t="shared" si="4"/>
        <v>133.292823329936</v>
      </c>
      <c r="E73" s="3">
        <f>D73/MAXA($D$6:D72)-1</f>
        <v>4.2049711002016821E-3</v>
      </c>
      <c r="F73" s="10">
        <f>'L2 (2)'!Q71</f>
        <v>5.9909586460329513E-3</v>
      </c>
      <c r="G73" s="10">
        <f t="shared" si="5"/>
        <v>5.2290477742125705E-3</v>
      </c>
      <c r="H73" s="11">
        <f t="shared" ref="H73:H136" si="6">H72*(1+F73)</f>
        <v>140.16205603136734</v>
      </c>
      <c r="I73" s="3">
        <f t="shared" ref="I73:I136" si="7">(1+G73)*I72</f>
        <v>133.2176116956422</v>
      </c>
      <c r="J73" s="3">
        <f>I73/MAXA($I$6:I72)-1</f>
        <v>5.2290477742125141E-3</v>
      </c>
    </row>
    <row r="74" spans="1:10" x14ac:dyDescent="0.25">
      <c r="A74" s="47">
        <v>40452</v>
      </c>
      <c r="B74" s="9">
        <v>1.06E-2</v>
      </c>
      <c r="C74" s="9">
        <v>3.6855994397076541E-2</v>
      </c>
      <c r="D74" s="3">
        <f t="shared" si="4"/>
        <v>134.70572725723332</v>
      </c>
      <c r="E74" s="3">
        <f>D74/MAXA($D$6:D73)-1</f>
        <v>1.0599999999999943E-2</v>
      </c>
      <c r="F74" s="10">
        <f>'L2 (2)'!Q72</f>
        <v>1.0467227975130135E-2</v>
      </c>
      <c r="G74" s="10">
        <f t="shared" si="5"/>
        <v>9.7053171033097546E-3</v>
      </c>
      <c r="H74" s="11">
        <f t="shared" si="6"/>
        <v>141.62916422531063</v>
      </c>
      <c r="I74" s="3">
        <f t="shared" si="7"/>
        <v>134.51053086089399</v>
      </c>
      <c r="J74" s="3">
        <f>I74/MAXA($I$6:I73)-1</f>
        <v>9.7053171033096852E-3</v>
      </c>
    </row>
    <row r="75" spans="1:10" x14ac:dyDescent="0.25">
      <c r="A75" s="47">
        <v>40483</v>
      </c>
      <c r="B75" s="9">
        <v>3.0999999999999999E-3</v>
      </c>
      <c r="C75" s="9">
        <v>-2.2902497989432113E-3</v>
      </c>
      <c r="D75" s="3">
        <f t="shared" si="4"/>
        <v>135.12331501173077</v>
      </c>
      <c r="E75" s="3">
        <f>D75/MAXA($D$6:D74)-1</f>
        <v>3.1000000000001027E-3</v>
      </c>
      <c r="F75" s="10">
        <f>'L2 (2)'!Q73</f>
        <v>1.1486529984587249E-2</v>
      </c>
      <c r="G75" s="10">
        <f t="shared" si="5"/>
        <v>1.0724619112766868E-2</v>
      </c>
      <c r="H75" s="11">
        <f t="shared" si="6"/>
        <v>143.25599186687668</v>
      </c>
      <c r="I75" s="3">
        <f t="shared" si="7"/>
        <v>135.95310507103315</v>
      </c>
      <c r="J75" s="3">
        <f>I75/MAXA($I$6:I74)-1</f>
        <v>1.0724619112766787E-2</v>
      </c>
    </row>
    <row r="76" spans="1:10" x14ac:dyDescent="0.25">
      <c r="A76" s="47">
        <v>40513</v>
      </c>
      <c r="B76" s="9">
        <v>3.3100000000000004E-2</v>
      </c>
      <c r="C76" s="9">
        <v>6.5300040489854716E-2</v>
      </c>
      <c r="D76" s="3">
        <f t="shared" si="4"/>
        <v>139.59589673861905</v>
      </c>
      <c r="E76" s="3">
        <f>D76/MAXA($D$6:D75)-1</f>
        <v>3.3099999999999907E-2</v>
      </c>
      <c r="F76" s="10">
        <f>'L2 (2)'!Q74</f>
        <v>8.0194593323092336E-3</v>
      </c>
      <c r="G76" s="10">
        <f t="shared" si="5"/>
        <v>7.2575484604888527E-3</v>
      </c>
      <c r="H76" s="11">
        <f t="shared" si="6"/>
        <v>144.40482746776274</v>
      </c>
      <c r="I76" s="3">
        <f t="shared" si="7"/>
        <v>136.9397913194401</v>
      </c>
      <c r="J76" s="3">
        <f>I76/MAXA($I$6:I75)-1</f>
        <v>7.2575484604888718E-3</v>
      </c>
    </row>
    <row r="77" spans="1:10" x14ac:dyDescent="0.25">
      <c r="A77" s="47">
        <v>40544</v>
      </c>
      <c r="B77" s="9">
        <v>-1.8E-3</v>
      </c>
      <c r="C77" s="9">
        <v>2.2645573980086819E-2</v>
      </c>
      <c r="D77" s="3">
        <f t="shared" si="4"/>
        <v>139.34462412448954</v>
      </c>
      <c r="E77" s="3">
        <f>D77/MAXA($D$6:D76)-1</f>
        <v>-1.7999999999999128E-3</v>
      </c>
      <c r="F77" s="10">
        <f>'L2 (2)'!Q75</f>
        <v>1.1291538162415505E-2</v>
      </c>
      <c r="G77" s="10">
        <f t="shared" si="5"/>
        <v>1.0529627290595124E-2</v>
      </c>
      <c r="H77" s="11">
        <f t="shared" si="6"/>
        <v>146.03538008795201</v>
      </c>
      <c r="I77" s="3">
        <f t="shared" si="7"/>
        <v>138.38171628328567</v>
      </c>
      <c r="J77" s="3">
        <f>I77/MAXA($I$6:I76)-1</f>
        <v>1.0529627290595034E-2</v>
      </c>
    </row>
    <row r="78" spans="1:10" x14ac:dyDescent="0.25">
      <c r="A78" s="47">
        <v>40575</v>
      </c>
      <c r="B78" s="9">
        <v>4.7999999999999996E-3</v>
      </c>
      <c r="C78" s="9">
        <v>3.1956564052952219E-2</v>
      </c>
      <c r="D78" s="3">
        <f t="shared" si="4"/>
        <v>140.01347832028708</v>
      </c>
      <c r="E78" s="3">
        <f>D78/MAXA($D$6:D77)-1</f>
        <v>2.9913599999999985E-3</v>
      </c>
      <c r="F78" s="10">
        <f>'L2 (2)'!Q76</f>
        <v>5.8143060070819331E-3</v>
      </c>
      <c r="G78" s="10">
        <f t="shared" si="5"/>
        <v>5.0523951352615523E-3</v>
      </c>
      <c r="H78" s="11">
        <f t="shared" si="6"/>
        <v>146.88447447564388</v>
      </c>
      <c r="I78" s="3">
        <f t="shared" si="7"/>
        <v>139.08087539344447</v>
      </c>
      <c r="J78" s="3">
        <f>I78/MAXA($I$6:I77)-1</f>
        <v>5.052395135261456E-3</v>
      </c>
    </row>
    <row r="79" spans="1:10" x14ac:dyDescent="0.25">
      <c r="A79" s="47">
        <v>40603</v>
      </c>
      <c r="B79" s="9">
        <v>2.5000000000000001E-3</v>
      </c>
      <c r="C79" s="9">
        <v>-1.0473132038185673E-3</v>
      </c>
      <c r="D79" s="3">
        <f t="shared" si="4"/>
        <v>140.36351201608778</v>
      </c>
      <c r="E79" s="3">
        <f>D79/MAXA($D$6:D78)-1</f>
        <v>2.4999999999999467E-3</v>
      </c>
      <c r="F79" s="10">
        <f>'L2 (2)'!Q77</f>
        <v>6.8136297672184171E-3</v>
      </c>
      <c r="G79" s="10">
        <f t="shared" si="5"/>
        <v>6.0517188953980363E-3</v>
      </c>
      <c r="H79" s="11">
        <f t="shared" si="6"/>
        <v>147.88529090327336</v>
      </c>
      <c r="I79" s="3">
        <f t="shared" si="7"/>
        <v>139.9225537550515</v>
      </c>
      <c r="J79" s="3">
        <f>I79/MAXA($I$6:I78)-1</f>
        <v>6.0517188953981282E-3</v>
      </c>
    </row>
    <row r="80" spans="1:10" x14ac:dyDescent="0.25">
      <c r="A80" s="47">
        <v>40634</v>
      </c>
      <c r="B80" s="9">
        <v>1.3300000000000001E-2</v>
      </c>
      <c r="C80" s="9">
        <v>2.8495380443795071E-2</v>
      </c>
      <c r="D80" s="3">
        <f t="shared" si="4"/>
        <v>142.23034672590177</v>
      </c>
      <c r="E80" s="3">
        <f>D80/MAXA($D$6:D79)-1</f>
        <v>1.330000000000009E-2</v>
      </c>
      <c r="F80" s="10">
        <f>'L2 (2)'!Q78</f>
        <v>6.582458600671119E-3</v>
      </c>
      <c r="G80" s="10">
        <f t="shared" si="5"/>
        <v>5.8205477288507381E-3</v>
      </c>
      <c r="H80" s="11">
        <f t="shared" si="6"/>
        <v>148.85873970829235</v>
      </c>
      <c r="I80" s="3">
        <f t="shared" si="7"/>
        <v>140.73697965752544</v>
      </c>
      <c r="J80" s="3">
        <f>I80/MAXA($I$6:I79)-1</f>
        <v>5.8205477288506557E-3</v>
      </c>
    </row>
    <row r="81" spans="1:10" x14ac:dyDescent="0.25">
      <c r="A81" s="47">
        <v>40664</v>
      </c>
      <c r="B81" s="9">
        <v>-9.300000000000001E-3</v>
      </c>
      <c r="C81" s="9">
        <v>-1.3500952766930641E-2</v>
      </c>
      <c r="D81" s="3">
        <f t="shared" si="4"/>
        <v>140.90760450135087</v>
      </c>
      <c r="E81" s="3">
        <f>D81/MAXA($D$6:D80)-1</f>
        <v>-9.300000000000086E-3</v>
      </c>
      <c r="F81" s="10">
        <f>'L2 (2)'!Q79</f>
        <v>8.6671974914068091E-3</v>
      </c>
      <c r="G81" s="10">
        <f t="shared" si="5"/>
        <v>7.9052866195864283E-3</v>
      </c>
      <c r="H81" s="11">
        <f t="shared" si="6"/>
        <v>150.14892780366603</v>
      </c>
      <c r="I81" s="3">
        <f t="shared" si="7"/>
        <v>141.84954581969308</v>
      </c>
      <c r="J81" s="3">
        <f>I81/MAXA($I$6:I80)-1</f>
        <v>7.905286619586338E-3</v>
      </c>
    </row>
    <row r="82" spans="1:10" x14ac:dyDescent="0.25">
      <c r="A82" s="47">
        <v>40695</v>
      </c>
      <c r="B82" s="9">
        <v>-1.5100000000000001E-2</v>
      </c>
      <c r="C82" s="9">
        <v>-1.825746126569705E-2</v>
      </c>
      <c r="D82" s="3">
        <f t="shared" si="4"/>
        <v>138.77989967338047</v>
      </c>
      <c r="E82" s="3">
        <f>D82/MAXA($D$6:D81)-1</f>
        <v>-2.4259570000000119E-2</v>
      </c>
      <c r="F82" s="10">
        <f>'L2 (2)'!Q80</f>
        <v>5.1563009939175081E-3</v>
      </c>
      <c r="G82" s="10">
        <f t="shared" si="5"/>
        <v>4.3943901220971273E-3</v>
      </c>
      <c r="H82" s="11">
        <f t="shared" si="6"/>
        <v>150.92314086933573</v>
      </c>
      <c r="I82" s="3">
        <f t="shared" si="7"/>
        <v>142.4728880626671</v>
      </c>
      <c r="J82" s="3">
        <f>I82/MAXA($I$6:I81)-1</f>
        <v>4.3943901220970805E-3</v>
      </c>
    </row>
    <row r="83" spans="1:10" x14ac:dyDescent="0.25">
      <c r="A83" s="47">
        <v>40725</v>
      </c>
      <c r="B83" s="9">
        <v>2.9999999999999997E-4</v>
      </c>
      <c r="C83" s="9">
        <v>-2.1474425791952023E-2</v>
      </c>
      <c r="D83" s="3">
        <f t="shared" si="4"/>
        <v>138.82153364328249</v>
      </c>
      <c r="E83" s="3">
        <f>D83/MAXA($D$6:D82)-1</f>
        <v>-2.3966847871000008E-2</v>
      </c>
      <c r="F83" s="10">
        <f>'L2 (2)'!Q81</f>
        <v>3.5406101330341102E-3</v>
      </c>
      <c r="G83" s="10">
        <f t="shared" si="5"/>
        <v>2.7786992612137294E-3</v>
      </c>
      <c r="H83" s="11">
        <f t="shared" si="6"/>
        <v>151.45750087120703</v>
      </c>
      <c r="I83" s="3">
        <f t="shared" si="7"/>
        <v>142.86877737146983</v>
      </c>
      <c r="J83" s="3">
        <f>I83/MAXA($I$6:I82)-1</f>
        <v>2.7786992612137684E-3</v>
      </c>
    </row>
    <row r="84" spans="1:10" x14ac:dyDescent="0.25">
      <c r="A84" s="47">
        <v>40756</v>
      </c>
      <c r="B84" s="9">
        <v>-1.8200000000000001E-2</v>
      </c>
      <c r="C84" s="9">
        <v>-5.6791107463597612E-2</v>
      </c>
      <c r="D84" s="3">
        <f t="shared" si="4"/>
        <v>136.29498173097474</v>
      </c>
      <c r="E84" s="3">
        <f>D84/MAXA($D$6:D83)-1</f>
        <v>-4.1730651239747951E-2</v>
      </c>
      <c r="F84" s="10">
        <f>'L2 (2)'!Q82</f>
        <v>-6.494241881922388E-3</v>
      </c>
      <c r="G84" s="10">
        <f t="shared" si="5"/>
        <v>-7.2561527537427688E-3</v>
      </c>
      <c r="H84" s="11">
        <f t="shared" si="6"/>
        <v>150.47389922571796</v>
      </c>
      <c r="I84" s="3">
        <f t="shared" si="7"/>
        <v>141.83209969912198</v>
      </c>
      <c r="J84" s="3">
        <f>I84/MAXA($I$6:I83)-1</f>
        <v>-7.2561527537426951E-3</v>
      </c>
    </row>
    <row r="85" spans="1:10" x14ac:dyDescent="0.25">
      <c r="A85" s="47">
        <v>40787</v>
      </c>
      <c r="B85" s="9">
        <v>-1.0200000000000001E-2</v>
      </c>
      <c r="C85" s="9">
        <v>-7.1761988303760127E-2</v>
      </c>
      <c r="D85" s="3">
        <f t="shared" si="4"/>
        <v>134.90477291731881</v>
      </c>
      <c r="E85" s="3">
        <f>D85/MAXA($D$6:D84)-1</f>
        <v>-5.1504998597102447E-2</v>
      </c>
      <c r="F85" s="10">
        <f>'L2 (2)'!Q83</f>
        <v>-1.6643757940637295E-3</v>
      </c>
      <c r="G85" s="10">
        <f t="shared" si="5"/>
        <v>-2.4262866658841102E-3</v>
      </c>
      <c r="H85" s="11">
        <f t="shared" si="6"/>
        <v>150.22345411020828</v>
      </c>
      <c r="I85" s="3">
        <f t="shared" si="7"/>
        <v>141.48797436682767</v>
      </c>
      <c r="J85" s="3">
        <f>I85/MAXA($I$6:I84)-1</f>
        <v>-9.6648339129546956E-3</v>
      </c>
    </row>
    <row r="86" spans="1:10" x14ac:dyDescent="0.25">
      <c r="A86" s="47">
        <v>40817</v>
      </c>
      <c r="B86" s="9">
        <v>6.9999999999999993E-3</v>
      </c>
      <c r="C86" s="9">
        <v>0.10772303853581011</v>
      </c>
      <c r="D86" s="3">
        <f t="shared" si="4"/>
        <v>135.84910632774003</v>
      </c>
      <c r="E86" s="3">
        <f>D86/MAXA($D$6:D85)-1</f>
        <v>-4.486553358728218E-2</v>
      </c>
      <c r="F86" s="10">
        <f>'L2 (2)'!Q84</f>
        <v>-3.0839725259866363E-2</v>
      </c>
      <c r="G86" s="10">
        <f t="shared" si="5"/>
        <v>-3.160163613168674E-2</v>
      </c>
      <c r="H86" s="11">
        <f t="shared" si="6"/>
        <v>145.59060405786133</v>
      </c>
      <c r="I86" s="3">
        <f t="shared" si="7"/>
        <v>137.01672288387775</v>
      </c>
      <c r="J86" s="3">
        <f>I86/MAXA($I$6:I85)-1</f>
        <v>-4.0961045480051195E-2</v>
      </c>
    </row>
    <row r="87" spans="1:10" x14ac:dyDescent="0.25">
      <c r="A87" s="47">
        <v>40848</v>
      </c>
      <c r="B87" s="9">
        <v>-4.4000000000000003E-3</v>
      </c>
      <c r="C87" s="9">
        <v>-5.0587151935872487E-3</v>
      </c>
      <c r="D87" s="3">
        <f t="shared" si="4"/>
        <v>135.25137025989798</v>
      </c>
      <c r="E87" s="3">
        <f>D87/MAXA($D$6:D86)-1</f>
        <v>-4.9068125239498106E-2</v>
      </c>
      <c r="F87" s="10">
        <f>'L2 (2)'!Q85</f>
        <v>2.3114303323332308E-2</v>
      </c>
      <c r="G87" s="10">
        <f t="shared" si="5"/>
        <v>2.2352392451511927E-2</v>
      </c>
      <c r="H87" s="11">
        <f t="shared" si="6"/>
        <v>148.9558294410819</v>
      </c>
      <c r="I87" s="3">
        <f t="shared" si="7"/>
        <v>140.07937444619824</v>
      </c>
      <c r="J87" s="3">
        <f>I87/MAXA($I$6:I86)-1</f>
        <v>-1.952423039233353E-2</v>
      </c>
    </row>
    <row r="88" spans="1:10" x14ac:dyDescent="0.25">
      <c r="A88" s="47">
        <v>40878</v>
      </c>
      <c r="B88" s="9">
        <v>5.6999999999999993E-3</v>
      </c>
      <c r="C88" s="9">
        <v>8.532763948144062E-3</v>
      </c>
      <c r="D88" s="3">
        <f t="shared" si="4"/>
        <v>136.02230307037939</v>
      </c>
      <c r="E88" s="3">
        <f>D88/MAXA($D$6:D87)-1</f>
        <v>-4.3647813553363335E-2</v>
      </c>
      <c r="F88" s="10">
        <f>'L2 (2)'!Q86</f>
        <v>1.1516695455428765E-2</v>
      </c>
      <c r="G88" s="10">
        <f t="shared" si="5"/>
        <v>1.0754784583608384E-2</v>
      </c>
      <c r="H88" s="11">
        <f t="shared" si="6"/>
        <v>150.67130836506561</v>
      </c>
      <c r="I88" s="3">
        <f t="shared" si="7"/>
        <v>141.58589794297373</v>
      </c>
      <c r="J88" s="3">
        <f>I88/MAXA($I$6:I87)-1</f>
        <v>-8.9794247007554118E-3</v>
      </c>
    </row>
    <row r="89" spans="1:10" x14ac:dyDescent="0.25">
      <c r="A89" s="47">
        <v>40909</v>
      </c>
      <c r="B89" s="9">
        <v>1.7299999999999999E-2</v>
      </c>
      <c r="C89" s="9">
        <v>4.3583062218506274E-2</v>
      </c>
      <c r="D89" s="3">
        <f t="shared" si="4"/>
        <v>138.37548891349698</v>
      </c>
      <c r="E89" s="3">
        <f>D89/MAXA($D$6:D88)-1</f>
        <v>-2.7102920727836266E-2</v>
      </c>
      <c r="F89" s="10">
        <f>'L2 (2)'!Q87</f>
        <v>1.2692035425230234E-2</v>
      </c>
      <c r="G89" s="10">
        <f t="shared" si="5"/>
        <v>1.1930124553409853E-2</v>
      </c>
      <c r="H89" s="11">
        <f t="shared" si="6"/>
        <v>152.5836339484008</v>
      </c>
      <c r="I89" s="3">
        <f t="shared" si="7"/>
        <v>143.27503534043979</v>
      </c>
      <c r="J89" s="3">
        <f>I89/MAXA($I$6:I88)-1</f>
        <v>2.8435741975565421E-3</v>
      </c>
    </row>
    <row r="90" spans="1:10" x14ac:dyDescent="0.25">
      <c r="A90" s="47">
        <v>40940</v>
      </c>
      <c r="B90" s="9">
        <v>1.4499999999999999E-2</v>
      </c>
      <c r="C90" s="9">
        <v>4.0589464130841746E-2</v>
      </c>
      <c r="D90" s="3">
        <f t="shared" si="4"/>
        <v>140.38193350274267</v>
      </c>
      <c r="E90" s="3">
        <f>D90/MAXA($D$6:D89)-1</f>
        <v>-1.2995913078390098E-2</v>
      </c>
      <c r="F90" s="10">
        <f>'L2 (2)'!Q88</f>
        <v>1.1679686382440079E-2</v>
      </c>
      <c r="G90" s="10">
        <f t="shared" si="5"/>
        <v>1.0917775510619699E-2</v>
      </c>
      <c r="H90" s="11">
        <f t="shared" si="6"/>
        <v>154.36576294001114</v>
      </c>
      <c r="I90" s="3">
        <f t="shared" si="7"/>
        <v>144.83928001256282</v>
      </c>
      <c r="J90" s="3">
        <f>I90/MAXA($I$6:I89)-1</f>
        <v>1.0917775510619787E-2</v>
      </c>
    </row>
    <row r="91" spans="1:10" x14ac:dyDescent="0.25">
      <c r="A91" s="47">
        <v>40969</v>
      </c>
      <c r="B91" s="9">
        <v>2.5000000000000001E-3</v>
      </c>
      <c r="C91" s="9">
        <v>3.1332314530530647E-2</v>
      </c>
      <c r="D91" s="3">
        <f t="shared" si="4"/>
        <v>140.73288833649951</v>
      </c>
      <c r="E91" s="3">
        <f>D91/MAXA($D$6:D90)-1</f>
        <v>-1.0528402861086139E-2</v>
      </c>
      <c r="F91" s="10">
        <f>'L2 (2)'!Q89</f>
        <v>7.038537485572093E-3</v>
      </c>
      <c r="G91" s="10">
        <f t="shared" si="5"/>
        <v>6.2766266137517122E-3</v>
      </c>
      <c r="H91" s="11">
        <f t="shared" si="6"/>
        <v>155.45227214895334</v>
      </c>
      <c r="I91" s="3">
        <f t="shared" si="7"/>
        <v>145.74838209220633</v>
      </c>
      <c r="J91" s="3">
        <f>I91/MAXA($I$6:I90)-1</f>
        <v>6.2766266137517235E-3</v>
      </c>
    </row>
    <row r="92" spans="1:10" x14ac:dyDescent="0.25">
      <c r="A92" s="47">
        <v>41000</v>
      </c>
      <c r="B92" s="9">
        <v>-4.0000000000000002E-4</v>
      </c>
      <c r="C92" s="9">
        <v>-7.4974527092703802E-3</v>
      </c>
      <c r="D92" s="3">
        <f t="shared" si="4"/>
        <v>140.67659518116491</v>
      </c>
      <c r="E92" s="3">
        <f>D92/MAXA($D$6:D91)-1</f>
        <v>-1.0924191499941727E-2</v>
      </c>
      <c r="F92" s="10">
        <f>'L2 (2)'!Q90</f>
        <v>8.8938686802068345E-3</v>
      </c>
      <c r="G92" s="10">
        <f t="shared" si="5"/>
        <v>8.1319578083864537E-3</v>
      </c>
      <c r="H92" s="11">
        <f t="shared" si="6"/>
        <v>156.83484424348592</v>
      </c>
      <c r="I92" s="3">
        <f t="shared" si="7"/>
        <v>146.93360178602074</v>
      </c>
      <c r="J92" s="3">
        <f>I92/MAXA($I$6:I91)-1</f>
        <v>8.1319578083864918E-3</v>
      </c>
    </row>
    <row r="93" spans="1:10" x14ac:dyDescent="0.25">
      <c r="A93" s="47">
        <v>41030</v>
      </c>
      <c r="B93" s="9">
        <v>-3.2000000000000002E-3</v>
      </c>
      <c r="C93" s="9">
        <v>-6.265072563317764E-2</v>
      </c>
      <c r="D93" s="3">
        <f t="shared" si="4"/>
        <v>140.22643007658519</v>
      </c>
      <c r="E93" s="3">
        <f>D93/MAXA($D$6:D92)-1</f>
        <v>-1.40892340871418E-2</v>
      </c>
      <c r="F93" s="10">
        <f>'L2 (2)'!Q91</f>
        <v>4.6521236133798697E-3</v>
      </c>
      <c r="G93" s="10">
        <f t="shared" si="5"/>
        <v>3.8902127415594888E-3</v>
      </c>
      <c r="H93" s="11">
        <f t="shared" si="6"/>
        <v>157.5644593257918</v>
      </c>
      <c r="I93" s="3">
        <f t="shared" si="7"/>
        <v>147.50520475585193</v>
      </c>
      <c r="J93" s="3">
        <f>I93/MAXA($I$6:I92)-1</f>
        <v>3.890212741559429E-3</v>
      </c>
    </row>
    <row r="94" spans="1:10" x14ac:dyDescent="0.25">
      <c r="A94" s="47">
        <v>41061</v>
      </c>
      <c r="B94" s="9">
        <v>-5.1000000000000004E-3</v>
      </c>
      <c r="C94" s="9">
        <v>3.9554982134591521E-2</v>
      </c>
      <c r="D94" s="3">
        <f t="shared" si="4"/>
        <v>139.51127528319461</v>
      </c>
      <c r="E94" s="3">
        <f>D94/MAXA($D$6:D93)-1</f>
        <v>-1.9117378993297462E-2</v>
      </c>
      <c r="F94" s="10">
        <f>'L2 (2)'!Q92</f>
        <v>-8.6703396128876113E-3</v>
      </c>
      <c r="G94" s="10">
        <f t="shared" si="5"/>
        <v>-9.4322504847079922E-3</v>
      </c>
      <c r="H94" s="11">
        <f t="shared" si="6"/>
        <v>156.19832195251615</v>
      </c>
      <c r="I94" s="3">
        <f t="shared" si="7"/>
        <v>146.1138987167966</v>
      </c>
      <c r="J94" s="3">
        <f>I94/MAXA($I$6:I93)-1</f>
        <v>-9.4322504847079713E-3</v>
      </c>
    </row>
    <row r="95" spans="1:10" x14ac:dyDescent="0.25">
      <c r="A95" s="47">
        <v>41091</v>
      </c>
      <c r="B95" s="9">
        <v>1.89E-2</v>
      </c>
      <c r="C95" s="9">
        <v>1.2597574126154365E-2</v>
      </c>
      <c r="D95" s="3">
        <f t="shared" si="4"/>
        <v>142.14803838604698</v>
      </c>
      <c r="E95" s="3">
        <f>D95/MAXA($D$6:D94)-1</f>
        <v>-5.7869745627081581E-4</v>
      </c>
      <c r="F95" s="10">
        <f>'L2 (2)'!Q93</f>
        <v>8.3197764434124223E-3</v>
      </c>
      <c r="G95" s="10">
        <f t="shared" si="5"/>
        <v>7.5578655715920415E-3</v>
      </c>
      <c r="H95" s="11">
        <f t="shared" si="6"/>
        <v>157.49785707199726</v>
      </c>
      <c r="I95" s="3">
        <f t="shared" si="7"/>
        <v>147.21820792143936</v>
      </c>
      <c r="J95" s="3">
        <f>I95/MAXA($I$6:I94)-1</f>
        <v>-1.9456725943169939E-3</v>
      </c>
    </row>
    <row r="96" spans="1:10" x14ac:dyDescent="0.25">
      <c r="A96" s="47">
        <v>41122</v>
      </c>
      <c r="B96" s="9">
        <v>3.4999999999999996E-3</v>
      </c>
      <c r="C96" s="9">
        <v>1.9763369680148246E-2</v>
      </c>
      <c r="D96" s="3">
        <f t="shared" si="4"/>
        <v>142.64555652039815</v>
      </c>
      <c r="E96" s="3">
        <f>D96/MAXA($D$6:D95)-1</f>
        <v>2.9192771026322895E-3</v>
      </c>
      <c r="F96" s="10">
        <f>'L2 (2)'!Q94</f>
        <v>3.1297647720954767E-3</v>
      </c>
      <c r="G96" s="10">
        <f t="shared" si="5"/>
        <v>2.3678539002750958E-3</v>
      </c>
      <c r="H96" s="11">
        <f t="shared" si="6"/>
        <v>157.99078831674171</v>
      </c>
      <c r="I96" s="3">
        <f t="shared" si="7"/>
        <v>147.56679912925765</v>
      </c>
      <c r="J96" s="3">
        <f>I96/MAXA($I$6:I95)-1</f>
        <v>4.1757423751698219E-4</v>
      </c>
    </row>
    <row r="97" spans="1:10" x14ac:dyDescent="0.25">
      <c r="A97" s="47">
        <v>41153</v>
      </c>
      <c r="B97" s="9">
        <v>2.3999999999999998E-3</v>
      </c>
      <c r="C97" s="9">
        <v>2.4236153696477025E-2</v>
      </c>
      <c r="D97" s="3">
        <f t="shared" si="4"/>
        <v>142.98790585604709</v>
      </c>
      <c r="E97" s="3">
        <f>D97/MAXA($D$6:D96)-1</f>
        <v>2.3999999999999577E-3</v>
      </c>
      <c r="F97" s="10">
        <f>'L2 (2)'!Q95</f>
        <v>9.013529729494197E-3</v>
      </c>
      <c r="G97" s="10">
        <f t="shared" si="5"/>
        <v>8.2516188576738161E-3</v>
      </c>
      <c r="H97" s="11">
        <f t="shared" si="6"/>
        <v>159.41484298422088</v>
      </c>
      <c r="I97" s="3">
        <f t="shared" si="7"/>
        <v>148.78446411171919</v>
      </c>
      <c r="J97" s="3">
        <f>I97/MAXA($I$6:I96)-1</f>
        <v>8.2516188576737814E-3</v>
      </c>
    </row>
    <row r="98" spans="1:10" x14ac:dyDescent="0.25">
      <c r="A98" s="47">
        <v>41183</v>
      </c>
      <c r="B98" s="9">
        <v>-5.7999999999999996E-3</v>
      </c>
      <c r="C98" s="9">
        <v>-1.9789409878227415E-2</v>
      </c>
      <c r="D98" s="3">
        <f t="shared" si="4"/>
        <v>142.15857600208201</v>
      </c>
      <c r="E98" s="3">
        <f>D98/MAXA($D$6:D97)-1</f>
        <v>-5.8000000000000274E-3</v>
      </c>
      <c r="F98" s="10">
        <f>'L2 (2)'!Q96</f>
        <v>5.1823514293849156E-3</v>
      </c>
      <c r="G98" s="10">
        <f t="shared" si="5"/>
        <v>4.4204405575645348E-3</v>
      </c>
      <c r="H98" s="11">
        <f t="shared" si="6"/>
        <v>160.24098672362533</v>
      </c>
      <c r="I98" s="3">
        <f t="shared" si="7"/>
        <v>149.44215699121415</v>
      </c>
      <c r="J98" s="3">
        <f>I98/MAXA($I$6:I97)-1</f>
        <v>4.42044055756452E-3</v>
      </c>
    </row>
    <row r="99" spans="1:10" x14ac:dyDescent="0.25">
      <c r="A99" s="47">
        <v>41214</v>
      </c>
      <c r="B99" s="9">
        <v>4.1999999999999997E-3</v>
      </c>
      <c r="C99" s="9">
        <v>2.8467170173434031E-3</v>
      </c>
      <c r="D99" s="3">
        <f t="shared" si="4"/>
        <v>142.75564202129075</v>
      </c>
      <c r="E99" s="3">
        <f>D99/MAXA($D$6:D98)-1</f>
        <v>-1.6243600000001024E-3</v>
      </c>
      <c r="F99" s="10">
        <f>'L2 (2)'!Q97</f>
        <v>3.4959291979357304E-3</v>
      </c>
      <c r="G99" s="10">
        <f t="shared" si="5"/>
        <v>2.7340183261153495E-3</v>
      </c>
      <c r="H99" s="11">
        <f t="shared" si="6"/>
        <v>160.80117786781847</v>
      </c>
      <c r="I99" s="3">
        <f t="shared" si="7"/>
        <v>149.85073458712233</v>
      </c>
      <c r="J99" s="3">
        <f>I99/MAXA($I$6:I98)-1</f>
        <v>2.7340183261153062E-3</v>
      </c>
    </row>
    <row r="100" spans="1:10" x14ac:dyDescent="0.25">
      <c r="A100" s="47">
        <v>41244</v>
      </c>
      <c r="B100" s="9">
        <v>8.8999999999999999E-3</v>
      </c>
      <c r="C100" s="9">
        <v>7.068230463864511E-3</v>
      </c>
      <c r="D100" s="3">
        <f t="shared" si="4"/>
        <v>144.02616723528024</v>
      </c>
      <c r="E100" s="3">
        <f>D100/MAXA($D$6:D99)-1</f>
        <v>7.2611831959998874E-3</v>
      </c>
      <c r="F100" s="10">
        <f>'L2 (2)'!Q98</f>
        <v>8.3055749458761149E-3</v>
      </c>
      <c r="G100" s="10">
        <f t="shared" si="5"/>
        <v>7.543664074055734E-3</v>
      </c>
      <c r="H100" s="11">
        <f t="shared" si="6"/>
        <v>162.13672410198478</v>
      </c>
      <c r="I100" s="3">
        <f t="shared" si="7"/>
        <v>150.98115819009809</v>
      </c>
      <c r="J100" s="3">
        <f>I100/MAXA($I$6:I99)-1</f>
        <v>7.5436640740558225E-3</v>
      </c>
    </row>
    <row r="101" spans="1:10" x14ac:dyDescent="0.25">
      <c r="A101" s="47">
        <v>41275</v>
      </c>
      <c r="B101" s="9">
        <v>1.8200000000000001E-2</v>
      </c>
      <c r="C101" s="9">
        <v>5.0428096519578469E-2</v>
      </c>
      <c r="D101" s="3">
        <f t="shared" si="4"/>
        <v>146.64744347896234</v>
      </c>
      <c r="E101" s="3">
        <f>D101/MAXA($D$6:D100)-1</f>
        <v>1.8199999999999994E-2</v>
      </c>
      <c r="F101" s="10">
        <f>'L2 (2)'!Q99</f>
        <v>4.6066286226206328E-3</v>
      </c>
      <c r="G101" s="10">
        <f t="shared" si="5"/>
        <v>3.8447177508002519E-3</v>
      </c>
      <c r="H101" s="11">
        <f t="shared" si="6"/>
        <v>162.88362777601094</v>
      </c>
      <c r="I101" s="3">
        <f t="shared" si="7"/>
        <v>151.56163812902795</v>
      </c>
      <c r="J101" s="3">
        <f>I101/MAXA($I$6:I100)-1</f>
        <v>3.8447177508003083E-3</v>
      </c>
    </row>
    <row r="102" spans="1:10" x14ac:dyDescent="0.25">
      <c r="A102" s="47">
        <v>41306</v>
      </c>
      <c r="B102" s="9">
        <v>5.7999999999999996E-3</v>
      </c>
      <c r="C102" s="9">
        <v>1.1060649195259176E-2</v>
      </c>
      <c r="D102" s="3">
        <f t="shared" si="4"/>
        <v>147.49799865114034</v>
      </c>
      <c r="E102" s="3">
        <f>D102/MAXA($D$6:D101)-1</f>
        <v>5.8000000000000274E-3</v>
      </c>
      <c r="F102" s="10">
        <f>'L2 (2)'!Q100</f>
        <v>3.30387208275522E-3</v>
      </c>
      <c r="G102" s="10">
        <f t="shared" si="5"/>
        <v>2.5419612109348392E-3</v>
      </c>
      <c r="H102" s="11">
        <f t="shared" si="6"/>
        <v>163.42177444655798</v>
      </c>
      <c r="I102" s="3">
        <f t="shared" si="7"/>
        <v>151.94690193421766</v>
      </c>
      <c r="J102" s="3">
        <f>I102/MAXA($I$6:I101)-1</f>
        <v>2.5419612109347511E-3</v>
      </c>
    </row>
    <row r="103" spans="1:10" x14ac:dyDescent="0.25">
      <c r="A103" s="47">
        <v>41334</v>
      </c>
      <c r="B103" s="9">
        <v>5.1000000000000004E-3</v>
      </c>
      <c r="C103" s="9">
        <v>3.5987723516956116E-2</v>
      </c>
      <c r="D103" s="3">
        <f t="shared" si="4"/>
        <v>148.25023844426116</v>
      </c>
      <c r="E103" s="3">
        <f>D103/MAXA($D$6:D102)-1</f>
        <v>5.1000000000001044E-3</v>
      </c>
      <c r="F103" s="10">
        <f>'L2 (2)'!Q101</f>
        <v>3.285393156121755E-3</v>
      </c>
      <c r="G103" s="10">
        <f t="shared" si="5"/>
        <v>2.5234822843013742E-3</v>
      </c>
      <c r="H103" s="11">
        <f t="shared" si="6"/>
        <v>163.95867922588599</v>
      </c>
      <c r="I103" s="3">
        <f t="shared" si="7"/>
        <v>152.33033724940316</v>
      </c>
      <c r="J103" s="3">
        <f>I103/MAXA($I$6:I102)-1</f>
        <v>2.5234822843014371E-3</v>
      </c>
    </row>
    <row r="104" spans="1:10" x14ac:dyDescent="0.25">
      <c r="A104" s="47">
        <v>41365</v>
      </c>
      <c r="B104" s="9">
        <v>5.6999999999999993E-3</v>
      </c>
      <c r="C104" s="9">
        <v>1.8085767859252311E-2</v>
      </c>
      <c r="D104" s="3">
        <f t="shared" si="4"/>
        <v>149.09526480339346</v>
      </c>
      <c r="E104" s="3">
        <f>D104/MAXA($D$6:D103)-1</f>
        <v>5.7000000000000384E-3</v>
      </c>
      <c r="F104" s="10">
        <f>'L2 (2)'!Q102</f>
        <v>5.3205544565562224E-3</v>
      </c>
      <c r="G104" s="10">
        <f t="shared" si="5"/>
        <v>4.5586435847358416E-3</v>
      </c>
      <c r="H104" s="11">
        <f t="shared" si="6"/>
        <v>164.83103030733236</v>
      </c>
      <c r="I104" s="3">
        <f t="shared" si="7"/>
        <v>153.0247569640658</v>
      </c>
      <c r="J104" s="3">
        <f>I104/MAXA($I$6:I103)-1</f>
        <v>4.5586435847357887E-3</v>
      </c>
    </row>
    <row r="105" spans="1:10" x14ac:dyDescent="0.25">
      <c r="A105" s="47">
        <v>41395</v>
      </c>
      <c r="B105" s="9">
        <v>7.7000000000000002E-3</v>
      </c>
      <c r="C105" s="9">
        <v>2.0762811721046104E-2</v>
      </c>
      <c r="D105" s="3">
        <f t="shared" si="4"/>
        <v>150.2432983423796</v>
      </c>
      <c r="E105" s="3">
        <f>D105/MAXA($D$6:D104)-1</f>
        <v>7.7000000000000401E-3</v>
      </c>
      <c r="F105" s="10">
        <f>'L2 (2)'!Q103</f>
        <v>3.6985650464295664E-3</v>
      </c>
      <c r="G105" s="10">
        <f t="shared" si="5"/>
        <v>2.9366541746091855E-3</v>
      </c>
      <c r="H105" s="11">
        <f t="shared" si="6"/>
        <v>165.44066859459403</v>
      </c>
      <c r="I105" s="3">
        <f t="shared" si="7"/>
        <v>153.47413775542287</v>
      </c>
      <c r="J105" s="3">
        <f>I105/MAXA($I$6:I104)-1</f>
        <v>2.936654174609199E-3</v>
      </c>
    </row>
    <row r="106" spans="1:10" x14ac:dyDescent="0.25">
      <c r="A106" s="47">
        <v>41426</v>
      </c>
      <c r="B106" s="9">
        <v>-1.3000000000000001E-2</v>
      </c>
      <c r="C106" s="9">
        <v>-1.4999301636062778E-2</v>
      </c>
      <c r="D106" s="3">
        <f t="shared" si="4"/>
        <v>148.29013546392866</v>
      </c>
      <c r="E106" s="3">
        <f>D106/MAXA($D$6:D105)-1</f>
        <v>-1.3000000000000012E-2</v>
      </c>
      <c r="F106" s="10">
        <f>'L2 (2)'!Q104</f>
        <v>4.5168813575212048E-3</v>
      </c>
      <c r="G106" s="10">
        <f t="shared" si="5"/>
        <v>3.754970485700824E-3</v>
      </c>
      <c r="H106" s="11">
        <f t="shared" si="6"/>
        <v>166.18794446634479</v>
      </c>
      <c r="I106" s="3">
        <f t="shared" si="7"/>
        <v>154.05042861301285</v>
      </c>
      <c r="J106" s="3">
        <f>I106/MAXA($I$6:I105)-1</f>
        <v>3.754970485700726E-3</v>
      </c>
    </row>
    <row r="107" spans="1:10" x14ac:dyDescent="0.25">
      <c r="A107" s="47">
        <v>41456</v>
      </c>
      <c r="B107" s="9">
        <v>6.7000000000000002E-3</v>
      </c>
      <c r="C107" s="9">
        <v>4.9462079815224991E-2</v>
      </c>
      <c r="D107" s="3">
        <f t="shared" si="4"/>
        <v>149.28367937153698</v>
      </c>
      <c r="E107" s="3">
        <f>D107/MAXA($D$6:D106)-1</f>
        <v>-6.3871000000000899E-3</v>
      </c>
      <c r="F107" s="10">
        <f>'L2 (2)'!Q105</f>
        <v>4.9354627005739633E-3</v>
      </c>
      <c r="G107" s="10">
        <f t="shared" si="5"/>
        <v>4.1735518287535824E-3</v>
      </c>
      <c r="H107" s="11">
        <f t="shared" si="6"/>
        <v>167.0081588675435</v>
      </c>
      <c r="I107" s="3">
        <f t="shared" si="7"/>
        <v>154.69336606107098</v>
      </c>
      <c r="J107" s="3">
        <f>I107/MAXA($I$6:I106)-1</f>
        <v>4.1735518287535633E-3</v>
      </c>
    </row>
    <row r="108" spans="1:10" x14ac:dyDescent="0.25">
      <c r="A108" s="47">
        <v>41487</v>
      </c>
      <c r="B108" s="9">
        <v>-4.0999999999999995E-3</v>
      </c>
      <c r="C108" s="9">
        <v>-3.1298019033866864E-2</v>
      </c>
      <c r="D108" s="3">
        <f t="shared" si="4"/>
        <v>148.67161628611368</v>
      </c>
      <c r="E108" s="3">
        <f>D108/MAXA($D$6:D107)-1</f>
        <v>-1.0460912890000063E-2</v>
      </c>
      <c r="F108" s="10">
        <f>'L2 (2)'!Q106</f>
        <v>4.3726834194154655E-3</v>
      </c>
      <c r="G108" s="10">
        <f t="shared" si="5"/>
        <v>3.6107725475950847E-3</v>
      </c>
      <c r="H108" s="11">
        <f t="shared" si="6"/>
        <v>167.73843267473072</v>
      </c>
      <c r="I108" s="3">
        <f t="shared" si="7"/>
        <v>155.25192862053936</v>
      </c>
      <c r="J108" s="3">
        <f>I108/MAXA($I$6:I107)-1</f>
        <v>3.6107725475951202E-3</v>
      </c>
    </row>
    <row r="109" spans="1:10" x14ac:dyDescent="0.25">
      <c r="A109" s="47">
        <v>41518</v>
      </c>
      <c r="B109" s="9">
        <v>0.01</v>
      </c>
      <c r="C109" s="9">
        <v>2.9749523177239112E-2</v>
      </c>
      <c r="D109" s="3">
        <f t="shared" si="4"/>
        <v>150.15833244897482</v>
      </c>
      <c r="E109" s="3">
        <f>D109/MAXA($D$6:D108)-1</f>
        <v>-5.6552201890003317E-4</v>
      </c>
      <c r="F109" s="10">
        <f>'L2 (2)'!Q107</f>
        <v>-2.2905411136238995E-3</v>
      </c>
      <c r="G109" s="10">
        <f t="shared" si="5"/>
        <v>-3.0524519854442803E-3</v>
      </c>
      <c r="H109" s="11">
        <f t="shared" si="6"/>
        <v>167.35422089835441</v>
      </c>
      <c r="I109" s="3">
        <f t="shared" si="7"/>
        <v>154.77802956277756</v>
      </c>
      <c r="J109" s="3">
        <f>I109/MAXA($I$6:I108)-1</f>
        <v>-3.0524519854441268E-3</v>
      </c>
    </row>
    <row r="110" spans="1:10" x14ac:dyDescent="0.25">
      <c r="A110" s="47">
        <v>41548</v>
      </c>
      <c r="B110" s="9">
        <v>1.3899999999999999E-2</v>
      </c>
      <c r="C110" s="9">
        <v>4.4595752618006079E-2</v>
      </c>
      <c r="D110" s="3">
        <f t="shared" si="4"/>
        <v>152.24553327001559</v>
      </c>
      <c r="E110" s="3">
        <f>D110/MAXA($D$6:D109)-1</f>
        <v>1.3326617225037252E-2</v>
      </c>
      <c r="F110" s="10">
        <f>'L2 (2)'!Q108</f>
        <v>4.8268127670574807E-3</v>
      </c>
      <c r="G110" s="10">
        <f t="shared" si="5"/>
        <v>4.0649018952370998E-3</v>
      </c>
      <c r="H110" s="11">
        <f t="shared" si="6"/>
        <v>168.16200838840754</v>
      </c>
      <c r="I110" s="3">
        <f t="shared" si="7"/>
        <v>155.40718706848835</v>
      </c>
      <c r="J110" s="3">
        <f>I110/MAXA($I$6:I109)-1</f>
        <v>1.0000419919322656E-3</v>
      </c>
    </row>
    <row r="111" spans="1:10" x14ac:dyDescent="0.25">
      <c r="A111" s="47">
        <v>41579</v>
      </c>
      <c r="B111" s="9">
        <v>9.9000000000000008E-3</v>
      </c>
      <c r="C111" s="9">
        <v>2.8049471635186451E-2</v>
      </c>
      <c r="D111" s="3">
        <f t="shared" si="4"/>
        <v>153.75276404938873</v>
      </c>
      <c r="E111" s="3">
        <f>D111/MAXA($D$6:D110)-1</f>
        <v>9.9000000000000199E-3</v>
      </c>
      <c r="F111" s="10">
        <f>'L2 (2)'!Q109</f>
        <v>4.8242578117807106E-3</v>
      </c>
      <c r="G111" s="10">
        <f t="shared" si="5"/>
        <v>4.0623469399603297E-3</v>
      </c>
      <c r="H111" s="11">
        <f t="shared" si="6"/>
        <v>168.97326527102007</v>
      </c>
      <c r="I111" s="3">
        <f t="shared" si="7"/>
        <v>156.03850497932387</v>
      </c>
      <c r="J111" s="3">
        <f>I111/MAXA($I$6:I110)-1</f>
        <v>4.0623469399603263E-3</v>
      </c>
    </row>
    <row r="112" spans="1:10" x14ac:dyDescent="0.25">
      <c r="A112" s="47">
        <v>41609</v>
      </c>
      <c r="B112" s="9">
        <v>9.9000000000000008E-3</v>
      </c>
      <c r="C112" s="9">
        <v>2.356279155049279E-2</v>
      </c>
      <c r="D112" s="3">
        <f t="shared" si="4"/>
        <v>155.27491641347768</v>
      </c>
      <c r="E112" s="3">
        <f>D112/MAXA($D$6:D111)-1</f>
        <v>9.9000000000000199E-3</v>
      </c>
      <c r="F112" s="10">
        <f>'L2 (2)'!Q110</f>
        <v>3.0448808054899571E-3</v>
      </c>
      <c r="G112" s="10">
        <f t="shared" si="5"/>
        <v>2.2829699336695763E-3</v>
      </c>
      <c r="H112" s="11">
        <f t="shared" si="6"/>
        <v>169.48776872308474</v>
      </c>
      <c r="I112" s="3">
        <f t="shared" si="7"/>
        <v>156.3947361946864</v>
      </c>
      <c r="J112" s="3">
        <f>I112/MAXA($I$6:I111)-1</f>
        <v>2.2829699336694986E-3</v>
      </c>
    </row>
    <row r="113" spans="1:10" x14ac:dyDescent="0.25">
      <c r="A113" s="47">
        <v>41640</v>
      </c>
      <c r="B113" s="9">
        <v>2.8000000000000004E-3</v>
      </c>
      <c r="C113" s="9">
        <v>-3.5582905675162646E-2</v>
      </c>
      <c r="D113" s="3">
        <f t="shared" si="4"/>
        <v>155.70968617943541</v>
      </c>
      <c r="E113" s="3">
        <f>D113/MAXA($D$6:D112)-1</f>
        <v>2.7999999999999137E-3</v>
      </c>
      <c r="F113" s="10">
        <f>'L2 (2)'!Q111</f>
        <v>3.4135910997143029E-3</v>
      </c>
      <c r="G113" s="10">
        <f t="shared" si="5"/>
        <v>2.6516802278939221E-3</v>
      </c>
      <c r="H113" s="11">
        <f t="shared" si="6"/>
        <v>170.06633066190832</v>
      </c>
      <c r="I113" s="3">
        <f t="shared" si="7"/>
        <v>156.80944502440053</v>
      </c>
      <c r="J113" s="3">
        <f>I113/MAXA($I$6:I112)-1</f>
        <v>2.6516802278939711E-3</v>
      </c>
    </row>
    <row r="114" spans="1:10" x14ac:dyDescent="0.25">
      <c r="A114" s="47">
        <v>41671</v>
      </c>
      <c r="B114" s="9">
        <v>1.6899999999999998E-2</v>
      </c>
      <c r="C114" s="9">
        <v>4.3117029976595278E-2</v>
      </c>
      <c r="D114" s="3">
        <f t="shared" si="4"/>
        <v>158.34117987586785</v>
      </c>
      <c r="E114" s="3">
        <f>D114/MAXA($D$6:D113)-1</f>
        <v>1.6899999999999915E-2</v>
      </c>
      <c r="F114" s="10">
        <f>'L2 (2)'!Q112</f>
        <v>-4.2283020163487155E-3</v>
      </c>
      <c r="G114" s="10">
        <f t="shared" si="5"/>
        <v>-4.9902128881690964E-3</v>
      </c>
      <c r="H114" s="11">
        <f t="shared" si="6"/>
        <v>169.34723885305755</v>
      </c>
      <c r="I114" s="3">
        <f t="shared" si="7"/>
        <v>156.02693251085313</v>
      </c>
      <c r="J114" s="3">
        <f>I114/MAXA($I$6:I113)-1</f>
        <v>-4.9902128881690322E-3</v>
      </c>
    </row>
    <row r="115" spans="1:10" x14ac:dyDescent="0.25">
      <c r="A115" s="47">
        <v>41699</v>
      </c>
      <c r="B115" s="9">
        <v>-1E-3</v>
      </c>
      <c r="C115" s="9">
        <v>6.9321656079357474E-3</v>
      </c>
      <c r="D115" s="3">
        <f t="shared" si="4"/>
        <v>158.18283869599199</v>
      </c>
      <c r="E115" s="3">
        <f>D115/MAXA($D$6:D114)-1</f>
        <v>-1.0000000000000009E-3</v>
      </c>
      <c r="F115" s="10">
        <f>'L2 (2)'!Q113</f>
        <v>6.0050139604451653E-3</v>
      </c>
      <c r="G115" s="10">
        <f t="shared" si="5"/>
        <v>5.2431030886247844E-3</v>
      </c>
      <c r="H115" s="11">
        <f t="shared" si="6"/>
        <v>170.36417138653297</v>
      </c>
      <c r="I115" s="3">
        <f t="shared" si="7"/>
        <v>156.84499780260944</v>
      </c>
      <c r="J115" s="3">
        <f>I115/MAXA($I$6:I114)-1</f>
        <v>2.2672599984896458E-4</v>
      </c>
    </row>
    <row r="116" spans="1:10" x14ac:dyDescent="0.25">
      <c r="A116" s="47">
        <v>41730</v>
      </c>
      <c r="B116" s="9">
        <v>5.9999999999999995E-4</v>
      </c>
      <c r="C116" s="9">
        <v>6.2007889650528281E-3</v>
      </c>
      <c r="D116" s="3">
        <f t="shared" si="4"/>
        <v>158.27774839920957</v>
      </c>
      <c r="E116" s="3">
        <f>D116/MAXA($D$6:D115)-1</f>
        <v>-4.0060000000008422E-4</v>
      </c>
      <c r="F116" s="10">
        <f>'L2 (2)'!Q114</f>
        <v>3.7843991728713985E-3</v>
      </c>
      <c r="G116" s="10">
        <f t="shared" si="5"/>
        <v>3.0224883010510177E-3</v>
      </c>
      <c r="H116" s="11">
        <f t="shared" si="6"/>
        <v>171.00889741581508</v>
      </c>
      <c r="I116" s="3">
        <f t="shared" si="7"/>
        <v>157.31905997354619</v>
      </c>
      <c r="J116" s="3">
        <f>I116/MAXA($I$6:I115)-1</f>
        <v>3.0224883010510073E-3</v>
      </c>
    </row>
    <row r="117" spans="1:10" x14ac:dyDescent="0.25">
      <c r="A117" s="47">
        <v>41760</v>
      </c>
      <c r="B117" s="9">
        <v>1.23E-2</v>
      </c>
      <c r="C117" s="9">
        <v>2.1030280012996005E-2</v>
      </c>
      <c r="D117" s="3">
        <f t="shared" si="4"/>
        <v>160.22456470451985</v>
      </c>
      <c r="E117" s="3">
        <f>D117/MAXA($D$6:D116)-1</f>
        <v>1.1894472619999874E-2</v>
      </c>
      <c r="F117" s="10">
        <f>'L2 (2)'!Q115</f>
        <v>3.9634657291615742E-3</v>
      </c>
      <c r="G117" s="10">
        <f t="shared" si="5"/>
        <v>3.2015548573411934E-3</v>
      </c>
      <c r="H117" s="11">
        <f t="shared" si="6"/>
        <v>171.68668532010437</v>
      </c>
      <c r="I117" s="3">
        <f t="shared" si="7"/>
        <v>157.82272557415683</v>
      </c>
      <c r="J117" s="3">
        <f>I117/MAXA($I$6:I116)-1</f>
        <v>3.2015548573411934E-3</v>
      </c>
    </row>
    <row r="118" spans="1:10" x14ac:dyDescent="0.25">
      <c r="A118" s="47">
        <v>41791</v>
      </c>
      <c r="B118" s="9">
        <v>2.8000000000000004E-3</v>
      </c>
      <c r="C118" s="9">
        <v>1.9058331658920569E-2</v>
      </c>
      <c r="D118" s="3">
        <f t="shared" si="4"/>
        <v>160.67319348569248</v>
      </c>
      <c r="E118" s="3">
        <f>D118/MAXA($D$6:D117)-1</f>
        <v>2.7999999999999137E-3</v>
      </c>
      <c r="F118" s="10">
        <f>'L2 (2)'!Q116</f>
        <v>4.1516735175414201E-3</v>
      </c>
      <c r="G118" s="10">
        <f t="shared" si="5"/>
        <v>3.3897626457210393E-3</v>
      </c>
      <c r="H118" s="11">
        <f t="shared" si="6"/>
        <v>172.39947238486229</v>
      </c>
      <c r="I118" s="3">
        <f t="shared" si="7"/>
        <v>158.35770715395401</v>
      </c>
      <c r="J118" s="3">
        <f>I118/MAXA($I$6:I117)-1</f>
        <v>3.3897626457211061E-3</v>
      </c>
    </row>
    <row r="119" spans="1:10" x14ac:dyDescent="0.25">
      <c r="A119" s="47">
        <v>41821</v>
      </c>
      <c r="B119" s="9">
        <v>-5.9999999999999995E-4</v>
      </c>
      <c r="C119" s="9">
        <v>-1.5079830581919862E-2</v>
      </c>
      <c r="D119" s="3">
        <f t="shared" si="4"/>
        <v>160.57678956960106</v>
      </c>
      <c r="E119" s="3">
        <f>D119/MAXA($D$6:D118)-1</f>
        <v>-6.0000000000004494E-4</v>
      </c>
      <c r="F119" s="10">
        <f>'L2 (2)'!Q117</f>
        <v>2.9920216620739205E-3</v>
      </c>
      <c r="G119" s="10">
        <f t="shared" si="5"/>
        <v>2.2301107902535397E-3</v>
      </c>
      <c r="H119" s="11">
        <f t="shared" si="6"/>
        <v>172.91529534076793</v>
      </c>
      <c r="I119" s="3">
        <f t="shared" si="7"/>
        <v>158.71086238539786</v>
      </c>
      <c r="J119" s="3">
        <f>I119/MAXA($I$6:I118)-1</f>
        <v>2.2301107902535922E-3</v>
      </c>
    </row>
    <row r="120" spans="1:10" x14ac:dyDescent="0.25">
      <c r="A120" s="47">
        <v>41852</v>
      </c>
      <c r="B120" s="9">
        <v>7.7000000000000002E-3</v>
      </c>
      <c r="C120" s="9">
        <v>3.7655295489735119E-2</v>
      </c>
      <c r="D120" s="3">
        <f t="shared" si="4"/>
        <v>161.81323084928701</v>
      </c>
      <c r="E120" s="3">
        <f>D120/MAXA($D$6:D119)-1</f>
        <v>7.0953800000002065E-3</v>
      </c>
      <c r="F120" s="10">
        <f>'L2 (2)'!Q118</f>
        <v>3.2467939502058671E-3</v>
      </c>
      <c r="G120" s="10">
        <f t="shared" si="5"/>
        <v>2.4848830783854863E-3</v>
      </c>
      <c r="H120" s="11">
        <f t="shared" si="6"/>
        <v>173.47671567557839</v>
      </c>
      <c r="I120" s="3">
        <f t="shared" si="7"/>
        <v>159.10524032169531</v>
      </c>
      <c r="J120" s="3">
        <f>I120/MAXA($I$6:I119)-1</f>
        <v>2.4848830783854581E-3</v>
      </c>
    </row>
    <row r="121" spans="1:10" x14ac:dyDescent="0.25">
      <c r="A121" s="47">
        <v>41883</v>
      </c>
      <c r="B121" s="9">
        <v>7.000000000000001E-4</v>
      </c>
      <c r="C121" s="9">
        <v>-1.5513837223063764E-2</v>
      </c>
      <c r="D121" s="3">
        <f t="shared" si="4"/>
        <v>161.92650011088151</v>
      </c>
      <c r="E121" s="3">
        <f>D121/MAXA($D$6:D120)-1</f>
        <v>6.9999999999992291E-4</v>
      </c>
      <c r="F121" s="10">
        <f>'L2 (2)'!Q119</f>
        <v>6.0094253989100132E-3</v>
      </c>
      <c r="G121" s="10">
        <f t="shared" si="5"/>
        <v>5.2475145270896324E-3</v>
      </c>
      <c r="H121" s="11">
        <f t="shared" si="6"/>
        <v>174.5192110568787</v>
      </c>
      <c r="I121" s="3">
        <f t="shared" si="7"/>
        <v>159.94014738161948</v>
      </c>
      <c r="J121" s="3">
        <f>I121/MAXA($I$6:I120)-1</f>
        <v>5.2475145270896029E-3</v>
      </c>
    </row>
    <row r="122" spans="1:10" x14ac:dyDescent="0.25">
      <c r="A122" s="47">
        <v>41913</v>
      </c>
      <c r="B122" s="9">
        <v>-5.0000000000000001E-4</v>
      </c>
      <c r="C122" s="9">
        <v>2.3201460786772321E-2</v>
      </c>
      <c r="D122" s="3">
        <f t="shared" si="4"/>
        <v>161.84553686082609</v>
      </c>
      <c r="E122" s="3">
        <f>D122/MAXA($D$6:D121)-1</f>
        <v>-4.9999999999983391E-4</v>
      </c>
      <c r="F122" s="10">
        <f>'L2 (2)'!Q120</f>
        <v>3.5635810264402603E-3</v>
      </c>
      <c r="G122" s="10">
        <f t="shared" si="5"/>
        <v>2.8016701546198794E-3</v>
      </c>
      <c r="H122" s="11">
        <f t="shared" si="6"/>
        <v>175.14112440615031</v>
      </c>
      <c r="I122" s="3">
        <f t="shared" si="7"/>
        <v>160.38824691906407</v>
      </c>
      <c r="J122" s="3">
        <f>I122/MAXA($I$6:I121)-1</f>
        <v>2.8016701546198508E-3</v>
      </c>
    </row>
    <row r="123" spans="1:10" x14ac:dyDescent="0.25">
      <c r="A123" s="47">
        <v>41944</v>
      </c>
      <c r="B123" s="9">
        <v>1.17E-2</v>
      </c>
      <c r="C123" s="9">
        <v>2.4533588760364822E-2</v>
      </c>
      <c r="D123" s="3">
        <f t="shared" si="4"/>
        <v>163.73912964209777</v>
      </c>
      <c r="E123" s="3">
        <f>D123/MAXA($D$6:D122)-1</f>
        <v>1.1194150000000125E-2</v>
      </c>
      <c r="F123" s="10">
        <f>'L2 (2)'!Q121</f>
        <v>6.2770082491211488E-3</v>
      </c>
      <c r="G123" s="10">
        <f t="shared" si="5"/>
        <v>5.5150973773007679E-3</v>
      </c>
      <c r="H123" s="11">
        <f t="shared" si="6"/>
        <v>176.24048668880809</v>
      </c>
      <c r="I123" s="3">
        <f t="shared" si="7"/>
        <v>161.2728037189973</v>
      </c>
      <c r="J123" s="3">
        <f>I123/MAXA($I$6:I122)-1</f>
        <v>5.5150973773008261E-3</v>
      </c>
    </row>
    <row r="124" spans="1:10" x14ac:dyDescent="0.25">
      <c r="A124" s="47">
        <v>41974</v>
      </c>
      <c r="B124" s="9">
        <v>4.0000000000000002E-4</v>
      </c>
      <c r="C124" s="9">
        <v>-4.1885878779204244E-3</v>
      </c>
      <c r="D124" s="3">
        <f t="shared" si="4"/>
        <v>163.80462529395459</v>
      </c>
      <c r="E124" s="3">
        <f>D124/MAXA($D$6:D123)-1</f>
        <v>3.9999999999995595E-4</v>
      </c>
      <c r="F124" s="10">
        <f>'L2 (2)'!Q122</f>
        <v>4.6309140984312101E-3</v>
      </c>
      <c r="G124" s="10">
        <f t="shared" si="5"/>
        <v>3.8690032266108293E-3</v>
      </c>
      <c r="H124" s="11">
        <f t="shared" si="6"/>
        <v>177.05664124332969</v>
      </c>
      <c r="I124" s="3">
        <f t="shared" si="7"/>
        <v>161.89676871695067</v>
      </c>
      <c r="J124" s="3">
        <f>I124/MAXA($I$6:I123)-1</f>
        <v>3.8690032266108787E-3</v>
      </c>
    </row>
    <row r="125" spans="1:10" x14ac:dyDescent="0.25">
      <c r="A125" s="47">
        <v>42005</v>
      </c>
      <c r="B125" s="9">
        <v>2.29E-2</v>
      </c>
      <c r="C125" s="9">
        <v>-3.1040805790470194E-2</v>
      </c>
      <c r="D125" s="3">
        <f t="shared" si="4"/>
        <v>167.55575121318614</v>
      </c>
      <c r="E125" s="3">
        <f>D125/MAXA($D$6:D124)-1</f>
        <v>2.289999999999992E-2</v>
      </c>
      <c r="F125" s="10">
        <f>'L2 (2)'!Q123</f>
        <v>4.0343667509527168E-3</v>
      </c>
      <c r="G125" s="10">
        <f t="shared" si="5"/>
        <v>3.272455879132336E-3</v>
      </c>
      <c r="H125" s="11">
        <f t="shared" si="6"/>
        <v>177.77095266979717</v>
      </c>
      <c r="I125" s="3">
        <f t="shared" si="7"/>
        <v>162.426568749551</v>
      </c>
      <c r="J125" s="3">
        <f>I125/MAXA($I$6:I124)-1</f>
        <v>3.2724558791323854E-3</v>
      </c>
    </row>
    <row r="126" spans="1:10" x14ac:dyDescent="0.25">
      <c r="A126" s="47">
        <v>42036</v>
      </c>
      <c r="B126" s="9">
        <v>1.34E-2</v>
      </c>
      <c r="C126" s="9">
        <v>5.4892511014553946E-2</v>
      </c>
      <c r="D126" s="3">
        <f t="shared" si="4"/>
        <v>169.80099827944284</v>
      </c>
      <c r="E126" s="3">
        <f>D126/MAXA($D$6:D125)-1</f>
        <v>1.3400000000000079E-2</v>
      </c>
      <c r="F126" s="10">
        <f>'L2 (2)'!Q124</f>
        <v>6.2253885719557433E-3</v>
      </c>
      <c r="G126" s="10">
        <f t="shared" si="5"/>
        <v>5.4634777001353624E-3</v>
      </c>
      <c r="H126" s="11">
        <f t="shared" si="6"/>
        <v>178.8776459269734</v>
      </c>
      <c r="I126" s="3">
        <f t="shared" si="7"/>
        <v>163.31398268582367</v>
      </c>
      <c r="J126" s="3">
        <f>I126/MAXA($I$6:I125)-1</f>
        <v>5.463477700135444E-3</v>
      </c>
    </row>
    <row r="127" spans="1:10" x14ac:dyDescent="0.25">
      <c r="A127" s="47">
        <v>42064</v>
      </c>
      <c r="B127" s="9">
        <v>9.0000000000000011E-3</v>
      </c>
      <c r="C127" s="9">
        <v>-1.739610691375626E-2</v>
      </c>
      <c r="D127" s="3">
        <f t="shared" si="4"/>
        <v>171.32920726395781</v>
      </c>
      <c r="E127" s="3">
        <f>D127/MAXA($D$6:D126)-1</f>
        <v>8.999999999999897E-3</v>
      </c>
      <c r="F127" s="10">
        <f>'L2 (2)'!Q125</f>
        <v>6.9616589849185954E-3</v>
      </c>
      <c r="G127" s="10">
        <f t="shared" si="5"/>
        <v>6.1997481130982145E-3</v>
      </c>
      <c r="H127" s="11">
        <f t="shared" si="6"/>
        <v>180.122931097942</v>
      </c>
      <c r="I127" s="3">
        <f t="shared" si="7"/>
        <v>164.32648824182266</v>
      </c>
      <c r="J127" s="3">
        <f>I127/MAXA($I$6:I126)-1</f>
        <v>6.1997481130982024E-3</v>
      </c>
    </row>
    <row r="128" spans="1:10" x14ac:dyDescent="0.25">
      <c r="A128" s="47">
        <v>42095</v>
      </c>
      <c r="B128" s="9">
        <v>-1.7000000000000001E-3</v>
      </c>
      <c r="C128" s="9">
        <v>8.5208197301247512E-3</v>
      </c>
      <c r="D128" s="3">
        <f t="shared" si="4"/>
        <v>171.03794761160907</v>
      </c>
      <c r="E128" s="3">
        <f>D128/MAXA($D$6:D127)-1</f>
        <v>-1.7000000000000348E-3</v>
      </c>
      <c r="F128" s="10">
        <f>'L2 (2)'!Q126</f>
        <v>4.0879611482689754E-3</v>
      </c>
      <c r="G128" s="10">
        <f t="shared" si="5"/>
        <v>3.3260502764485946E-3</v>
      </c>
      <c r="H128" s="11">
        <f t="shared" si="6"/>
        <v>180.85926664218272</v>
      </c>
      <c r="I128" s="3">
        <f t="shared" si="7"/>
        <v>164.87304640346719</v>
      </c>
      <c r="J128" s="3">
        <f>I128/MAXA($I$6:I127)-1</f>
        <v>3.3260502764485E-3</v>
      </c>
    </row>
    <row r="129" spans="1:10" x14ac:dyDescent="0.25">
      <c r="A129" s="47">
        <v>42125</v>
      </c>
      <c r="B129" s="9">
        <v>4.1999999999999997E-3</v>
      </c>
      <c r="C129" s="9">
        <v>1.0491382393316817E-2</v>
      </c>
      <c r="D129" s="3">
        <f t="shared" si="4"/>
        <v>171.75630699157782</v>
      </c>
      <c r="E129" s="3">
        <f>D129/MAXA($D$6:D128)-1</f>
        <v>2.4928599999998191E-3</v>
      </c>
      <c r="F129" s="10">
        <f>'L2 (2)'!Q127</f>
        <v>4.0602622894974185E-3</v>
      </c>
      <c r="G129" s="10">
        <f t="shared" si="5"/>
        <v>3.2983514176770376E-3</v>
      </c>
      <c r="H129" s="11">
        <f t="shared" si="6"/>
        <v>181.59360270223613</v>
      </c>
      <c r="I129" s="3">
        <f t="shared" si="7"/>
        <v>165.41685564980878</v>
      </c>
      <c r="J129" s="3">
        <f>I129/MAXA($I$6:I128)-1</f>
        <v>3.2983514176769813E-3</v>
      </c>
    </row>
    <row r="130" spans="1:10" x14ac:dyDescent="0.25">
      <c r="A130" s="47">
        <v>42156</v>
      </c>
      <c r="B130" s="9">
        <v>-1.47E-2</v>
      </c>
      <c r="C130" s="9">
        <v>-2.1011672375900514E-2</v>
      </c>
      <c r="D130" s="3">
        <f t="shared" si="4"/>
        <v>169.2314892788016</v>
      </c>
      <c r="E130" s="3">
        <f>D130/MAXA($D$6:D129)-1</f>
        <v>-1.4700000000000157E-2</v>
      </c>
      <c r="F130" s="10">
        <f>'L2 (2)'!Q128</f>
        <v>4.6992481203007516E-3</v>
      </c>
      <c r="G130" s="10">
        <f t="shared" si="5"/>
        <v>3.9373372484803708E-3</v>
      </c>
      <c r="H130" s="11">
        <f t="shared" si="6"/>
        <v>182.44695609839326</v>
      </c>
      <c r="I130" s="3">
        <f t="shared" si="7"/>
        <v>166.06815759708527</v>
      </c>
      <c r="J130" s="3">
        <f>I130/MAXA($I$6:I129)-1</f>
        <v>3.9373372484803326E-3</v>
      </c>
    </row>
    <row r="131" spans="1:10" x14ac:dyDescent="0.25">
      <c r="A131" s="47">
        <v>42186</v>
      </c>
      <c r="B131" s="9">
        <v>1.1899999999999999E-2</v>
      </c>
      <c r="C131" s="9">
        <v>1.9742029696721453E-2</v>
      </c>
      <c r="D131" s="3">
        <f t="shared" si="4"/>
        <v>171.24534400121934</v>
      </c>
      <c r="E131" s="3">
        <f>D131/MAXA($D$6:D130)-1</f>
        <v>-2.9749300000001533E-3</v>
      </c>
      <c r="F131" s="10">
        <f>'L2 (2)'!Q129</f>
        <v>3.6243519567357883E-3</v>
      </c>
      <c r="G131" s="10">
        <f t="shared" si="5"/>
        <v>2.8624410849154075E-3</v>
      </c>
      <c r="H131" s="11">
        <f t="shared" si="6"/>
        <v>183.10820808072896</v>
      </c>
      <c r="I131" s="3">
        <f t="shared" si="7"/>
        <v>166.54351791428738</v>
      </c>
      <c r="J131" s="3">
        <f>I131/MAXA($I$6:I130)-1</f>
        <v>2.8624410849154014E-3</v>
      </c>
    </row>
    <row r="132" spans="1:10" x14ac:dyDescent="0.25">
      <c r="A132" s="47">
        <v>42217</v>
      </c>
      <c r="B132" s="9">
        <v>-1.46E-2</v>
      </c>
      <c r="C132" s="9">
        <v>-6.2580818167202845E-2</v>
      </c>
      <c r="D132" s="3">
        <f t="shared" si="4"/>
        <v>168.74516197880155</v>
      </c>
      <c r="E132" s="3">
        <f>D132/MAXA($D$6:D131)-1</f>
        <v>-1.7531496022000104E-2</v>
      </c>
      <c r="F132" s="10">
        <f>'L2 (2)'!Q130</f>
        <v>6.5075797329815317E-3</v>
      </c>
      <c r="G132" s="10">
        <f t="shared" si="5"/>
        <v>5.7456688611611509E-3</v>
      </c>
      <c r="H132" s="11">
        <f t="shared" si="6"/>
        <v>184.29979934457765</v>
      </c>
      <c r="I132" s="3">
        <f t="shared" si="7"/>
        <v>167.50042181919574</v>
      </c>
      <c r="J132" s="3">
        <f>I132/MAXA($I$6:I131)-1</f>
        <v>5.745668861161235E-3</v>
      </c>
    </row>
    <row r="133" spans="1:10" x14ac:dyDescent="0.25">
      <c r="A133" s="47">
        <v>42248</v>
      </c>
      <c r="B133" s="9">
        <v>-4.5999999999999999E-3</v>
      </c>
      <c r="C133" s="9">
        <v>-2.6442831573227132E-2</v>
      </c>
      <c r="D133" s="3">
        <f t="shared" si="4"/>
        <v>167.96893423369906</v>
      </c>
      <c r="E133" s="3">
        <f>D133/MAXA($D$6:D132)-1</f>
        <v>-2.2050851140298922E-2</v>
      </c>
      <c r="F133" s="10">
        <f>'L2 (2)'!Q131</f>
        <v>-1.7348969052168213E-2</v>
      </c>
      <c r="G133" s="10">
        <f t="shared" si="5"/>
        <v>-1.8110879923988594E-2</v>
      </c>
      <c r="H133" s="11">
        <f t="shared" si="6"/>
        <v>181.10238782942776</v>
      </c>
      <c r="I133" s="3">
        <f t="shared" si="7"/>
        <v>164.46684179241083</v>
      </c>
      <c r="J133" s="3">
        <f>I133/MAXA($I$6:I132)-1</f>
        <v>-1.8110879923988632E-2</v>
      </c>
    </row>
    <row r="134" spans="1:10" x14ac:dyDescent="0.25">
      <c r="A134" s="47">
        <v>42278</v>
      </c>
      <c r="B134" s="9">
        <v>8.0000000000000002E-3</v>
      </c>
      <c r="C134" s="9">
        <v>8.2983117760394132E-2</v>
      </c>
      <c r="D134" s="3">
        <f t="shared" si="4"/>
        <v>169.31268570756865</v>
      </c>
      <c r="E134" s="3">
        <f>D134/MAXA($D$6:D133)-1</f>
        <v>-1.4227257949421257E-2</v>
      </c>
      <c r="F134" s="10">
        <f>'L2 (2)'!Q132</f>
        <v>9.0892782395503215E-3</v>
      </c>
      <c r="G134" s="10">
        <f t="shared" si="5"/>
        <v>8.3273673677299407E-3</v>
      </c>
      <c r="H134" s="11">
        <f t="shared" si="6"/>
        <v>182.7484778222564</v>
      </c>
      <c r="I134" s="3">
        <f t="shared" si="7"/>
        <v>165.83641760382656</v>
      </c>
      <c r="J134" s="3">
        <f>I134/MAXA($I$6:I133)-1</f>
        <v>-9.9343285067385878E-3</v>
      </c>
    </row>
    <row r="135" spans="1:10" x14ac:dyDescent="0.25">
      <c r="A135" s="47">
        <v>42309</v>
      </c>
      <c r="B135" s="9">
        <v>1.6399999999999998E-2</v>
      </c>
      <c r="C135" s="9">
        <v>5.0486926072412786E-4</v>
      </c>
      <c r="D135" s="3">
        <f t="shared" ref="D135:D149" si="8">D134*(1+B135)</f>
        <v>172.08941375317278</v>
      </c>
      <c r="E135" s="3">
        <f>D135/MAXA($D$6:D134)-1</f>
        <v>1.9394150202083349E-3</v>
      </c>
      <c r="F135" s="10">
        <f>'L2 (2)'!Q133</f>
        <v>7.875435854274377E-3</v>
      </c>
      <c r="G135" s="10">
        <f t="shared" si="5"/>
        <v>7.1135249824539962E-3</v>
      </c>
      <c r="H135" s="11">
        <f t="shared" si="6"/>
        <v>184.18770173681185</v>
      </c>
      <c r="I135" s="3">
        <f t="shared" si="7"/>
        <v>167.01609910345206</v>
      </c>
      <c r="J135" s="3">
        <f>I135/MAXA($I$6:I134)-1</f>
        <v>-2.8914716183011668E-3</v>
      </c>
    </row>
    <row r="136" spans="1:10" x14ac:dyDescent="0.25">
      <c r="A136" s="47">
        <v>42339</v>
      </c>
      <c r="B136" s="9">
        <v>-5.0000000000000001E-3</v>
      </c>
      <c r="C136" s="9">
        <v>-1.7530185176314439E-2</v>
      </c>
      <c r="D136" s="3">
        <f t="shared" si="8"/>
        <v>171.22896668440691</v>
      </c>
      <c r="E136" s="3">
        <f>D136/MAXA($D$6:D135)-1</f>
        <v>-5.0000000000000044E-3</v>
      </c>
      <c r="F136" s="10">
        <f>'L2 (2)'!Q134</f>
        <v>4.9030632843872291E-3</v>
      </c>
      <c r="G136" s="10">
        <f t="shared" ref="G136:G149" si="9">F136-$L$5</f>
        <v>4.1411524125668482E-3</v>
      </c>
      <c r="H136" s="11">
        <f t="shared" si="6"/>
        <v>185.09078569463327</v>
      </c>
      <c r="I136" s="3">
        <f t="shared" si="7"/>
        <v>167.7077382251918</v>
      </c>
      <c r="J136" s="3">
        <f>I136/MAXA($I$6:I135)-1</f>
        <v>1.2377067695976685E-3</v>
      </c>
    </row>
    <row r="137" spans="1:10" x14ac:dyDescent="0.25">
      <c r="A137" s="47">
        <v>42370</v>
      </c>
      <c r="B137" s="9">
        <v>-1.0500000000000001E-2</v>
      </c>
      <c r="C137" s="9">
        <v>-5.073532197294639E-2</v>
      </c>
      <c r="D137" s="3">
        <f t="shared" si="8"/>
        <v>169.43106253422064</v>
      </c>
      <c r="E137" s="3">
        <f>D137/MAXA($D$6:D136)-1</f>
        <v>-1.5447499999999947E-2</v>
      </c>
      <c r="F137" s="10">
        <f>'L2 (2)'!Q135</f>
        <v>5.7061188971409384E-3</v>
      </c>
      <c r="G137" s="10">
        <f t="shared" si="9"/>
        <v>4.9442080253205576E-3</v>
      </c>
      <c r="H137" s="11">
        <f t="shared" ref="H137:H149" si="10">H136*(1+F137)</f>
        <v>186.1469357245721</v>
      </c>
      <c r="I137" s="3">
        <f t="shared" ref="I137:I149" si="11">(1+G137)*I136</f>
        <v>168.53692017043315</v>
      </c>
      <c r="J137" s="3">
        <f>I137/MAXA($I$6:I136)-1</f>
        <v>4.9442080253205845E-3</v>
      </c>
    </row>
    <row r="138" spans="1:10" x14ac:dyDescent="0.25">
      <c r="A138" s="47">
        <v>42401</v>
      </c>
      <c r="B138" s="9">
        <v>3.2000000000000002E-3</v>
      </c>
      <c r="C138" s="9">
        <v>-4.1283604302990717E-3</v>
      </c>
      <c r="D138" s="3">
        <f t="shared" si="8"/>
        <v>169.97324193433016</v>
      </c>
      <c r="E138" s="3">
        <f>D138/MAXA($D$6:D137)-1</f>
        <v>-1.2296931999999927E-2</v>
      </c>
      <c r="F138" s="10">
        <f>'L2 (2)'!Q136</f>
        <v>4.3532598075634544E-3</v>
      </c>
      <c r="G138" s="10">
        <f t="shared" si="9"/>
        <v>3.5913489357430736E-3</v>
      </c>
      <c r="H138" s="11">
        <f t="shared" si="10"/>
        <v>186.957281698163</v>
      </c>
      <c r="I138" s="3">
        <f t="shared" si="11"/>
        <v>169.14219505932064</v>
      </c>
      <c r="J138" s="3">
        <f>I138/MAXA($I$6:I137)-1</f>
        <v>3.5913489357430883E-3</v>
      </c>
    </row>
    <row r="139" spans="1:10" x14ac:dyDescent="0.25">
      <c r="A139" s="47">
        <v>42430</v>
      </c>
      <c r="B139" s="9">
        <v>2E-3</v>
      </c>
      <c r="C139" s="9">
        <v>6.5991114577365062E-2</v>
      </c>
      <c r="D139" s="3">
        <f t="shared" si="8"/>
        <v>170.31318841819882</v>
      </c>
      <c r="E139" s="3">
        <f>D139/MAXA($D$6:D138)-1</f>
        <v>-1.0321525863999925E-2</v>
      </c>
      <c r="F139" s="10">
        <f>'L2 (2)'!Q137</f>
        <v>6.4702874505560126E-3</v>
      </c>
      <c r="G139" s="10">
        <f t="shared" si="9"/>
        <v>5.7083765787356317E-3</v>
      </c>
      <c r="H139" s="11">
        <f t="shared" si="10"/>
        <v>188.16694905172469</v>
      </c>
      <c r="I139" s="3">
        <f t="shared" si="11"/>
        <v>170.1077224040732</v>
      </c>
      <c r="J139" s="3">
        <f>I139/MAXA($I$6:I138)-1</f>
        <v>5.7083765787355745E-3</v>
      </c>
    </row>
    <row r="140" spans="1:10" x14ac:dyDescent="0.25">
      <c r="A140" s="47">
        <v>42461</v>
      </c>
      <c r="B140" s="9">
        <v>3.7000000000000002E-3</v>
      </c>
      <c r="C140" s="9">
        <v>2.6993984808731941E-3</v>
      </c>
      <c r="D140" s="3">
        <f t="shared" si="8"/>
        <v>170.94334721534617</v>
      </c>
      <c r="E140" s="3">
        <f>D140/MAXA($D$6:D139)-1</f>
        <v>-6.6597155096966842E-3</v>
      </c>
      <c r="F140" s="10">
        <f>'L2 (2)'!Q138</f>
        <v>5.6351776029337827E-3</v>
      </c>
      <c r="G140" s="10">
        <f t="shared" si="9"/>
        <v>4.8732667311134018E-3</v>
      </c>
      <c r="H140" s="11">
        <f t="shared" si="10"/>
        <v>189.22730322863333</v>
      </c>
      <c r="I140" s="3">
        <f t="shared" si="11"/>
        <v>170.93670270837043</v>
      </c>
      <c r="J140" s="3">
        <f>I140/MAXA($I$6:I139)-1</f>
        <v>4.8732667311133238E-3</v>
      </c>
    </row>
    <row r="141" spans="1:10" x14ac:dyDescent="0.25">
      <c r="A141" s="47">
        <v>42491</v>
      </c>
      <c r="B141" s="9">
        <v>5.6000000000000008E-3</v>
      </c>
      <c r="C141" s="9">
        <v>1.5324602357572603E-2</v>
      </c>
      <c r="D141" s="3">
        <f t="shared" si="8"/>
        <v>171.90062995975211</v>
      </c>
      <c r="E141" s="3">
        <f>D141/MAXA($D$6:D140)-1</f>
        <v>-1.0970099165509284E-3</v>
      </c>
      <c r="F141" s="10">
        <f>'L2 (2)'!Q139</f>
        <v>4.6815720659721203E-3</v>
      </c>
      <c r="G141" s="10">
        <f t="shared" si="9"/>
        <v>3.9196611941517395E-3</v>
      </c>
      <c r="H141" s="11">
        <f t="shared" si="10"/>
        <v>190.11318448554772</v>
      </c>
      <c r="I141" s="3">
        <f t="shared" si="11"/>
        <v>171.60671666863266</v>
      </c>
      <c r="J141" s="3">
        <f>I141/MAXA($I$6:I140)-1</f>
        <v>3.9196611941516579E-3</v>
      </c>
    </row>
    <row r="142" spans="1:10" x14ac:dyDescent="0.25">
      <c r="A142" s="47">
        <v>42522</v>
      </c>
      <c r="B142" s="9">
        <v>1.5E-3</v>
      </c>
      <c r="C142" s="9">
        <v>9.1092112097812539E-4</v>
      </c>
      <c r="D142" s="3">
        <f t="shared" si="8"/>
        <v>172.15848090469174</v>
      </c>
      <c r="E142" s="3">
        <f>D142/MAXA($D$6:D141)-1</f>
        <v>4.0134456857421341E-4</v>
      </c>
      <c r="F142" s="10">
        <f>'L2 (2)'!Q140</f>
        <v>4.9409574423528941E-3</v>
      </c>
      <c r="G142" s="10">
        <f t="shared" si="9"/>
        <v>4.1790465705325132E-3</v>
      </c>
      <c r="H142" s="11">
        <f t="shared" si="10"/>
        <v>191.052525639321</v>
      </c>
      <c r="I142" s="3">
        <f t="shared" si="11"/>
        <v>172.32386912940706</v>
      </c>
      <c r="J142" s="3">
        <f>I142/MAXA($I$6:I141)-1</f>
        <v>4.1790465705324742E-3</v>
      </c>
    </row>
    <row r="143" spans="1:10" x14ac:dyDescent="0.25">
      <c r="A143" s="47">
        <v>42552</v>
      </c>
      <c r="B143" s="9">
        <v>1.3899999999999999E-2</v>
      </c>
      <c r="C143" s="9">
        <v>3.5609801125254359E-2</v>
      </c>
      <c r="D143" s="3">
        <f t="shared" si="8"/>
        <v>174.55148378926697</v>
      </c>
      <c r="E143" s="3">
        <f>D143/MAXA($D$6:D142)-1</f>
        <v>1.3900000000000023E-2</v>
      </c>
      <c r="F143" s="10">
        <f>'L2 (2)'!Q141</f>
        <v>3.9092502203600579E-3</v>
      </c>
      <c r="G143" s="10">
        <f t="shared" si="9"/>
        <v>3.147339348539677E-3</v>
      </c>
      <c r="H143" s="11">
        <f t="shared" si="10"/>
        <v>191.79939776727687</v>
      </c>
      <c r="I143" s="3">
        <f t="shared" si="11"/>
        <v>172.86623082341066</v>
      </c>
      <c r="J143" s="3">
        <f>I143/MAXA($I$6:I142)-1</f>
        <v>3.1473393485397239E-3</v>
      </c>
    </row>
    <row r="144" spans="1:10" x14ac:dyDescent="0.25">
      <c r="A144" s="47">
        <v>42583</v>
      </c>
      <c r="B144" s="9">
        <v>-4.0000000000000002E-4</v>
      </c>
      <c r="C144" s="9">
        <v>-1.2192431360480427E-3</v>
      </c>
      <c r="D144" s="3">
        <f t="shared" si="8"/>
        <v>174.48166319575128</v>
      </c>
      <c r="E144" s="3">
        <f>D144/MAXA($D$6:D143)-1</f>
        <v>-3.9999999999984492E-4</v>
      </c>
      <c r="F144" s="10">
        <f>'L2 (2)'!Q142</f>
        <v>4.6499896355150817E-3</v>
      </c>
      <c r="G144" s="10">
        <f t="shared" si="9"/>
        <v>3.8880787636947009E-3</v>
      </c>
      <c r="H144" s="11">
        <f t="shared" si="10"/>
        <v>192.69126297899274</v>
      </c>
      <c r="I144" s="3">
        <f t="shared" si="11"/>
        <v>173.53834834443512</v>
      </c>
      <c r="J144" s="3">
        <f>I144/MAXA($I$6:I143)-1</f>
        <v>3.8880787636947911E-3</v>
      </c>
    </row>
    <row r="145" spans="1:10" x14ac:dyDescent="0.25">
      <c r="A145" s="47">
        <v>42614</v>
      </c>
      <c r="B145" s="9">
        <v>2.6000000000000003E-3</v>
      </c>
      <c r="C145" s="9">
        <v>-1.2344508443253854E-3</v>
      </c>
      <c r="D145" s="3">
        <f t="shared" si="8"/>
        <v>174.93531552006021</v>
      </c>
      <c r="E145" s="3">
        <f>D145/MAXA($D$6:D144)-1</f>
        <v>2.1989600000000831E-3</v>
      </c>
      <c r="F145" s="10">
        <f>'L2 (2)'!Q143</f>
        <v>3.7439752266921538E-3</v>
      </c>
      <c r="G145" s="10">
        <f t="shared" si="9"/>
        <v>2.982064354871773E-3</v>
      </c>
      <c r="H145" s="11">
        <f t="shared" si="10"/>
        <v>193.41269429398611</v>
      </c>
      <c r="I145" s="3">
        <f t="shared" si="11"/>
        <v>174.05585086723636</v>
      </c>
      <c r="J145" s="3">
        <f>I145/MAXA($I$6:I144)-1</f>
        <v>2.9820643548716941E-3</v>
      </c>
    </row>
    <row r="146" spans="1:10" x14ac:dyDescent="0.25">
      <c r="A146" s="47">
        <v>42644</v>
      </c>
      <c r="B146" s="9">
        <v>-6.9999999999999999E-4</v>
      </c>
      <c r="C146" s="9">
        <v>-1.9425679279557517E-2</v>
      </c>
      <c r="D146" s="3">
        <f t="shared" si="8"/>
        <v>174.81286079919616</v>
      </c>
      <c r="E146" s="3">
        <f>D146/MAXA($D$6:D145)-1</f>
        <v>-7.0000000000003393E-4</v>
      </c>
      <c r="F146" s="10">
        <f>'L2 (2)'!Q144</f>
        <v>5.3045150050066731E-3</v>
      </c>
      <c r="G146" s="10">
        <f t="shared" si="9"/>
        <v>4.5426041331862923E-3</v>
      </c>
      <c r="H146" s="11">
        <f t="shared" si="10"/>
        <v>194.4386548330273</v>
      </c>
      <c r="I146" s="3">
        <f t="shared" si="11"/>
        <v>174.84651769479112</v>
      </c>
      <c r="J146" s="3">
        <f>I146/MAXA($I$6:I145)-1</f>
        <v>4.5426041331861899E-3</v>
      </c>
    </row>
    <row r="147" spans="1:10" x14ac:dyDescent="0.25">
      <c r="A147" s="47">
        <v>42675</v>
      </c>
      <c r="B147" s="9">
        <v>1.6999999999999999E-3</v>
      </c>
      <c r="C147" s="9">
        <v>3.4174522187570444E-2</v>
      </c>
      <c r="D147" s="3">
        <f t="shared" si="8"/>
        <v>175.1100426625548</v>
      </c>
      <c r="E147" s="3">
        <f>D147/MAXA($D$6:D146)-1</f>
        <v>9.9881000000001663E-4</v>
      </c>
      <c r="F147" s="10">
        <f>'L2 (2)'!Q145</f>
        <v>4.7213572515588317E-3</v>
      </c>
      <c r="G147" s="10">
        <f t="shared" si="9"/>
        <v>3.9594463797384509E-3</v>
      </c>
      <c r="H147" s="11">
        <f t="shared" si="10"/>
        <v>195.35666918600654</v>
      </c>
      <c r="I147" s="3">
        <f t="shared" si="11"/>
        <v>175.53881310628765</v>
      </c>
      <c r="J147" s="3">
        <f>I147/MAXA($I$6:I146)-1</f>
        <v>3.9594463797385515E-3</v>
      </c>
    </row>
    <row r="148" spans="1:10" x14ac:dyDescent="0.25">
      <c r="A148" s="47">
        <v>42705</v>
      </c>
      <c r="B148" s="9">
        <v>1.03E-2</v>
      </c>
      <c r="C148" s="9">
        <v>1.8200762196895148E-2</v>
      </c>
      <c r="D148" s="3">
        <f t="shared" si="8"/>
        <v>176.91367610197912</v>
      </c>
      <c r="E148" s="3">
        <f>D148/MAXA($D$6:D147)-1</f>
        <v>1.0299999999999976E-2</v>
      </c>
      <c r="F148" s="10">
        <f>'L2 (2)'!Q146</f>
        <v>5.2048192207183232E-3</v>
      </c>
      <c r="G148" s="10">
        <f t="shared" si="9"/>
        <v>4.4429083488979424E-3</v>
      </c>
      <c r="H148" s="11">
        <f t="shared" si="10"/>
        <v>196.37346533268138</v>
      </c>
      <c r="I148" s="3">
        <f t="shared" si="11"/>
        <v>176.3187159645932</v>
      </c>
      <c r="J148" s="3">
        <f>I148/MAXA($I$6:I147)-1</f>
        <v>4.4429083488979337E-3</v>
      </c>
    </row>
    <row r="149" spans="1:10" x14ac:dyDescent="0.25">
      <c r="A149" s="47">
        <v>42736</v>
      </c>
      <c r="B149" s="9">
        <v>5.9999999999999995E-4</v>
      </c>
      <c r="C149" s="9">
        <v>2.3E-2</v>
      </c>
      <c r="D149" s="3">
        <f t="shared" si="8"/>
        <v>177.01982430764031</v>
      </c>
      <c r="E149" s="3">
        <f>D149/MAXA($D$6:D148)-1</f>
        <v>5.9999999999993392E-4</v>
      </c>
      <c r="F149" s="10">
        <f>'L2 (2)'!Q147</f>
        <v>4.7379774443791836E-3</v>
      </c>
      <c r="G149" s="10">
        <f t="shared" si="9"/>
        <v>3.9760665725588028E-3</v>
      </c>
      <c r="H149" s="11">
        <f t="shared" si="10"/>
        <v>197.3038783821022</v>
      </c>
      <c r="I149" s="3">
        <f t="shared" si="11"/>
        <v>177.01977091725649</v>
      </c>
      <c r="J149" s="3">
        <f>I149/MAXA($I$6:I148)-1</f>
        <v>3.9760665725587785E-3</v>
      </c>
    </row>
    <row r="150" spans="1:10" x14ac:dyDescent="0.25">
      <c r="F150" s="10"/>
      <c r="G150" s="10"/>
    </row>
  </sheetData>
  <pageMargins left="0.75" right="0.75" top="1" bottom="1" header="0.5" footer="0.5"/>
  <pageSetup paperSize="9" orientation="portrait" horizontalDpi="4294967292" verticalDpi="4294967292"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48"/>
  <sheetViews>
    <sheetView zoomScale="90" zoomScaleNormal="90" workbookViewId="0">
      <selection activeCell="R13" sqref="R13"/>
    </sheetView>
  </sheetViews>
  <sheetFormatPr baseColWidth="10" defaultRowHeight="15" x14ac:dyDescent="0.25"/>
  <cols>
    <col min="1" max="1" width="11.5703125" bestFit="1" customWidth="1"/>
    <col min="9" max="9" width="21.28515625" bestFit="1" customWidth="1"/>
    <col min="18" max="18" width="14.85546875" bestFit="1" customWidth="1"/>
  </cols>
  <sheetData>
    <row r="1" spans="1:18" x14ac:dyDescent="0.25">
      <c r="A1" t="s">
        <v>0</v>
      </c>
      <c r="B1">
        <v>1</v>
      </c>
    </row>
    <row r="2" spans="1:18" x14ac:dyDescent="0.25">
      <c r="A2" t="s">
        <v>1</v>
      </c>
      <c r="B2">
        <v>-1</v>
      </c>
      <c r="D2" s="18"/>
    </row>
    <row r="3" spans="1:18" x14ac:dyDescent="0.25">
      <c r="A3" s="24" t="s">
        <v>18</v>
      </c>
      <c r="B3" s="24" t="s">
        <v>2</v>
      </c>
      <c r="C3" s="24" t="s">
        <v>6</v>
      </c>
      <c r="D3" s="24" t="s">
        <v>5</v>
      </c>
      <c r="E3" s="24" t="s">
        <v>7</v>
      </c>
      <c r="F3" s="24" t="s">
        <v>82</v>
      </c>
      <c r="G3" s="24" t="s">
        <v>9</v>
      </c>
      <c r="H3" s="24" t="s">
        <v>10</v>
      </c>
      <c r="I3" s="24" t="s">
        <v>17</v>
      </c>
      <c r="J3" s="24" t="s">
        <v>83</v>
      </c>
      <c r="K3" s="24" t="s">
        <v>3</v>
      </c>
      <c r="L3" s="24" t="s">
        <v>11</v>
      </c>
      <c r="M3" s="24" t="s">
        <v>12</v>
      </c>
      <c r="N3" s="24" t="s">
        <v>13</v>
      </c>
      <c r="O3" s="24" t="s">
        <v>14</v>
      </c>
      <c r="P3" s="24" t="s">
        <v>15</v>
      </c>
      <c r="Q3" s="24" t="s">
        <v>16</v>
      </c>
    </row>
    <row r="4" spans="1:18" ht="15.75" x14ac:dyDescent="0.25">
      <c r="A4" s="25">
        <v>38353</v>
      </c>
      <c r="B4" s="26">
        <v>0.12820000000000001</v>
      </c>
      <c r="C4" s="21">
        <v>1181.27</v>
      </c>
      <c r="D4" s="26">
        <v>2.06E-2</v>
      </c>
      <c r="E4" s="26">
        <v>1.7500000000000002E-2</v>
      </c>
      <c r="F4" s="27">
        <v>28</v>
      </c>
      <c r="G4" s="21">
        <f>C4*EXP((D4-E4+((B4^2)/2))*(1/12)+(B4*SQRT(F4/365)*$B$2))</f>
        <v>1141.1376734748942</v>
      </c>
      <c r="H4" s="21">
        <v>1150</v>
      </c>
      <c r="I4" s="28">
        <v>42813</v>
      </c>
      <c r="J4" s="21">
        <v>47</v>
      </c>
      <c r="K4" s="21">
        <v>8.6</v>
      </c>
      <c r="L4" s="21">
        <v>1.75</v>
      </c>
      <c r="M4" s="21">
        <f>H4*EXP(-D4*(J4/365))-K4</f>
        <v>1138.3535491475659</v>
      </c>
      <c r="N4" s="21">
        <f>M4/$B$1</f>
        <v>1138.3535491475659</v>
      </c>
      <c r="O4" s="21">
        <f>(N4+K4)*(EXP(D4*F4/365)-1)</f>
        <v>1.813933720135765</v>
      </c>
      <c r="P4" s="21">
        <f>K4-L4+O4</f>
        <v>8.6639337201357645</v>
      </c>
      <c r="Q4" s="26">
        <f>P4/N4</f>
        <v>7.6109339902560007E-3</v>
      </c>
      <c r="R4" s="3"/>
    </row>
    <row r="5" spans="1:18" ht="15.75" x14ac:dyDescent="0.25">
      <c r="A5" s="25">
        <v>38384</v>
      </c>
      <c r="B5" s="26">
        <v>0.1208</v>
      </c>
      <c r="C5" s="21">
        <v>1203.599976</v>
      </c>
      <c r="D5" s="26">
        <v>2.5100000000000001E-2</v>
      </c>
      <c r="E5" s="26">
        <v>1.66E-2</v>
      </c>
      <c r="F5" s="21">
        <v>31</v>
      </c>
      <c r="G5" s="21">
        <f>C5*EXP((D5-E5+((B5^2)/2))*(1/12)+(B5*SQRT(F5/365)*$B$2))</f>
        <v>1163.495282289475</v>
      </c>
      <c r="H5" s="21">
        <v>1160</v>
      </c>
      <c r="I5" s="25">
        <v>42841</v>
      </c>
      <c r="J5" s="21">
        <v>47</v>
      </c>
      <c r="K5" s="21">
        <v>5.2</v>
      </c>
      <c r="L5" s="21">
        <v>5.0999999999999996</v>
      </c>
      <c r="M5" s="21">
        <f t="shared" ref="M5:M68" si="0">H5*EXP(-D5*(J5/365))-K5</f>
        <v>1151.05686869954</v>
      </c>
      <c r="N5" s="21">
        <f>M5/$B$1</f>
        <v>1151.05686869954</v>
      </c>
      <c r="O5" s="21">
        <f t="shared" ref="O5:O68" si="1">(N5+K5)*(EXP(D5*F5/365)-1)</f>
        <v>2.4675153844250799</v>
      </c>
      <c r="P5" s="21">
        <f t="shared" ref="P5:P68" si="2">K5-L5+O5</f>
        <v>2.5675153844250804</v>
      </c>
      <c r="Q5" s="26">
        <f t="shared" ref="Q5:Q68" si="3">P5/N5</f>
        <v>2.2305721413450668E-3</v>
      </c>
      <c r="R5" s="3"/>
    </row>
    <row r="6" spans="1:18" ht="15.75" x14ac:dyDescent="0.25">
      <c r="A6" s="25">
        <v>38412</v>
      </c>
      <c r="B6" s="26">
        <v>0.14019999999999999</v>
      </c>
      <c r="C6" s="21">
        <v>1180.589966</v>
      </c>
      <c r="D6" s="26">
        <v>2.63E-2</v>
      </c>
      <c r="E6" s="26">
        <v>1.6899999999999998E-2</v>
      </c>
      <c r="F6" s="21">
        <v>29</v>
      </c>
      <c r="G6" s="21">
        <f t="shared" ref="G6:G69" si="4">C6*EXP((D6-E6+((B6^2)/2))*(1/12)+(B6*SQRT(F6/365)*$B$2))</f>
        <v>1136.6645131297805</v>
      </c>
      <c r="H6" s="21">
        <v>1125</v>
      </c>
      <c r="I6" s="28">
        <v>42876</v>
      </c>
      <c r="J6" s="21">
        <v>51</v>
      </c>
      <c r="K6" s="21">
        <v>5.8</v>
      </c>
      <c r="L6" s="21">
        <v>5.9</v>
      </c>
      <c r="M6" s="21">
        <f>H6*EXP(-D6*(J6/365))-K6</f>
        <v>1115.0734429328238</v>
      </c>
      <c r="N6" s="21">
        <f>M6/$B$1</f>
        <v>1115.0734429328238</v>
      </c>
      <c r="O6" s="21">
        <f>(N6+K6)*(EXP(D6*F6/365)-1)</f>
        <v>2.3446136491781662</v>
      </c>
      <c r="P6" s="21">
        <f t="shared" si="2"/>
        <v>2.2446136491781656</v>
      </c>
      <c r="Q6" s="26">
        <f t="shared" si="3"/>
        <v>2.0129738210556501E-3</v>
      </c>
      <c r="R6" s="3"/>
    </row>
    <row r="7" spans="1:18" ht="15.75" x14ac:dyDescent="0.25">
      <c r="A7" s="25">
        <v>38443</v>
      </c>
      <c r="B7" s="26">
        <v>0.15310000000000001</v>
      </c>
      <c r="C7" s="21">
        <v>1156.849976</v>
      </c>
      <c r="D7" s="26">
        <v>2.7E-2</v>
      </c>
      <c r="E7" s="26">
        <v>1.7600000000000001E-2</v>
      </c>
      <c r="F7" s="21">
        <v>32</v>
      </c>
      <c r="G7" s="21">
        <f t="shared" si="4"/>
        <v>1107.526195393634</v>
      </c>
      <c r="H7" s="21">
        <v>1110</v>
      </c>
      <c r="I7" s="28">
        <v>42904</v>
      </c>
      <c r="J7" s="21">
        <v>50</v>
      </c>
      <c r="K7" s="21">
        <v>8.9</v>
      </c>
      <c r="L7" s="21">
        <v>0.95</v>
      </c>
      <c r="M7" s="21">
        <f t="shared" si="0"/>
        <v>1097.0021035212073</v>
      </c>
      <c r="N7" s="21">
        <f t="shared" ref="N7:N70" si="5">M7/$B$1</f>
        <v>1097.0021035212073</v>
      </c>
      <c r="O7" s="21">
        <f t="shared" si="1"/>
        <v>2.6209074048011205</v>
      </c>
      <c r="P7" s="21">
        <f t="shared" si="2"/>
        <v>10.570907404801121</v>
      </c>
      <c r="Q7" s="26">
        <f t="shared" si="3"/>
        <v>9.6361778804891444E-3</v>
      </c>
      <c r="R7" s="3"/>
    </row>
    <row r="8" spans="1:18" ht="15.75" x14ac:dyDescent="0.25">
      <c r="A8" s="25">
        <v>38473</v>
      </c>
      <c r="B8" s="26">
        <v>0.13289999999999999</v>
      </c>
      <c r="C8" s="21">
        <v>1191.5</v>
      </c>
      <c r="D8" s="26">
        <v>2.8000000000000001E-2</v>
      </c>
      <c r="E8" s="26">
        <v>1.7600000000000001E-2</v>
      </c>
      <c r="F8" s="21">
        <v>30</v>
      </c>
      <c r="G8" s="21">
        <f t="shared" si="4"/>
        <v>1148.7959250546005</v>
      </c>
      <c r="H8" s="21">
        <v>1150</v>
      </c>
      <c r="I8" s="28">
        <v>42932</v>
      </c>
      <c r="J8" s="21">
        <v>46</v>
      </c>
      <c r="K8" s="21">
        <v>6.6</v>
      </c>
      <c r="L8" s="21">
        <v>1.5</v>
      </c>
      <c r="M8" s="21">
        <f t="shared" si="0"/>
        <v>1139.3490694071481</v>
      </c>
      <c r="N8" s="21">
        <f t="shared" si="5"/>
        <v>1139.3490694071481</v>
      </c>
      <c r="O8" s="21">
        <f t="shared" si="1"/>
        <v>2.6402896290587892</v>
      </c>
      <c r="P8" s="21">
        <f t="shared" si="2"/>
        <v>7.7402896290587888</v>
      </c>
      <c r="Q8" s="26">
        <f t="shared" si="3"/>
        <v>6.7936068382329845E-3</v>
      </c>
      <c r="R8" s="3"/>
    </row>
    <row r="9" spans="1:18" ht="15.75" x14ac:dyDescent="0.25">
      <c r="A9" s="25">
        <v>38504</v>
      </c>
      <c r="B9" s="26">
        <v>0.12039999999999999</v>
      </c>
      <c r="C9" s="21">
        <v>1191.329956</v>
      </c>
      <c r="D9" s="26">
        <v>2.9899999999999999E-2</v>
      </c>
      <c r="E9" s="26">
        <v>1.7399999999999999E-2</v>
      </c>
      <c r="F9" s="21">
        <v>29</v>
      </c>
      <c r="G9" s="21">
        <f t="shared" si="4"/>
        <v>1153.4743116549657</v>
      </c>
      <c r="H9" s="21">
        <v>1155</v>
      </c>
      <c r="I9" s="28">
        <v>42967</v>
      </c>
      <c r="J9" s="21">
        <v>49</v>
      </c>
      <c r="K9" s="21">
        <v>7.4</v>
      </c>
      <c r="L9" s="21">
        <v>0.8</v>
      </c>
      <c r="M9" s="21">
        <f t="shared" si="0"/>
        <v>1142.9731538729322</v>
      </c>
      <c r="N9" s="21">
        <f t="shared" si="5"/>
        <v>1142.9731538729322</v>
      </c>
      <c r="O9" s="21">
        <f t="shared" si="1"/>
        <v>2.7360940428022853</v>
      </c>
      <c r="P9" s="21">
        <f t="shared" si="2"/>
        <v>9.3360940428022854</v>
      </c>
      <c r="Q9" s="26">
        <f t="shared" si="3"/>
        <v>8.1682531310269136E-3</v>
      </c>
      <c r="R9" s="3"/>
    </row>
    <row r="10" spans="1:18" ht="15.75" x14ac:dyDescent="0.25">
      <c r="A10" s="25">
        <v>38534</v>
      </c>
      <c r="B10" s="26">
        <v>0.1157</v>
      </c>
      <c r="C10" s="21">
        <v>1234.1800539999999</v>
      </c>
      <c r="D10" s="26">
        <v>3.2500000000000001E-2</v>
      </c>
      <c r="E10" s="26">
        <v>1.7299999999999999E-2</v>
      </c>
      <c r="F10" s="21">
        <v>32</v>
      </c>
      <c r="G10" s="21">
        <f t="shared" si="4"/>
        <v>1194.7933837581281</v>
      </c>
      <c r="H10" s="21">
        <v>1195</v>
      </c>
      <c r="I10" s="28">
        <v>42995</v>
      </c>
      <c r="J10" s="21">
        <v>49</v>
      </c>
      <c r="K10" s="21">
        <v>6.1</v>
      </c>
      <c r="L10" s="21">
        <v>3.7</v>
      </c>
      <c r="M10" s="21">
        <f t="shared" si="0"/>
        <v>1183.6975560500064</v>
      </c>
      <c r="N10" s="21">
        <f t="shared" si="5"/>
        <v>1183.6975560500064</v>
      </c>
      <c r="O10" s="21">
        <f t="shared" si="1"/>
        <v>3.3949424383857436</v>
      </c>
      <c r="P10" s="21">
        <f t="shared" si="2"/>
        <v>5.7949424383857426</v>
      </c>
      <c r="Q10" s="26">
        <f t="shared" si="3"/>
        <v>4.8956276109274402E-3</v>
      </c>
      <c r="R10" s="3"/>
    </row>
    <row r="11" spans="1:18" ht="15.75" x14ac:dyDescent="0.25">
      <c r="A11" s="25">
        <v>38565</v>
      </c>
      <c r="B11" s="26">
        <v>0.126</v>
      </c>
      <c r="C11" s="21">
        <v>1220.329956</v>
      </c>
      <c r="D11" s="26">
        <v>3.4099999999999998E-2</v>
      </c>
      <c r="E11" s="26">
        <v>1.7399999999999999E-2</v>
      </c>
      <c r="F11" s="21">
        <v>30</v>
      </c>
      <c r="G11" s="21">
        <f t="shared" si="4"/>
        <v>1179.4537025085679</v>
      </c>
      <c r="H11" s="21">
        <v>1180</v>
      </c>
      <c r="I11" s="28">
        <v>43030</v>
      </c>
      <c r="J11" s="21">
        <v>52</v>
      </c>
      <c r="K11" s="21">
        <v>8.6</v>
      </c>
      <c r="L11" s="21">
        <v>1.95</v>
      </c>
      <c r="M11" s="21">
        <f t="shared" si="0"/>
        <v>1165.6813650600832</v>
      </c>
      <c r="N11" s="21">
        <f t="shared" si="5"/>
        <v>1165.6813650600832</v>
      </c>
      <c r="O11" s="21">
        <f t="shared" si="1"/>
        <v>3.2958215388803866</v>
      </c>
      <c r="P11" s="21">
        <f t="shared" si="2"/>
        <v>9.9458215388803861</v>
      </c>
      <c r="Q11" s="26">
        <f t="shared" si="3"/>
        <v>8.5321957071585724E-3</v>
      </c>
      <c r="R11" s="3"/>
    </row>
    <row r="12" spans="1:18" ht="15.75" x14ac:dyDescent="0.25">
      <c r="A12" s="25">
        <v>38596</v>
      </c>
      <c r="B12" s="26">
        <v>0.1192</v>
      </c>
      <c r="C12" s="21">
        <v>1228.8100589999999</v>
      </c>
      <c r="D12" s="26">
        <v>3.15E-2</v>
      </c>
      <c r="E12" s="26">
        <v>1.7500000000000002E-2</v>
      </c>
      <c r="F12" s="21">
        <v>31</v>
      </c>
      <c r="G12" s="21">
        <f t="shared" si="4"/>
        <v>1188.9451602667793</v>
      </c>
      <c r="H12" s="21">
        <v>1190</v>
      </c>
      <c r="I12" s="28">
        <v>43058</v>
      </c>
      <c r="J12" s="21">
        <v>50</v>
      </c>
      <c r="K12" s="21">
        <v>7.4</v>
      </c>
      <c r="L12" s="21">
        <v>10.8</v>
      </c>
      <c r="M12" s="21">
        <f t="shared" si="0"/>
        <v>1177.4761313656593</v>
      </c>
      <c r="N12" s="21">
        <f t="shared" si="5"/>
        <v>1177.4761313656593</v>
      </c>
      <c r="O12" s="21">
        <f t="shared" si="1"/>
        <v>3.1741935650570516</v>
      </c>
      <c r="P12" s="21">
        <f t="shared" si="2"/>
        <v>-0.22580643494294872</v>
      </c>
      <c r="Q12" s="26">
        <f t="shared" si="3"/>
        <v>-1.9177156031269533E-4</v>
      </c>
      <c r="R12" s="3"/>
    </row>
    <row r="13" spans="1:18" ht="15.75" x14ac:dyDescent="0.25">
      <c r="A13" s="25">
        <v>38626</v>
      </c>
      <c r="B13" s="26">
        <v>0.1532</v>
      </c>
      <c r="C13" s="21">
        <v>1207.01001</v>
      </c>
      <c r="D13" s="26">
        <v>3.7699999999999997E-2</v>
      </c>
      <c r="E13" s="26">
        <v>1.8200000000000001E-2</v>
      </c>
      <c r="F13" s="21">
        <v>30</v>
      </c>
      <c r="G13" s="21">
        <f t="shared" si="4"/>
        <v>1158.1548441791394</v>
      </c>
      <c r="H13" s="21">
        <v>1160</v>
      </c>
      <c r="I13" s="28">
        <v>43086</v>
      </c>
      <c r="J13" s="21">
        <v>47</v>
      </c>
      <c r="K13" s="21">
        <v>9.5</v>
      </c>
      <c r="L13" s="21">
        <v>0.6</v>
      </c>
      <c r="M13" s="21">
        <f t="shared" si="0"/>
        <v>1144.8824025676602</v>
      </c>
      <c r="N13" s="21">
        <f t="shared" si="5"/>
        <v>1144.8824025676602</v>
      </c>
      <c r="O13" s="21">
        <f t="shared" si="1"/>
        <v>3.5825517371014701</v>
      </c>
      <c r="P13" s="21">
        <f t="shared" si="2"/>
        <v>12.48255173710147</v>
      </c>
      <c r="Q13" s="26">
        <f t="shared" si="3"/>
        <v>1.090291169565232E-2</v>
      </c>
      <c r="R13" s="3"/>
    </row>
    <row r="14" spans="1:18" x14ac:dyDescent="0.25">
      <c r="A14" s="25">
        <v>38657</v>
      </c>
      <c r="B14" s="26">
        <v>0.1206</v>
      </c>
      <c r="C14" s="21">
        <v>1249.4799800000001</v>
      </c>
      <c r="D14" s="29">
        <v>0.04</v>
      </c>
      <c r="E14" s="26">
        <v>1.78E-2</v>
      </c>
      <c r="F14" s="21">
        <v>30</v>
      </c>
      <c r="G14" s="21">
        <f t="shared" si="4"/>
        <v>1209.9856721702881</v>
      </c>
      <c r="H14" s="21">
        <v>1210</v>
      </c>
      <c r="I14" s="28">
        <v>42756</v>
      </c>
      <c r="J14" s="21">
        <v>51</v>
      </c>
      <c r="K14" s="21">
        <v>6.9</v>
      </c>
      <c r="L14" s="21">
        <v>3</v>
      </c>
      <c r="M14" s="21">
        <f t="shared" si="0"/>
        <v>1196.3561237298588</v>
      </c>
      <c r="N14" s="21">
        <f t="shared" si="5"/>
        <v>1196.3561237298588</v>
      </c>
      <c r="O14" s="21">
        <f t="shared" si="1"/>
        <v>3.9624205427069712</v>
      </c>
      <c r="P14" s="21">
        <f t="shared" si="2"/>
        <v>7.8624205427069711</v>
      </c>
      <c r="Q14" s="26">
        <f t="shared" si="3"/>
        <v>6.5719733336545632E-3</v>
      </c>
    </row>
    <row r="15" spans="1:18" x14ac:dyDescent="0.25">
      <c r="A15" s="25">
        <v>38687</v>
      </c>
      <c r="B15" s="26">
        <v>0.1207</v>
      </c>
      <c r="C15" s="21">
        <v>1248.290039</v>
      </c>
      <c r="D15" s="26">
        <v>4.0099999999999997E-2</v>
      </c>
      <c r="E15" s="26">
        <v>1.7600000000000001E-2</v>
      </c>
      <c r="F15" s="21">
        <v>32</v>
      </c>
      <c r="G15" s="21">
        <f t="shared" si="4"/>
        <v>1207.4590670166936</v>
      </c>
      <c r="H15" s="21">
        <v>1205</v>
      </c>
      <c r="I15" s="28">
        <v>42784</v>
      </c>
      <c r="J15" s="21">
        <v>49</v>
      </c>
      <c r="K15" s="21">
        <v>7.3</v>
      </c>
      <c r="L15" s="21">
        <v>1.2</v>
      </c>
      <c r="M15" s="21">
        <f t="shared" si="0"/>
        <v>1191.230567388131</v>
      </c>
      <c r="N15" s="21">
        <f t="shared" si="5"/>
        <v>1191.230567388131</v>
      </c>
      <c r="O15" s="21">
        <f t="shared" si="1"/>
        <v>4.2209891064636125</v>
      </c>
      <c r="P15" s="21">
        <f t="shared" si="2"/>
        <v>10.320989106463612</v>
      </c>
      <c r="Q15" s="26">
        <f t="shared" si="3"/>
        <v>8.6641405862285855E-3</v>
      </c>
    </row>
    <row r="16" spans="1:18" x14ac:dyDescent="0.25">
      <c r="A16" s="25">
        <v>38718</v>
      </c>
      <c r="B16" s="26">
        <v>0.1295</v>
      </c>
      <c r="C16" s="21">
        <v>1280.079956</v>
      </c>
      <c r="D16" s="26">
        <v>4.3700000000000003E-2</v>
      </c>
      <c r="E16" s="26">
        <v>1.7500000000000002E-2</v>
      </c>
      <c r="F16" s="21">
        <v>28</v>
      </c>
      <c r="G16" s="21">
        <f t="shared" si="4"/>
        <v>1238.5446643304597</v>
      </c>
      <c r="H16" s="21">
        <v>1235</v>
      </c>
      <c r="I16" s="28">
        <v>42812</v>
      </c>
      <c r="J16" s="21">
        <v>46</v>
      </c>
      <c r="K16" s="21">
        <v>7.3</v>
      </c>
      <c r="L16" s="21">
        <v>2.25</v>
      </c>
      <c r="M16" s="21">
        <f t="shared" si="0"/>
        <v>1220.9170597016478</v>
      </c>
      <c r="N16" s="21">
        <f t="shared" si="5"/>
        <v>1220.9170597016478</v>
      </c>
      <c r="O16" s="21">
        <f t="shared" si="1"/>
        <v>4.1242965179999178</v>
      </c>
      <c r="P16" s="21">
        <f t="shared" si="2"/>
        <v>9.1742965179999167</v>
      </c>
      <c r="Q16" s="26">
        <f t="shared" si="3"/>
        <v>7.5142667924075167E-3</v>
      </c>
    </row>
    <row r="17" spans="1:17" x14ac:dyDescent="0.25">
      <c r="A17" s="25">
        <v>38749</v>
      </c>
      <c r="B17" s="26">
        <v>0.1234</v>
      </c>
      <c r="C17" s="21">
        <v>1280.660034</v>
      </c>
      <c r="D17" s="26">
        <v>4.4699999999999997E-2</v>
      </c>
      <c r="E17" s="26">
        <v>1.77E-2</v>
      </c>
      <c r="F17" s="21">
        <v>31</v>
      </c>
      <c r="G17" s="21">
        <f t="shared" si="4"/>
        <v>1238.9913276443137</v>
      </c>
      <c r="H17" s="21">
        <v>1230</v>
      </c>
      <c r="I17" s="28">
        <v>42847</v>
      </c>
      <c r="J17" s="21">
        <v>53</v>
      </c>
      <c r="K17" s="21">
        <v>5.9</v>
      </c>
      <c r="L17" s="21">
        <v>1.25</v>
      </c>
      <c r="M17" s="21">
        <f t="shared" si="0"/>
        <v>1216.1423108980496</v>
      </c>
      <c r="N17" s="21">
        <f t="shared" si="5"/>
        <v>1216.1423108980496</v>
      </c>
      <c r="O17" s="21">
        <f t="shared" si="1"/>
        <v>4.6482260709370813</v>
      </c>
      <c r="P17" s="21">
        <f t="shared" si="2"/>
        <v>9.2982260709370816</v>
      </c>
      <c r="Q17" s="26">
        <f t="shared" si="3"/>
        <v>7.6456727042667309E-3</v>
      </c>
    </row>
    <row r="18" spans="1:17" x14ac:dyDescent="0.25">
      <c r="A18" s="25">
        <v>38777</v>
      </c>
      <c r="B18" s="26">
        <v>0.1139</v>
      </c>
      <c r="C18" s="21">
        <v>1294.869995</v>
      </c>
      <c r="D18" s="26">
        <v>4.65E-2</v>
      </c>
      <c r="E18" s="26">
        <v>1.7600000000000001E-2</v>
      </c>
      <c r="F18" s="21">
        <v>28</v>
      </c>
      <c r="G18" s="21">
        <f t="shared" si="4"/>
        <v>1258.3638074996641</v>
      </c>
      <c r="H18" s="21">
        <v>1260</v>
      </c>
      <c r="I18" s="28">
        <v>42875</v>
      </c>
      <c r="J18" s="21">
        <v>50</v>
      </c>
      <c r="K18" s="21">
        <v>6.6</v>
      </c>
      <c r="L18" s="21">
        <v>2.0499999999999998</v>
      </c>
      <c r="M18" s="21">
        <f t="shared" si="0"/>
        <v>1245.3994807603779</v>
      </c>
      <c r="N18" s="21">
        <f t="shared" si="5"/>
        <v>1245.3994807603779</v>
      </c>
      <c r="O18" s="21">
        <f t="shared" si="1"/>
        <v>4.4740114350824562</v>
      </c>
      <c r="P18" s="21">
        <f t="shared" si="2"/>
        <v>9.024011435082457</v>
      </c>
      <c r="Q18" s="26">
        <f t="shared" si="3"/>
        <v>7.2458769852488236E-3</v>
      </c>
    </row>
    <row r="19" spans="1:17" x14ac:dyDescent="0.25">
      <c r="A19" s="25">
        <v>38808</v>
      </c>
      <c r="B19" s="26">
        <v>0.1159</v>
      </c>
      <c r="C19" s="21">
        <v>1310.6099850000001</v>
      </c>
      <c r="D19" s="26">
        <v>4.5999999999999999E-2</v>
      </c>
      <c r="E19" s="26">
        <v>1.77E-2</v>
      </c>
      <c r="F19" s="21">
        <v>33</v>
      </c>
      <c r="G19" s="21">
        <f t="shared" si="4"/>
        <v>1269.4216548215529</v>
      </c>
      <c r="H19" s="21">
        <v>1270</v>
      </c>
      <c r="I19" s="28">
        <v>42903</v>
      </c>
      <c r="J19" s="21">
        <v>50</v>
      </c>
      <c r="K19" s="21">
        <v>6.6</v>
      </c>
      <c r="L19" s="21">
        <v>14.6</v>
      </c>
      <c r="M19" s="21">
        <f t="shared" si="0"/>
        <v>1255.4224215076179</v>
      </c>
      <c r="N19" s="21">
        <f t="shared" si="5"/>
        <v>1255.4224215076179</v>
      </c>
      <c r="O19" s="21">
        <f t="shared" si="1"/>
        <v>5.2595596563479745</v>
      </c>
      <c r="P19" s="21">
        <f t="shared" si="2"/>
        <v>-2.7404403436520255</v>
      </c>
      <c r="Q19" s="26">
        <f t="shared" si="3"/>
        <v>-2.1828830652562922E-3</v>
      </c>
    </row>
    <row r="20" spans="1:17" x14ac:dyDescent="0.25">
      <c r="A20" s="25">
        <v>38838</v>
      </c>
      <c r="B20" s="26">
        <v>0.16439999999999999</v>
      </c>
      <c r="C20" s="21">
        <v>1270.089966</v>
      </c>
      <c r="D20" s="26">
        <v>4.7500000000000001E-2</v>
      </c>
      <c r="E20" s="26">
        <v>1.7999999999999999E-2</v>
      </c>
      <c r="F20" s="21">
        <v>30</v>
      </c>
      <c r="G20" s="21">
        <f t="shared" si="4"/>
        <v>1215.9676694223995</v>
      </c>
      <c r="H20" s="21">
        <v>1215</v>
      </c>
      <c r="I20" s="28">
        <v>42938</v>
      </c>
      <c r="J20" s="21">
        <v>52</v>
      </c>
      <c r="K20" s="21">
        <v>9.6</v>
      </c>
      <c r="L20" s="21">
        <v>2.5</v>
      </c>
      <c r="M20" s="21">
        <f t="shared" si="0"/>
        <v>1197.2057023873326</v>
      </c>
      <c r="N20" s="21">
        <f t="shared" si="5"/>
        <v>1197.2057023873326</v>
      </c>
      <c r="O20" s="21">
        <f t="shared" si="1"/>
        <v>4.7207108048439217</v>
      </c>
      <c r="P20" s="21">
        <f t="shared" si="2"/>
        <v>11.820710804843921</v>
      </c>
      <c r="Q20" s="26">
        <f t="shared" si="3"/>
        <v>9.8735837803582069E-3</v>
      </c>
    </row>
    <row r="21" spans="1:17" x14ac:dyDescent="0.25">
      <c r="A21" s="25">
        <v>38869</v>
      </c>
      <c r="B21" s="26">
        <v>0.13009999999999999</v>
      </c>
      <c r="C21" s="21">
        <v>1270.1999510000001</v>
      </c>
      <c r="D21" s="26">
        <v>4.5400000000000003E-2</v>
      </c>
      <c r="E21" s="26">
        <v>1.8700000000000001E-2</v>
      </c>
      <c r="F21" s="21">
        <v>31</v>
      </c>
      <c r="G21" s="21">
        <f t="shared" si="4"/>
        <v>1226.5305876757498</v>
      </c>
      <c r="H21" s="21">
        <v>1225</v>
      </c>
      <c r="I21" s="28">
        <v>42966</v>
      </c>
      <c r="J21" s="21">
        <v>50</v>
      </c>
      <c r="K21" s="21">
        <v>7.8</v>
      </c>
      <c r="L21" s="21">
        <v>3.2</v>
      </c>
      <c r="M21" s="21">
        <f t="shared" si="0"/>
        <v>1209.6051481968198</v>
      </c>
      <c r="N21" s="21">
        <f t="shared" si="5"/>
        <v>1209.6051481968198</v>
      </c>
      <c r="O21" s="21">
        <f t="shared" si="1"/>
        <v>4.703242603939116</v>
      </c>
      <c r="P21" s="21">
        <f t="shared" si="2"/>
        <v>9.3032426039391147</v>
      </c>
      <c r="Q21" s="26">
        <f t="shared" si="3"/>
        <v>7.691140053270794E-3</v>
      </c>
    </row>
    <row r="22" spans="1:17" x14ac:dyDescent="0.25">
      <c r="A22" s="25">
        <v>38899</v>
      </c>
      <c r="B22" s="26">
        <v>0.14949999999999999</v>
      </c>
      <c r="C22" s="21">
        <v>1276.660034</v>
      </c>
      <c r="D22" s="26">
        <v>5.0200000000000002E-2</v>
      </c>
      <c r="E22" s="26">
        <v>1.8800000000000001E-2</v>
      </c>
      <c r="F22" s="21">
        <v>31</v>
      </c>
      <c r="G22" s="21">
        <f t="shared" si="4"/>
        <v>1226.5758744806312</v>
      </c>
      <c r="H22" s="21">
        <v>1225</v>
      </c>
      <c r="I22" s="28">
        <v>42994</v>
      </c>
      <c r="J22" s="21">
        <v>47</v>
      </c>
      <c r="K22" s="21">
        <v>8.5</v>
      </c>
      <c r="L22" s="21">
        <v>0.7</v>
      </c>
      <c r="M22" s="21">
        <f t="shared" si="0"/>
        <v>1208.6070038333905</v>
      </c>
      <c r="N22" s="21">
        <f t="shared" si="5"/>
        <v>1208.6070038333905</v>
      </c>
      <c r="O22" s="21">
        <f t="shared" si="1"/>
        <v>5.2002887362338743</v>
      </c>
      <c r="P22" s="21">
        <f t="shared" si="2"/>
        <v>13.000288736233873</v>
      </c>
      <c r="Q22" s="26">
        <f t="shared" si="3"/>
        <v>1.0756423465196133E-2</v>
      </c>
    </row>
    <row r="23" spans="1:17" x14ac:dyDescent="0.25">
      <c r="A23" s="25">
        <v>38930</v>
      </c>
      <c r="B23" s="26">
        <v>0.1231</v>
      </c>
      <c r="C23" s="21">
        <v>1303.8199460000001</v>
      </c>
      <c r="D23" s="26">
        <v>5.1200000000000002E-2</v>
      </c>
      <c r="E23" s="26">
        <v>1.8499999999999999E-2</v>
      </c>
      <c r="F23" s="21">
        <v>29</v>
      </c>
      <c r="G23" s="21">
        <f t="shared" si="4"/>
        <v>1263.5892502316108</v>
      </c>
      <c r="H23" s="21">
        <v>1265</v>
      </c>
      <c r="I23" s="28">
        <v>43029</v>
      </c>
      <c r="J23" s="21">
        <v>51</v>
      </c>
      <c r="K23" s="21">
        <v>8.4</v>
      </c>
      <c r="L23" s="21">
        <v>1.35</v>
      </c>
      <c r="M23" s="21">
        <f t="shared" si="0"/>
        <v>1247.5825185242634</v>
      </c>
      <c r="N23" s="21">
        <f t="shared" si="5"/>
        <v>1247.5825185242634</v>
      </c>
      <c r="O23" s="21">
        <f t="shared" si="1"/>
        <v>5.1196742815155103</v>
      </c>
      <c r="P23" s="21">
        <f t="shared" si="2"/>
        <v>12.169674281515512</v>
      </c>
      <c r="Q23" s="26">
        <f t="shared" si="3"/>
        <v>9.7546046861178692E-3</v>
      </c>
    </row>
    <row r="24" spans="1:17" x14ac:dyDescent="0.25">
      <c r="A24" s="25">
        <v>38961</v>
      </c>
      <c r="B24" s="26">
        <v>0.1198</v>
      </c>
      <c r="C24" s="21">
        <v>1335.849976</v>
      </c>
      <c r="D24" s="26">
        <v>4.5999999999999999E-2</v>
      </c>
      <c r="E24" s="26">
        <v>1.83E-2</v>
      </c>
      <c r="F24" s="21">
        <v>32</v>
      </c>
      <c r="G24" s="21">
        <f t="shared" si="4"/>
        <v>1293.0478873661057</v>
      </c>
      <c r="H24" s="21">
        <v>1295</v>
      </c>
      <c r="I24" s="28">
        <v>43057</v>
      </c>
      <c r="J24" s="21">
        <v>50</v>
      </c>
      <c r="K24" s="21">
        <v>8.4</v>
      </c>
      <c r="L24" s="21">
        <v>0.65</v>
      </c>
      <c r="M24" s="21">
        <f t="shared" si="0"/>
        <v>1278.4653825609173</v>
      </c>
      <c r="N24" s="21">
        <f t="shared" si="5"/>
        <v>1278.4653825609173</v>
      </c>
      <c r="O24" s="21">
        <f t="shared" si="1"/>
        <v>5.2002483653884859</v>
      </c>
      <c r="P24" s="21">
        <f t="shared" si="2"/>
        <v>12.950248365388486</v>
      </c>
      <c r="Q24" s="26">
        <f t="shared" si="3"/>
        <v>1.0129526025528832E-2</v>
      </c>
    </row>
    <row r="25" spans="1:17" x14ac:dyDescent="0.25">
      <c r="A25" s="25">
        <v>38991</v>
      </c>
      <c r="B25" s="26">
        <v>0.111</v>
      </c>
      <c r="C25" s="21">
        <v>1377.9399410000001</v>
      </c>
      <c r="D25" s="26">
        <v>5.1799999999999999E-2</v>
      </c>
      <c r="E25" s="26">
        <v>1.7899999999999999E-2</v>
      </c>
      <c r="F25" s="21">
        <v>30</v>
      </c>
      <c r="G25" s="21">
        <f t="shared" si="4"/>
        <v>1339.2439676884028</v>
      </c>
      <c r="H25" s="21">
        <v>1340</v>
      </c>
      <c r="I25" s="28">
        <v>43085</v>
      </c>
      <c r="J25" s="21">
        <v>46</v>
      </c>
      <c r="K25" s="21">
        <v>6.9</v>
      </c>
      <c r="L25" s="21">
        <v>1.1499999999999999</v>
      </c>
      <c r="M25" s="21">
        <f t="shared" si="0"/>
        <v>1324.3806780900184</v>
      </c>
      <c r="N25" s="21">
        <f t="shared" si="5"/>
        <v>1324.3806780900184</v>
      </c>
      <c r="O25" s="21">
        <f t="shared" si="1"/>
        <v>5.6800560152709831</v>
      </c>
      <c r="P25" s="21">
        <f t="shared" si="2"/>
        <v>11.430056015270983</v>
      </c>
      <c r="Q25" s="26">
        <f t="shared" si="3"/>
        <v>8.630491371827519E-3</v>
      </c>
    </row>
    <row r="26" spans="1:17" x14ac:dyDescent="0.25">
      <c r="A26" s="25">
        <v>39022</v>
      </c>
      <c r="B26" s="26">
        <v>0.1091</v>
      </c>
      <c r="C26" s="21">
        <v>1400.630005</v>
      </c>
      <c r="D26" s="26">
        <v>5.2200000000000003E-2</v>
      </c>
      <c r="E26" s="26">
        <v>1.77E-2</v>
      </c>
      <c r="F26" s="21">
        <v>29</v>
      </c>
      <c r="G26" s="21">
        <f t="shared" si="4"/>
        <v>1362.7991861260514</v>
      </c>
      <c r="H26" s="21">
        <v>1360</v>
      </c>
      <c r="I26" s="28">
        <v>42755</v>
      </c>
      <c r="J26" s="21">
        <v>51</v>
      </c>
      <c r="K26" s="21">
        <v>7.9</v>
      </c>
      <c r="L26" s="21">
        <v>1.95</v>
      </c>
      <c r="M26" s="21">
        <f t="shared" si="0"/>
        <v>1342.2166567411095</v>
      </c>
      <c r="N26" s="21">
        <f t="shared" si="5"/>
        <v>1342.2166567411095</v>
      </c>
      <c r="O26" s="21">
        <f t="shared" si="1"/>
        <v>5.6110978060582672</v>
      </c>
      <c r="P26" s="21">
        <f t="shared" si="2"/>
        <v>11.561097806058267</v>
      </c>
      <c r="Q26" s="26">
        <f t="shared" si="3"/>
        <v>8.6134363986575119E-3</v>
      </c>
    </row>
    <row r="27" spans="1:17" x14ac:dyDescent="0.25">
      <c r="A27" s="25">
        <v>39052</v>
      </c>
      <c r="B27" s="26">
        <v>0.11559999999999999</v>
      </c>
      <c r="C27" s="21">
        <v>1418.3000489999999</v>
      </c>
      <c r="D27" s="26">
        <v>4.7500000000000001E-2</v>
      </c>
      <c r="E27" s="26">
        <v>1.7600000000000001E-2</v>
      </c>
      <c r="F27" s="21">
        <v>33</v>
      </c>
      <c r="G27" s="21">
        <f t="shared" si="4"/>
        <v>1374.0304997007265</v>
      </c>
      <c r="H27" s="21">
        <v>1375</v>
      </c>
      <c r="I27" s="28">
        <v>42783</v>
      </c>
      <c r="J27" s="21">
        <v>50</v>
      </c>
      <c r="K27" s="21">
        <v>8.4</v>
      </c>
      <c r="L27" s="21">
        <v>1.1499999999999999</v>
      </c>
      <c r="M27" s="21">
        <f t="shared" si="0"/>
        <v>1357.6821272832976</v>
      </c>
      <c r="N27" s="21">
        <f t="shared" si="5"/>
        <v>1357.6821272832976</v>
      </c>
      <c r="O27" s="21">
        <f t="shared" si="1"/>
        <v>5.8792830808780181</v>
      </c>
      <c r="P27" s="21">
        <f t="shared" si="2"/>
        <v>13.129283080878018</v>
      </c>
      <c r="Q27" s="26">
        <f t="shared" si="3"/>
        <v>9.670365998814115E-3</v>
      </c>
    </row>
    <row r="28" spans="1:17" x14ac:dyDescent="0.25">
      <c r="A28" s="25">
        <v>39083</v>
      </c>
      <c r="B28" s="26">
        <v>0.1042</v>
      </c>
      <c r="C28" s="21">
        <v>1438.23999</v>
      </c>
      <c r="D28" s="26">
        <v>0.05</v>
      </c>
      <c r="E28" s="26">
        <v>1.7600000000000001E-2</v>
      </c>
      <c r="F28" s="21">
        <v>28</v>
      </c>
      <c r="G28" s="21">
        <f t="shared" si="4"/>
        <v>1401.7371296694134</v>
      </c>
      <c r="H28" s="21">
        <v>1400</v>
      </c>
      <c r="I28" s="28">
        <v>42811</v>
      </c>
      <c r="J28" s="21">
        <v>45</v>
      </c>
      <c r="K28" s="21">
        <v>6.9</v>
      </c>
      <c r="L28" s="21">
        <v>14</v>
      </c>
      <c r="M28" s="21">
        <f t="shared" si="0"/>
        <v>1384.4964081781186</v>
      </c>
      <c r="N28" s="21">
        <f t="shared" si="5"/>
        <v>1384.4964081781186</v>
      </c>
      <c r="O28" s="21">
        <f t="shared" si="1"/>
        <v>5.3471111135844627</v>
      </c>
      <c r="P28" s="21">
        <f t="shared" si="2"/>
        <v>-1.752888886415537</v>
      </c>
      <c r="Q28" s="26">
        <f t="shared" si="3"/>
        <v>-1.2660840982044814E-3</v>
      </c>
    </row>
    <row r="29" spans="1:17" x14ac:dyDescent="0.25">
      <c r="A29" s="25">
        <v>39114</v>
      </c>
      <c r="B29" s="26">
        <v>0.1542</v>
      </c>
      <c r="C29" s="21">
        <v>1406.8199460000001</v>
      </c>
      <c r="D29" s="26">
        <v>5.2400000000000002E-2</v>
      </c>
      <c r="E29" s="26">
        <v>1.7500000000000002E-2</v>
      </c>
      <c r="F29" s="21">
        <v>30</v>
      </c>
      <c r="G29" s="21">
        <f t="shared" si="4"/>
        <v>1351.2405576993644</v>
      </c>
      <c r="H29" s="21">
        <v>1350</v>
      </c>
      <c r="I29" s="28">
        <v>42846</v>
      </c>
      <c r="J29" s="21">
        <v>52</v>
      </c>
      <c r="K29" s="21">
        <v>9.5</v>
      </c>
      <c r="L29" s="21">
        <v>3</v>
      </c>
      <c r="M29" s="21">
        <f t="shared" si="0"/>
        <v>1330.4594964429621</v>
      </c>
      <c r="N29" s="21">
        <f t="shared" si="5"/>
        <v>1330.4594964429621</v>
      </c>
      <c r="O29" s="21">
        <f t="shared" si="1"/>
        <v>5.78344892124775</v>
      </c>
      <c r="P29" s="21">
        <f t="shared" si="2"/>
        <v>12.28344892124775</v>
      </c>
      <c r="Q29" s="26">
        <f t="shared" si="3"/>
        <v>9.232486185478065E-3</v>
      </c>
    </row>
    <row r="30" spans="1:17" x14ac:dyDescent="0.25">
      <c r="A30" s="25">
        <v>39142</v>
      </c>
      <c r="B30" s="26">
        <v>0.1464</v>
      </c>
      <c r="C30" s="21">
        <v>1420.8599850000001</v>
      </c>
      <c r="D30" s="26">
        <v>5.0700000000000002E-2</v>
      </c>
      <c r="E30" s="26">
        <v>1.8100000000000002E-2</v>
      </c>
      <c r="F30" s="21">
        <v>31</v>
      </c>
      <c r="G30" s="21">
        <f t="shared" si="4"/>
        <v>1366.4370389482526</v>
      </c>
      <c r="H30" s="21">
        <v>1365</v>
      </c>
      <c r="I30" s="28">
        <v>42874</v>
      </c>
      <c r="J30" s="21">
        <v>50</v>
      </c>
      <c r="K30" s="21">
        <v>9.9</v>
      </c>
      <c r="L30" s="21">
        <v>1.5</v>
      </c>
      <c r="M30" s="21">
        <f t="shared" si="0"/>
        <v>1345.6526394258756</v>
      </c>
      <c r="N30" s="21">
        <f t="shared" si="5"/>
        <v>1345.6526394258756</v>
      </c>
      <c r="O30" s="21">
        <f t="shared" si="1"/>
        <v>5.8496321032551633</v>
      </c>
      <c r="P30" s="21">
        <f t="shared" si="2"/>
        <v>14.249632103255163</v>
      </c>
      <c r="Q30" s="26">
        <f t="shared" si="3"/>
        <v>1.0589383683247399E-2</v>
      </c>
    </row>
    <row r="31" spans="1:17" x14ac:dyDescent="0.25">
      <c r="A31" s="25">
        <v>39173</v>
      </c>
      <c r="B31" s="26">
        <v>0.14219999999999999</v>
      </c>
      <c r="C31" s="21">
        <v>1482.369995</v>
      </c>
      <c r="D31" s="26">
        <v>4.8000000000000001E-2</v>
      </c>
      <c r="E31" s="26">
        <v>1.7600000000000001E-2</v>
      </c>
      <c r="F31" s="21">
        <v>31</v>
      </c>
      <c r="G31" s="21">
        <f t="shared" si="4"/>
        <v>1427.0033159000311</v>
      </c>
      <c r="H31" s="21">
        <v>1425</v>
      </c>
      <c r="I31" s="28">
        <v>42902</v>
      </c>
      <c r="J31" s="21">
        <v>47</v>
      </c>
      <c r="K31" s="21">
        <v>9.5</v>
      </c>
      <c r="L31" s="21">
        <v>1.25</v>
      </c>
      <c r="M31" s="21">
        <f t="shared" si="0"/>
        <v>1406.7194920981065</v>
      </c>
      <c r="N31" s="21">
        <f t="shared" si="5"/>
        <v>1406.7194920981065</v>
      </c>
      <c r="O31" s="21">
        <f t="shared" si="1"/>
        <v>5.7853039612258401</v>
      </c>
      <c r="P31" s="21">
        <f t="shared" si="2"/>
        <v>14.035303961225839</v>
      </c>
      <c r="Q31" s="26">
        <f t="shared" si="3"/>
        <v>9.9773295529532614E-3</v>
      </c>
    </row>
    <row r="32" spans="1:17" x14ac:dyDescent="0.25">
      <c r="A32" s="25">
        <v>39203</v>
      </c>
      <c r="B32" s="26">
        <v>0.1305</v>
      </c>
      <c r="C32" s="21">
        <v>1530.619995</v>
      </c>
      <c r="D32" s="26">
        <v>4.7800000000000002E-2</v>
      </c>
      <c r="E32" s="26">
        <v>1.72E-2</v>
      </c>
      <c r="F32" s="21">
        <v>29</v>
      </c>
      <c r="G32" s="21">
        <f t="shared" si="4"/>
        <v>1480.1569407859006</v>
      </c>
      <c r="H32" s="21">
        <v>1475</v>
      </c>
      <c r="I32" s="28">
        <v>42937</v>
      </c>
      <c r="J32" s="21">
        <v>51</v>
      </c>
      <c r="K32" s="21">
        <v>9.1999999999999993</v>
      </c>
      <c r="L32" s="21">
        <v>11.7</v>
      </c>
      <c r="M32" s="21">
        <f t="shared" si="0"/>
        <v>1455.9814415422045</v>
      </c>
      <c r="N32" s="21">
        <f t="shared" si="5"/>
        <v>1455.9814415422045</v>
      </c>
      <c r="O32" s="21">
        <f t="shared" si="1"/>
        <v>5.5750579207584821</v>
      </c>
      <c r="P32" s="21">
        <f t="shared" si="2"/>
        <v>3.0750579207584821</v>
      </c>
      <c r="Q32" s="26">
        <f t="shared" si="3"/>
        <v>2.1120172503719002E-3</v>
      </c>
    </row>
    <row r="33" spans="1:17" x14ac:dyDescent="0.25">
      <c r="A33" s="25">
        <v>39234</v>
      </c>
      <c r="B33" s="26">
        <v>0.1623</v>
      </c>
      <c r="C33" s="21">
        <v>1503.349976</v>
      </c>
      <c r="D33" s="26">
        <v>4.2799999999999998E-2</v>
      </c>
      <c r="E33" s="26">
        <v>1.7299999999999999E-2</v>
      </c>
      <c r="F33" s="21">
        <v>32</v>
      </c>
      <c r="G33" s="21">
        <f t="shared" si="4"/>
        <v>1437.4382683908402</v>
      </c>
      <c r="H33" s="21">
        <v>1425</v>
      </c>
      <c r="I33" s="28">
        <v>42965</v>
      </c>
      <c r="J33" s="21">
        <v>50</v>
      </c>
      <c r="K33" s="21">
        <v>10.8</v>
      </c>
      <c r="L33" s="21">
        <v>18</v>
      </c>
      <c r="M33" s="21">
        <f t="shared" si="0"/>
        <v>1405.8696498209788</v>
      </c>
      <c r="N33" s="21">
        <f t="shared" si="5"/>
        <v>1405.8696498209788</v>
      </c>
      <c r="O33" s="21">
        <f t="shared" si="1"/>
        <v>5.3257961005719494</v>
      </c>
      <c r="P33" s="21">
        <f t="shared" si="2"/>
        <v>-1.8742038994280499</v>
      </c>
      <c r="Q33" s="26">
        <f t="shared" si="3"/>
        <v>-1.3331277900954105E-3</v>
      </c>
    </row>
    <row r="34" spans="1:17" x14ac:dyDescent="0.25">
      <c r="A34" s="25">
        <v>39264</v>
      </c>
      <c r="B34" s="26">
        <v>0.23519999999999999</v>
      </c>
      <c r="C34" s="21">
        <v>1455.2700199999999</v>
      </c>
      <c r="D34" s="26">
        <v>5.1299999999999998E-2</v>
      </c>
      <c r="E34" s="26">
        <v>1.7399999999999999E-2</v>
      </c>
      <c r="F34" s="21">
        <v>31</v>
      </c>
      <c r="G34" s="21">
        <f t="shared" si="4"/>
        <v>1365.8501607706921</v>
      </c>
      <c r="H34" s="21">
        <v>1365</v>
      </c>
      <c r="I34" s="28">
        <v>43000</v>
      </c>
      <c r="J34" s="21">
        <v>53</v>
      </c>
      <c r="K34" s="21">
        <v>17.2</v>
      </c>
      <c r="L34" s="21">
        <v>7.1</v>
      </c>
      <c r="M34" s="21">
        <f t="shared" si="0"/>
        <v>1337.6698357510252</v>
      </c>
      <c r="N34" s="21">
        <f t="shared" si="5"/>
        <v>1337.6698357510252</v>
      </c>
      <c r="O34" s="21">
        <f t="shared" si="1"/>
        <v>5.9160279821218182</v>
      </c>
      <c r="P34" s="21">
        <f t="shared" si="2"/>
        <v>16.01602798212182</v>
      </c>
      <c r="Q34" s="26">
        <f t="shared" si="3"/>
        <v>1.1973080018754953E-2</v>
      </c>
    </row>
    <row r="35" spans="1:17" x14ac:dyDescent="0.25">
      <c r="A35" s="25">
        <v>39295</v>
      </c>
      <c r="B35" s="26">
        <v>0.23380000000000001</v>
      </c>
      <c r="C35" s="21">
        <v>1473.98999</v>
      </c>
      <c r="D35" s="26">
        <v>4.02E-2</v>
      </c>
      <c r="E35" s="26">
        <v>1.84E-2</v>
      </c>
      <c r="F35" s="21">
        <v>28</v>
      </c>
      <c r="G35" s="21">
        <f t="shared" si="4"/>
        <v>1387.2338203372988</v>
      </c>
      <c r="H35" s="21">
        <v>1375</v>
      </c>
      <c r="I35" s="28">
        <v>43028</v>
      </c>
      <c r="J35" s="21">
        <v>50</v>
      </c>
      <c r="K35" s="21">
        <v>17.600000000000001</v>
      </c>
      <c r="L35" s="21">
        <v>1.6</v>
      </c>
      <c r="M35" s="21">
        <f t="shared" si="0"/>
        <v>1349.8488926793821</v>
      </c>
      <c r="N35" s="21">
        <f t="shared" si="5"/>
        <v>1349.8488926793821</v>
      </c>
      <c r="O35" s="21">
        <f t="shared" si="1"/>
        <v>4.2234965362909644</v>
      </c>
      <c r="P35" s="21">
        <f t="shared" si="2"/>
        <v>20.223496536290966</v>
      </c>
      <c r="Q35" s="26">
        <f t="shared" si="3"/>
        <v>1.498204476513541E-2</v>
      </c>
    </row>
    <row r="36" spans="1:17" x14ac:dyDescent="0.25">
      <c r="A36" s="25">
        <v>39326</v>
      </c>
      <c r="B36" s="29">
        <v>0.18</v>
      </c>
      <c r="C36" s="21">
        <v>1526.75</v>
      </c>
      <c r="D36" s="26">
        <v>3.4299999999999997E-2</v>
      </c>
      <c r="E36" s="26">
        <v>1.7999999999999999E-2</v>
      </c>
      <c r="F36" s="21">
        <v>33</v>
      </c>
      <c r="G36" s="21">
        <f t="shared" si="4"/>
        <v>1450.2362572613376</v>
      </c>
      <c r="H36" s="21">
        <v>1450</v>
      </c>
      <c r="I36" s="28">
        <v>43056</v>
      </c>
      <c r="J36" s="21">
        <v>50</v>
      </c>
      <c r="K36" s="21">
        <v>13.2</v>
      </c>
      <c r="L36" s="21">
        <v>3</v>
      </c>
      <c r="M36" s="21">
        <f t="shared" si="0"/>
        <v>1430.0029671779073</v>
      </c>
      <c r="N36" s="21">
        <f t="shared" si="5"/>
        <v>1430.0029671779073</v>
      </c>
      <c r="O36" s="21">
        <f t="shared" si="1"/>
        <v>4.48245746351457</v>
      </c>
      <c r="P36" s="21">
        <f t="shared" si="2"/>
        <v>14.68245746351457</v>
      </c>
      <c r="Q36" s="26">
        <f t="shared" si="3"/>
        <v>1.0267431467285842E-2</v>
      </c>
    </row>
    <row r="37" spans="1:17" x14ac:dyDescent="0.25">
      <c r="A37" s="25">
        <v>39356</v>
      </c>
      <c r="B37" s="26">
        <v>0.18529999999999999</v>
      </c>
      <c r="C37" s="21">
        <v>1549.380005</v>
      </c>
      <c r="D37" s="26">
        <v>4.0099999999999997E-2</v>
      </c>
      <c r="E37" s="26">
        <v>1.77E-2</v>
      </c>
      <c r="F37" s="21">
        <v>30</v>
      </c>
      <c r="G37" s="21">
        <f t="shared" si="4"/>
        <v>1474.0715475756722</v>
      </c>
      <c r="H37" s="21">
        <v>1475</v>
      </c>
      <c r="I37" s="28">
        <v>43091</v>
      </c>
      <c r="J37" s="21">
        <v>52</v>
      </c>
      <c r="K37" s="21">
        <v>17</v>
      </c>
      <c r="L37" s="21">
        <v>27.1</v>
      </c>
      <c r="M37" s="21">
        <f t="shared" si="0"/>
        <v>1449.5975308370939</v>
      </c>
      <c r="N37" s="21">
        <f t="shared" si="5"/>
        <v>1449.5975308370939</v>
      </c>
      <c r="O37" s="21">
        <f t="shared" si="1"/>
        <v>4.84171924371336</v>
      </c>
      <c r="P37" s="21">
        <f t="shared" si="2"/>
        <v>-5.2582807562866414</v>
      </c>
      <c r="Q37" s="26">
        <f t="shared" si="3"/>
        <v>-3.6274073626837381E-3</v>
      </c>
    </row>
    <row r="38" spans="1:17" x14ac:dyDescent="0.25">
      <c r="A38" s="25">
        <v>39387</v>
      </c>
      <c r="B38" s="26">
        <v>0.22869999999999999</v>
      </c>
      <c r="C38" s="21">
        <v>1481.1400149999999</v>
      </c>
      <c r="D38" s="26">
        <v>3.6299999999999999E-2</v>
      </c>
      <c r="E38" s="26">
        <v>1.8800000000000001E-2</v>
      </c>
      <c r="F38" s="21">
        <v>31</v>
      </c>
      <c r="G38" s="21">
        <f t="shared" si="4"/>
        <v>1390.6894899745412</v>
      </c>
      <c r="H38" s="21">
        <v>1390</v>
      </c>
      <c r="I38" s="28">
        <v>42754</v>
      </c>
      <c r="J38" s="21">
        <v>50</v>
      </c>
      <c r="K38" s="21">
        <v>18.100000000000001</v>
      </c>
      <c r="L38" s="21">
        <v>6.9</v>
      </c>
      <c r="M38" s="21">
        <f t="shared" si="0"/>
        <v>1365.0052388529623</v>
      </c>
      <c r="N38" s="21">
        <f t="shared" si="5"/>
        <v>1365.0052388529623</v>
      </c>
      <c r="O38" s="21">
        <f t="shared" si="1"/>
        <v>4.270712347615933</v>
      </c>
      <c r="P38" s="21">
        <f t="shared" si="2"/>
        <v>15.470712347615933</v>
      </c>
      <c r="Q38" s="26">
        <f t="shared" si="3"/>
        <v>1.1333811700690791E-2</v>
      </c>
    </row>
    <row r="39" spans="1:17" x14ac:dyDescent="0.25">
      <c r="A39" s="25">
        <v>39417</v>
      </c>
      <c r="B39" s="26">
        <v>0.22500000000000001</v>
      </c>
      <c r="C39" s="21">
        <v>1468.3599850000001</v>
      </c>
      <c r="D39" s="26">
        <v>2.76E-2</v>
      </c>
      <c r="E39" s="26">
        <v>1.8700000000000001E-2</v>
      </c>
      <c r="F39" s="21">
        <v>31</v>
      </c>
      <c r="G39" s="21">
        <f t="shared" si="4"/>
        <v>1379.0921071222922</v>
      </c>
      <c r="H39" s="21">
        <v>1380</v>
      </c>
      <c r="I39" s="28">
        <v>42782</v>
      </c>
      <c r="J39" s="21">
        <v>47</v>
      </c>
      <c r="K39" s="21">
        <v>17.5</v>
      </c>
      <c r="L39" s="21">
        <v>32</v>
      </c>
      <c r="M39" s="21">
        <f t="shared" si="0"/>
        <v>1357.6042226905315</v>
      </c>
      <c r="N39" s="21">
        <f t="shared" si="5"/>
        <v>1357.6042226905315</v>
      </c>
      <c r="O39" s="21">
        <f t="shared" si="1"/>
        <v>3.2271759436402916</v>
      </c>
      <c r="P39" s="21">
        <f t="shared" si="2"/>
        <v>-11.272824056359708</v>
      </c>
      <c r="Q39" s="26">
        <f t="shared" si="3"/>
        <v>-8.3034686162208327E-3</v>
      </c>
    </row>
    <row r="40" spans="1:17" x14ac:dyDescent="0.25">
      <c r="A40" s="25">
        <v>39448</v>
      </c>
      <c r="B40" s="26">
        <v>0.26200000000000001</v>
      </c>
      <c r="C40" s="21">
        <v>1378.5500489999999</v>
      </c>
      <c r="D40" s="26">
        <v>1.6400000000000001E-2</v>
      </c>
      <c r="E40" s="26">
        <v>2.0299999999999999E-2</v>
      </c>
      <c r="F40" s="21">
        <v>29</v>
      </c>
      <c r="G40" s="21">
        <f t="shared" si="4"/>
        <v>1283.6619005453331</v>
      </c>
      <c r="H40" s="21">
        <v>1285</v>
      </c>
      <c r="I40" s="28">
        <v>42816</v>
      </c>
      <c r="J40" s="21">
        <v>51</v>
      </c>
      <c r="K40" s="21">
        <v>20.399999999999999</v>
      </c>
      <c r="L40" s="21">
        <v>15.7</v>
      </c>
      <c r="M40" s="21">
        <f t="shared" si="0"/>
        <v>1261.6587848929391</v>
      </c>
      <c r="N40" s="21">
        <f t="shared" si="5"/>
        <v>1261.6587848929391</v>
      </c>
      <c r="O40" s="21">
        <f t="shared" si="1"/>
        <v>1.6716290003939289</v>
      </c>
      <c r="P40" s="21">
        <f t="shared" si="2"/>
        <v>6.371629000393928</v>
      </c>
      <c r="Q40" s="26">
        <f t="shared" si="3"/>
        <v>5.0501998453841915E-3</v>
      </c>
    </row>
    <row r="41" spans="1:17" x14ac:dyDescent="0.25">
      <c r="A41" s="25">
        <v>39479</v>
      </c>
      <c r="B41" s="26">
        <v>0.26540000000000002</v>
      </c>
      <c r="C41" s="21">
        <v>1330.630005</v>
      </c>
      <c r="D41" s="26">
        <v>2.07E-2</v>
      </c>
      <c r="E41" s="26">
        <v>2.07E-2</v>
      </c>
      <c r="F41" s="21">
        <v>31</v>
      </c>
      <c r="G41" s="21">
        <f t="shared" si="4"/>
        <v>1235.2110541248912</v>
      </c>
      <c r="H41" s="21">
        <v>1235</v>
      </c>
      <c r="I41" s="28">
        <v>42844</v>
      </c>
      <c r="J41" s="21">
        <v>50</v>
      </c>
      <c r="K41" s="21">
        <v>18.100000000000001</v>
      </c>
      <c r="L41" s="21">
        <v>6.8</v>
      </c>
      <c r="M41" s="21">
        <f t="shared" si="0"/>
        <v>1213.4029741538345</v>
      </c>
      <c r="N41" s="21">
        <f t="shared" si="5"/>
        <v>1213.4029741538345</v>
      </c>
      <c r="O41" s="21">
        <f t="shared" si="1"/>
        <v>2.1669877611278654</v>
      </c>
      <c r="P41" s="21">
        <f t="shared" si="2"/>
        <v>13.466987761127866</v>
      </c>
      <c r="Q41" s="26">
        <f t="shared" si="3"/>
        <v>1.1098528722924104E-2</v>
      </c>
    </row>
    <row r="42" spans="1:17" x14ac:dyDescent="0.25">
      <c r="A42" s="25">
        <v>39508</v>
      </c>
      <c r="B42" s="26">
        <v>0.25609999999999999</v>
      </c>
      <c r="C42" s="21">
        <v>1322.6999510000001</v>
      </c>
      <c r="D42" s="26">
        <v>1.2200000000000001E-2</v>
      </c>
      <c r="E42" s="26">
        <v>2.1499999999999998E-2</v>
      </c>
      <c r="F42" s="21">
        <v>30</v>
      </c>
      <c r="G42" s="21">
        <f t="shared" si="4"/>
        <v>1231.4733245350481</v>
      </c>
      <c r="H42" s="21">
        <v>1235</v>
      </c>
      <c r="I42" s="28">
        <v>42872</v>
      </c>
      <c r="J42" s="21">
        <v>47</v>
      </c>
      <c r="K42" s="21">
        <v>18.3</v>
      </c>
      <c r="L42" s="21">
        <v>1</v>
      </c>
      <c r="M42" s="21">
        <f t="shared" si="0"/>
        <v>1214.7613888913095</v>
      </c>
      <c r="N42" s="21">
        <f t="shared" si="5"/>
        <v>1214.7613888913095</v>
      </c>
      <c r="O42" s="21">
        <f t="shared" si="1"/>
        <v>1.2370597601004691</v>
      </c>
      <c r="P42" s="21">
        <f t="shared" si="2"/>
        <v>18.537059760100469</v>
      </c>
      <c r="Q42" s="26">
        <f t="shared" si="3"/>
        <v>1.5259836153517279E-2</v>
      </c>
    </row>
    <row r="43" spans="1:17" x14ac:dyDescent="0.25">
      <c r="A43" s="25">
        <v>39539</v>
      </c>
      <c r="B43" s="26">
        <v>0.2079</v>
      </c>
      <c r="C43" s="21">
        <v>1385.589966</v>
      </c>
      <c r="D43" s="26">
        <v>1.17E-2</v>
      </c>
      <c r="E43" s="26">
        <v>2.0799999999999999E-2</v>
      </c>
      <c r="F43" s="21">
        <v>30</v>
      </c>
      <c r="G43" s="21">
        <f t="shared" si="4"/>
        <v>1306.7792734382733</v>
      </c>
      <c r="H43" s="21">
        <v>1305</v>
      </c>
      <c r="I43" s="28">
        <v>42907</v>
      </c>
      <c r="J43" s="21">
        <v>52</v>
      </c>
      <c r="K43" s="21">
        <v>15.3</v>
      </c>
      <c r="L43" s="21">
        <v>2.85</v>
      </c>
      <c r="M43" s="21">
        <f t="shared" si="0"/>
        <v>1287.5265735342618</v>
      </c>
      <c r="N43" s="21">
        <f t="shared" si="5"/>
        <v>1287.5265735342618</v>
      </c>
      <c r="O43" s="21">
        <f t="shared" si="1"/>
        <v>1.253457736673746</v>
      </c>
      <c r="P43" s="21">
        <f t="shared" si="2"/>
        <v>13.703457736673748</v>
      </c>
      <c r="Q43" s="26">
        <f t="shared" si="3"/>
        <v>1.0643242647068434E-2</v>
      </c>
    </row>
    <row r="44" spans="1:17" x14ac:dyDescent="0.25">
      <c r="A44" s="25">
        <v>39569</v>
      </c>
      <c r="B44" s="26">
        <v>0.17829999999999999</v>
      </c>
      <c r="C44" s="21">
        <v>1400.380005</v>
      </c>
      <c r="D44" s="26">
        <v>1.9800000000000002E-2</v>
      </c>
      <c r="E44" s="26">
        <v>2.0400000000000001E-2</v>
      </c>
      <c r="F44" s="21">
        <v>31</v>
      </c>
      <c r="G44" s="21">
        <f t="shared" si="4"/>
        <v>1331.1673504763448</v>
      </c>
      <c r="H44" s="21">
        <v>1330</v>
      </c>
      <c r="I44" s="28">
        <v>42935</v>
      </c>
      <c r="J44" s="21">
        <v>50</v>
      </c>
      <c r="K44" s="21">
        <v>13.2</v>
      </c>
      <c r="L44" s="21">
        <v>54.8</v>
      </c>
      <c r="M44" s="21">
        <f t="shared" si="0"/>
        <v>1313.197490543299</v>
      </c>
      <c r="N44" s="21">
        <f t="shared" si="5"/>
        <v>1313.197490543299</v>
      </c>
      <c r="O44" s="21">
        <f t="shared" si="1"/>
        <v>2.2324046922544474</v>
      </c>
      <c r="P44" s="21">
        <f t="shared" si="2"/>
        <v>-39.367595307745546</v>
      </c>
      <c r="Q44" s="26">
        <f t="shared" si="3"/>
        <v>-2.9978427152993033E-2</v>
      </c>
    </row>
    <row r="45" spans="1:17" x14ac:dyDescent="0.25">
      <c r="A45" s="25">
        <v>39600</v>
      </c>
      <c r="B45" s="26">
        <v>0.23949999999999999</v>
      </c>
      <c r="C45" s="21">
        <v>1280</v>
      </c>
      <c r="D45" s="26">
        <v>1.6E-2</v>
      </c>
      <c r="E45" s="26">
        <v>2.1399999999999999E-2</v>
      </c>
      <c r="F45" s="21">
        <v>31</v>
      </c>
      <c r="G45" s="21">
        <f t="shared" si="4"/>
        <v>1196.0238273852699</v>
      </c>
      <c r="H45" s="21">
        <v>1200</v>
      </c>
      <c r="I45" s="28">
        <v>42963</v>
      </c>
      <c r="J45" s="21">
        <v>47</v>
      </c>
      <c r="K45" s="21">
        <v>15.7</v>
      </c>
      <c r="L45" s="21">
        <v>5.4</v>
      </c>
      <c r="M45" s="21">
        <f t="shared" si="0"/>
        <v>1181.8302163220217</v>
      </c>
      <c r="N45" s="21">
        <f t="shared" si="5"/>
        <v>1181.8302163220217</v>
      </c>
      <c r="O45" s="21">
        <f t="shared" si="1"/>
        <v>1.6284349251814427</v>
      </c>
      <c r="P45" s="21">
        <f t="shared" si="2"/>
        <v>11.928434925181442</v>
      </c>
      <c r="Q45" s="26">
        <f t="shared" si="3"/>
        <v>1.0093188311180577E-2</v>
      </c>
    </row>
    <row r="46" spans="1:17" x14ac:dyDescent="0.25">
      <c r="A46" s="25">
        <v>39630</v>
      </c>
      <c r="B46" s="26">
        <v>0.22939999999999999</v>
      </c>
      <c r="C46" s="21">
        <v>1267.380005</v>
      </c>
      <c r="D46" s="26">
        <v>1.55E-2</v>
      </c>
      <c r="E46" s="26">
        <v>2.29E-2</v>
      </c>
      <c r="F46" s="21">
        <v>29</v>
      </c>
      <c r="G46" s="21">
        <f t="shared" si="4"/>
        <v>1189.8964253698266</v>
      </c>
      <c r="H46" s="21">
        <v>1190</v>
      </c>
      <c r="I46" s="28">
        <v>42998</v>
      </c>
      <c r="J46" s="21">
        <v>51</v>
      </c>
      <c r="K46" s="21">
        <v>15.3</v>
      </c>
      <c r="L46" s="21">
        <v>2.8</v>
      </c>
      <c r="M46" s="21">
        <f t="shared" si="0"/>
        <v>1172.1255422512891</v>
      </c>
      <c r="N46" s="21">
        <f t="shared" si="5"/>
        <v>1172.1255422512891</v>
      </c>
      <c r="O46" s="21">
        <f t="shared" si="1"/>
        <v>1.4632234882798145</v>
      </c>
      <c r="P46" s="21">
        <f t="shared" si="2"/>
        <v>13.963223488279814</v>
      </c>
      <c r="Q46" s="26">
        <f t="shared" si="3"/>
        <v>1.1912737147132549E-2</v>
      </c>
    </row>
    <row r="47" spans="1:17" x14ac:dyDescent="0.25">
      <c r="A47" s="25">
        <v>39661</v>
      </c>
      <c r="B47" s="26">
        <v>0.20649999999999999</v>
      </c>
      <c r="C47" s="21">
        <v>1282.829956</v>
      </c>
      <c r="D47" s="26">
        <v>1.6299999999999999E-2</v>
      </c>
      <c r="E47" s="26">
        <v>2.2499999999999999E-2</v>
      </c>
      <c r="F47" s="21">
        <v>32</v>
      </c>
      <c r="G47" s="21">
        <f t="shared" si="4"/>
        <v>1208.2649092339425</v>
      </c>
      <c r="H47" s="21">
        <v>1210</v>
      </c>
      <c r="I47" s="28">
        <v>43026</v>
      </c>
      <c r="J47" s="21">
        <v>50</v>
      </c>
      <c r="K47" s="21">
        <v>14.1</v>
      </c>
      <c r="L47" s="21">
        <v>68.900000000000006</v>
      </c>
      <c r="M47" s="21">
        <f t="shared" si="0"/>
        <v>1193.2012333060125</v>
      </c>
      <c r="N47" s="21">
        <f t="shared" si="5"/>
        <v>1193.2012333060125</v>
      </c>
      <c r="O47" s="21">
        <f t="shared" si="1"/>
        <v>1.7265164151502024</v>
      </c>
      <c r="P47" s="21">
        <f t="shared" si="2"/>
        <v>-53.073483584849804</v>
      </c>
      <c r="Q47" s="26">
        <f t="shared" si="3"/>
        <v>-4.4479910096806276E-2</v>
      </c>
    </row>
    <row r="48" spans="1:17" x14ac:dyDescent="0.25">
      <c r="A48" s="25">
        <v>39692</v>
      </c>
      <c r="B48" s="26">
        <v>0.39389999999999997</v>
      </c>
      <c r="C48" s="21">
        <v>1166.3599850000001</v>
      </c>
      <c r="D48" s="26">
        <v>1.0200000000000001E-2</v>
      </c>
      <c r="E48" s="26">
        <v>2.3699999999999999E-2</v>
      </c>
      <c r="F48" s="21">
        <v>31</v>
      </c>
      <c r="G48" s="21">
        <f t="shared" si="4"/>
        <v>1045.4352858337909</v>
      </c>
      <c r="H48" s="21">
        <v>1045</v>
      </c>
      <c r="I48" s="28">
        <v>43061</v>
      </c>
      <c r="J48" s="21">
        <v>53</v>
      </c>
      <c r="K48" s="21">
        <v>19.899999999999999</v>
      </c>
      <c r="L48" s="21">
        <v>94</v>
      </c>
      <c r="M48" s="21">
        <f t="shared" si="0"/>
        <v>1023.5534004083944</v>
      </c>
      <c r="N48" s="21">
        <f t="shared" si="5"/>
        <v>1023.5534004083944</v>
      </c>
      <c r="O48" s="21">
        <f t="shared" si="1"/>
        <v>0.90433676769529658</v>
      </c>
      <c r="P48" s="21">
        <f t="shared" si="2"/>
        <v>-73.195663232304696</v>
      </c>
      <c r="Q48" s="26">
        <f t="shared" si="3"/>
        <v>-7.151132828350712E-2</v>
      </c>
    </row>
    <row r="49" spans="1:17" x14ac:dyDescent="0.25">
      <c r="A49" s="25">
        <v>39722</v>
      </c>
      <c r="B49" s="26">
        <v>0.59889999999999999</v>
      </c>
      <c r="C49" s="21">
        <v>968.75</v>
      </c>
      <c r="D49" s="26">
        <v>1.1999999999999999E-3</v>
      </c>
      <c r="E49" s="26">
        <v>2.9600000000000001E-2</v>
      </c>
      <c r="F49" s="21">
        <v>28</v>
      </c>
      <c r="G49" s="21">
        <f t="shared" si="4"/>
        <v>831.06473154279468</v>
      </c>
      <c r="H49" s="21">
        <v>830</v>
      </c>
      <c r="I49" s="28">
        <v>43089</v>
      </c>
      <c r="J49" s="21">
        <v>50</v>
      </c>
      <c r="K49" s="21">
        <v>28.3</v>
      </c>
      <c r="L49" s="21">
        <v>22.1</v>
      </c>
      <c r="M49" s="21">
        <f t="shared" si="0"/>
        <v>801.5635728573327</v>
      </c>
      <c r="N49" s="21">
        <f t="shared" si="5"/>
        <v>801.5635728573327</v>
      </c>
      <c r="O49" s="21">
        <f t="shared" si="1"/>
        <v>7.6396436954597718E-2</v>
      </c>
      <c r="P49" s="21">
        <f t="shared" si="2"/>
        <v>6.276396436954597</v>
      </c>
      <c r="Q49" s="26">
        <f t="shared" si="3"/>
        <v>7.8301917021767024E-3</v>
      </c>
    </row>
    <row r="50" spans="1:17" x14ac:dyDescent="0.25">
      <c r="A50" s="25">
        <v>39753</v>
      </c>
      <c r="B50" s="26">
        <v>0.55279999999999996</v>
      </c>
      <c r="C50" s="21">
        <v>896.23999000000003</v>
      </c>
      <c r="D50" s="26">
        <v>2.0000000000000001E-4</v>
      </c>
      <c r="E50" s="26">
        <v>3.2300000000000002E-2</v>
      </c>
      <c r="F50" s="21">
        <v>33</v>
      </c>
      <c r="G50" s="21">
        <f t="shared" si="4"/>
        <v>766.66339884548722</v>
      </c>
      <c r="H50" s="21">
        <v>765</v>
      </c>
      <c r="I50" s="28">
        <v>42752</v>
      </c>
      <c r="J50" s="21">
        <v>50</v>
      </c>
      <c r="K50" s="21">
        <v>24.6</v>
      </c>
      <c r="L50" s="21">
        <v>3</v>
      </c>
      <c r="M50" s="21">
        <f t="shared" si="0"/>
        <v>740.37904138299609</v>
      </c>
      <c r="N50" s="21">
        <f t="shared" si="5"/>
        <v>740.37904138299609</v>
      </c>
      <c r="O50" s="21">
        <f t="shared" si="1"/>
        <v>1.3832622796322736E-2</v>
      </c>
      <c r="P50" s="21">
        <f t="shared" si="2"/>
        <v>21.613832622796323</v>
      </c>
      <c r="Q50" s="26">
        <f t="shared" si="3"/>
        <v>2.9192928776620442E-2</v>
      </c>
    </row>
    <row r="51" spans="1:17" x14ac:dyDescent="0.25">
      <c r="A51" s="25">
        <v>39783</v>
      </c>
      <c r="B51" s="29">
        <v>0.4</v>
      </c>
      <c r="C51" s="21">
        <v>903.25</v>
      </c>
      <c r="D51" s="26">
        <v>1.1000000000000001E-3</v>
      </c>
      <c r="E51" s="26">
        <v>3.2300000000000002E-2</v>
      </c>
      <c r="F51" s="21">
        <v>30</v>
      </c>
      <c r="G51" s="21">
        <f t="shared" si="4"/>
        <v>808.66893097073535</v>
      </c>
      <c r="H51" s="21">
        <v>810</v>
      </c>
      <c r="I51" s="28">
        <v>42787</v>
      </c>
      <c r="J51" s="21">
        <v>52</v>
      </c>
      <c r="K51" s="21">
        <v>21.2</v>
      </c>
      <c r="L51" s="21">
        <v>26.5</v>
      </c>
      <c r="M51" s="21">
        <f t="shared" si="0"/>
        <v>788.67307295947444</v>
      </c>
      <c r="N51" s="21">
        <f t="shared" si="5"/>
        <v>788.67307295947444</v>
      </c>
      <c r="O51" s="21">
        <f t="shared" si="1"/>
        <v>7.3224711225224712E-2</v>
      </c>
      <c r="P51" s="21">
        <f t="shared" si="2"/>
        <v>-5.2267752887747756</v>
      </c>
      <c r="Q51" s="26">
        <f t="shared" si="3"/>
        <v>-6.6273028305143498E-3</v>
      </c>
    </row>
    <row r="52" spans="1:17" x14ac:dyDescent="0.25">
      <c r="A52" s="25">
        <v>39814</v>
      </c>
      <c r="B52" s="26">
        <v>0.44840000000000002</v>
      </c>
      <c r="C52" s="21">
        <v>825.88000499999998</v>
      </c>
      <c r="D52" s="26">
        <v>1.5E-3</v>
      </c>
      <c r="E52" s="26">
        <v>3.2399999999999998E-2</v>
      </c>
      <c r="F52" s="21">
        <v>28</v>
      </c>
      <c r="G52" s="21">
        <f t="shared" si="4"/>
        <v>733.66960029691813</v>
      </c>
      <c r="H52" s="21">
        <v>735</v>
      </c>
      <c r="I52" s="28">
        <v>42815</v>
      </c>
      <c r="J52" s="21">
        <v>50</v>
      </c>
      <c r="K52" s="21">
        <v>19.2</v>
      </c>
      <c r="L52" s="21">
        <v>32.799999999999997</v>
      </c>
      <c r="M52" s="21">
        <f t="shared" si="0"/>
        <v>715.64898811819035</v>
      </c>
      <c r="N52" s="21">
        <f t="shared" si="5"/>
        <v>715.64898811819035</v>
      </c>
      <c r="O52" s="21">
        <f t="shared" si="1"/>
        <v>8.4562830921555726E-2</v>
      </c>
      <c r="P52" s="21">
        <f t="shared" si="2"/>
        <v>-13.515437169078442</v>
      </c>
      <c r="Q52" s="26">
        <f t="shared" si="3"/>
        <v>-1.8885567357004841E-2</v>
      </c>
    </row>
    <row r="53" spans="1:17" x14ac:dyDescent="0.25">
      <c r="A53" s="25">
        <v>39845</v>
      </c>
      <c r="B53" s="26">
        <v>0.46350000000000002</v>
      </c>
      <c r="C53" s="21">
        <v>735.09002699999996</v>
      </c>
      <c r="D53" s="26">
        <v>1.6000000000000001E-3</v>
      </c>
      <c r="E53" s="26">
        <v>3.4299999999999997E-2</v>
      </c>
      <c r="F53" s="21">
        <v>32</v>
      </c>
      <c r="G53" s="21">
        <f t="shared" si="4"/>
        <v>644.82572339910507</v>
      </c>
      <c r="H53" s="21">
        <v>645</v>
      </c>
      <c r="I53" s="28">
        <v>42843</v>
      </c>
      <c r="J53" s="21">
        <v>50</v>
      </c>
      <c r="K53" s="21">
        <v>16.3</v>
      </c>
      <c r="L53" s="21">
        <v>2.2999999999999998</v>
      </c>
      <c r="M53" s="21">
        <f t="shared" si="0"/>
        <v>628.55864562844226</v>
      </c>
      <c r="N53" s="21">
        <f t="shared" si="5"/>
        <v>628.55864562844226</v>
      </c>
      <c r="O53" s="21">
        <f t="shared" si="1"/>
        <v>9.0463228659347514E-2</v>
      </c>
      <c r="P53" s="21">
        <f t="shared" si="2"/>
        <v>14.090463228659347</v>
      </c>
      <c r="Q53" s="26">
        <f t="shared" si="3"/>
        <v>2.2417101930992441E-2</v>
      </c>
    </row>
    <row r="54" spans="1:17" x14ac:dyDescent="0.25">
      <c r="A54" s="25">
        <v>39873</v>
      </c>
      <c r="B54" s="26">
        <v>0.44140000000000001</v>
      </c>
      <c r="C54" s="21">
        <v>797.86999500000002</v>
      </c>
      <c r="D54" s="26">
        <v>1.6999999999999999E-3</v>
      </c>
      <c r="E54" s="26">
        <v>3.5999999999999997E-2</v>
      </c>
      <c r="F54" s="21">
        <v>30</v>
      </c>
      <c r="G54" s="21">
        <f t="shared" si="4"/>
        <v>706.73796802332015</v>
      </c>
      <c r="H54" s="21">
        <v>705</v>
      </c>
      <c r="I54" s="28">
        <v>42871</v>
      </c>
      <c r="J54" s="21">
        <v>46</v>
      </c>
      <c r="K54" s="21">
        <v>15.7</v>
      </c>
      <c r="L54" s="21">
        <v>1.1000000000000001</v>
      </c>
      <c r="M54" s="21">
        <f t="shared" si="0"/>
        <v>689.14897234354032</v>
      </c>
      <c r="N54" s="21">
        <f t="shared" si="5"/>
        <v>689.14897234354032</v>
      </c>
      <c r="O54" s="21">
        <f t="shared" si="1"/>
        <v>9.8492627652082762E-2</v>
      </c>
      <c r="P54" s="21">
        <f t="shared" si="2"/>
        <v>14.698492627652083</v>
      </c>
      <c r="Q54" s="26">
        <f t="shared" si="3"/>
        <v>2.1328469195372891E-2</v>
      </c>
    </row>
    <row r="55" spans="1:17" x14ac:dyDescent="0.25">
      <c r="A55" s="25">
        <v>39904</v>
      </c>
      <c r="B55" s="26">
        <v>0.36499999999999999</v>
      </c>
      <c r="C55" s="21">
        <v>872.80999799999995</v>
      </c>
      <c r="D55" s="26">
        <v>4.0000000000000002E-4</v>
      </c>
      <c r="E55" s="26">
        <v>1.83E-2</v>
      </c>
      <c r="F55" s="21">
        <v>29</v>
      </c>
      <c r="G55" s="21">
        <f t="shared" si="4"/>
        <v>790.68039585072233</v>
      </c>
      <c r="H55" s="21">
        <v>790</v>
      </c>
      <c r="I55" s="28">
        <v>42906</v>
      </c>
      <c r="J55" s="21">
        <v>51</v>
      </c>
      <c r="K55" s="21">
        <v>17.8</v>
      </c>
      <c r="L55" s="21">
        <v>2.2000000000000002</v>
      </c>
      <c r="M55" s="21">
        <f t="shared" si="0"/>
        <v>772.15584780919608</v>
      </c>
      <c r="N55" s="21">
        <f t="shared" si="5"/>
        <v>772.15584780919608</v>
      </c>
      <c r="O55" s="21">
        <f t="shared" si="1"/>
        <v>2.510584506224537E-2</v>
      </c>
      <c r="P55" s="21">
        <f t="shared" si="2"/>
        <v>15.625105845062247</v>
      </c>
      <c r="Q55" s="26">
        <f t="shared" si="3"/>
        <v>2.0235689322815692E-2</v>
      </c>
    </row>
    <row r="56" spans="1:17" x14ac:dyDescent="0.25">
      <c r="A56" s="25">
        <v>39934</v>
      </c>
      <c r="B56" s="26">
        <v>0.28920000000000001</v>
      </c>
      <c r="C56" s="21">
        <v>919.14001499999995</v>
      </c>
      <c r="D56" s="26">
        <v>1.4E-3</v>
      </c>
      <c r="E56" s="26">
        <v>1.95E-2</v>
      </c>
      <c r="F56" s="21">
        <v>32</v>
      </c>
      <c r="G56" s="21">
        <f t="shared" si="4"/>
        <v>845.37880384790401</v>
      </c>
      <c r="H56" s="21">
        <v>845</v>
      </c>
      <c r="I56" s="28">
        <v>42934</v>
      </c>
      <c r="J56" s="21">
        <v>50</v>
      </c>
      <c r="K56" s="21">
        <v>11.7</v>
      </c>
      <c r="L56" s="21">
        <v>3</v>
      </c>
      <c r="M56" s="21">
        <f t="shared" si="0"/>
        <v>833.13796074398692</v>
      </c>
      <c r="N56" s="21">
        <f t="shared" si="5"/>
        <v>833.13796074398692</v>
      </c>
      <c r="O56" s="21">
        <f t="shared" si="1"/>
        <v>0.10370154385869888</v>
      </c>
      <c r="P56" s="21">
        <f t="shared" si="2"/>
        <v>8.8037015438586987</v>
      </c>
      <c r="Q56" s="26">
        <f t="shared" si="3"/>
        <v>1.0566919236277566E-2</v>
      </c>
    </row>
    <row r="57" spans="1:17" x14ac:dyDescent="0.25">
      <c r="A57" s="25">
        <v>39965</v>
      </c>
      <c r="B57" s="26">
        <v>0.26350000000000001</v>
      </c>
      <c r="C57" s="21">
        <v>919.32000700000003</v>
      </c>
      <c r="D57" s="26">
        <v>1.6999999999999999E-3</v>
      </c>
      <c r="E57" s="26">
        <v>2.0299999999999999E-2</v>
      </c>
      <c r="F57" s="21">
        <v>31</v>
      </c>
      <c r="G57" s="21">
        <f t="shared" si="4"/>
        <v>852.51043652568978</v>
      </c>
      <c r="H57" s="21">
        <v>850</v>
      </c>
      <c r="I57" s="28">
        <v>42969</v>
      </c>
      <c r="J57" s="21">
        <v>53</v>
      </c>
      <c r="K57" s="21">
        <v>12.4</v>
      </c>
      <c r="L57" s="21">
        <v>1.25</v>
      </c>
      <c r="M57" s="21">
        <f t="shared" si="0"/>
        <v>837.39020397725938</v>
      </c>
      <c r="N57" s="21">
        <f t="shared" si="5"/>
        <v>837.39020397725938</v>
      </c>
      <c r="O57" s="21">
        <f t="shared" si="1"/>
        <v>0.12270459435031279</v>
      </c>
      <c r="P57" s="21">
        <f t="shared" si="2"/>
        <v>11.272704594350314</v>
      </c>
      <c r="Q57" s="26">
        <f t="shared" si="3"/>
        <v>1.3461710610907077E-2</v>
      </c>
    </row>
    <row r="58" spans="1:17" x14ac:dyDescent="0.25">
      <c r="A58" s="25">
        <v>39995</v>
      </c>
      <c r="B58" s="26">
        <v>0.25919999999999999</v>
      </c>
      <c r="C58" s="21">
        <v>987.47997999999995</v>
      </c>
      <c r="D58" s="26">
        <v>1.4E-3</v>
      </c>
      <c r="E58" s="26">
        <v>2.0500000000000001E-2</v>
      </c>
      <c r="F58" s="21">
        <v>31</v>
      </c>
      <c r="G58" s="21">
        <f t="shared" si="4"/>
        <v>916.74122306363574</v>
      </c>
      <c r="H58" s="21">
        <v>915</v>
      </c>
      <c r="I58" s="28">
        <v>42997</v>
      </c>
      <c r="J58" s="21">
        <v>50</v>
      </c>
      <c r="K58" s="21">
        <v>12.7</v>
      </c>
      <c r="L58" s="21">
        <v>1.85</v>
      </c>
      <c r="M58" s="21">
        <f t="shared" si="0"/>
        <v>902.12453737366627</v>
      </c>
      <c r="N58" s="21">
        <f t="shared" si="5"/>
        <v>902.12453737366627</v>
      </c>
      <c r="O58" s="21">
        <f t="shared" si="1"/>
        <v>0.1087828642831901</v>
      </c>
      <c r="P58" s="21">
        <f t="shared" si="2"/>
        <v>10.95878286428319</v>
      </c>
      <c r="Q58" s="26">
        <f t="shared" si="3"/>
        <v>1.2147749462826091E-2</v>
      </c>
    </row>
    <row r="59" spans="1:17" x14ac:dyDescent="0.25">
      <c r="A59" s="25">
        <v>40026</v>
      </c>
      <c r="B59" s="26">
        <v>0.2601</v>
      </c>
      <c r="C59" s="21">
        <v>1020.619995</v>
      </c>
      <c r="D59" s="26">
        <v>1.1000000000000001E-3</v>
      </c>
      <c r="E59" s="26">
        <v>2.0500000000000001E-2</v>
      </c>
      <c r="F59" s="21">
        <v>30</v>
      </c>
      <c r="G59" s="21">
        <f t="shared" si="4"/>
        <v>948.42183275823231</v>
      </c>
      <c r="H59" s="21">
        <v>950</v>
      </c>
      <c r="I59" s="28">
        <v>43025</v>
      </c>
      <c r="J59" s="21">
        <v>47</v>
      </c>
      <c r="K59" s="21">
        <v>13.5</v>
      </c>
      <c r="L59" s="21">
        <v>2.1</v>
      </c>
      <c r="M59" s="21">
        <f t="shared" si="0"/>
        <v>936.3654478856281</v>
      </c>
      <c r="N59" s="21">
        <f t="shared" si="5"/>
        <v>936.3654478856281</v>
      </c>
      <c r="O59" s="21">
        <f t="shared" si="1"/>
        <v>8.588212825755262E-2</v>
      </c>
      <c r="P59" s="21">
        <f t="shared" si="2"/>
        <v>11.485882128257552</v>
      </c>
      <c r="Q59" s="26">
        <f t="shared" si="3"/>
        <v>1.2266452328194503E-2</v>
      </c>
    </row>
    <row r="60" spans="1:17" x14ac:dyDescent="0.25">
      <c r="A60" s="25">
        <v>40057</v>
      </c>
      <c r="B60" s="26">
        <v>0.25609999999999999</v>
      </c>
      <c r="C60" s="21">
        <v>1057.079956</v>
      </c>
      <c r="D60" s="26">
        <v>5.9999999999999995E-4</v>
      </c>
      <c r="E60" s="26">
        <v>1.9900000000000001E-2</v>
      </c>
      <c r="F60" s="21">
        <v>30</v>
      </c>
      <c r="G60" s="21">
        <f t="shared" si="4"/>
        <v>983.35334011419047</v>
      </c>
      <c r="H60" s="21">
        <v>985</v>
      </c>
      <c r="I60" s="28">
        <v>43060</v>
      </c>
      <c r="J60" s="21">
        <v>52</v>
      </c>
      <c r="K60" s="21">
        <v>14.4</v>
      </c>
      <c r="L60" s="21">
        <v>13.8</v>
      </c>
      <c r="M60" s="21">
        <f t="shared" si="0"/>
        <v>970.5158063381914</v>
      </c>
      <c r="N60" s="21">
        <f t="shared" si="5"/>
        <v>970.5158063381914</v>
      </c>
      <c r="O60" s="21">
        <f t="shared" si="1"/>
        <v>4.857238811512455E-2</v>
      </c>
      <c r="P60" s="21">
        <f t="shared" si="2"/>
        <v>0.64857238811512419</v>
      </c>
      <c r="Q60" s="26">
        <f t="shared" si="3"/>
        <v>6.6827596611973052E-4</v>
      </c>
    </row>
    <row r="61" spans="1:17" x14ac:dyDescent="0.25">
      <c r="A61" s="25">
        <v>40087</v>
      </c>
      <c r="B61" s="26">
        <v>0.30690000000000001</v>
      </c>
      <c r="C61" s="21">
        <v>1036.1899410000001</v>
      </c>
      <c r="D61" s="26">
        <v>1E-4</v>
      </c>
      <c r="E61" s="26">
        <v>1.9199999999999998E-2</v>
      </c>
      <c r="F61" s="21">
        <v>31</v>
      </c>
      <c r="G61" s="21">
        <f t="shared" si="4"/>
        <v>949.74987856960524</v>
      </c>
      <c r="H61" s="21">
        <v>950</v>
      </c>
      <c r="I61" s="28">
        <v>43088</v>
      </c>
      <c r="J61" s="21">
        <v>50</v>
      </c>
      <c r="K61" s="21">
        <v>14.8</v>
      </c>
      <c r="L61" s="21">
        <v>1.7</v>
      </c>
      <c r="M61" s="21">
        <f t="shared" si="0"/>
        <v>935.18698639050444</v>
      </c>
      <c r="N61" s="21">
        <f t="shared" si="5"/>
        <v>935.18698639050444</v>
      </c>
      <c r="O61" s="21">
        <f t="shared" si="1"/>
        <v>8.0684168872797724E-3</v>
      </c>
      <c r="P61" s="21">
        <f t="shared" si="2"/>
        <v>13.108068416887281</v>
      </c>
      <c r="Q61" s="26">
        <f t="shared" si="3"/>
        <v>1.401652140977694E-2</v>
      </c>
    </row>
    <row r="62" spans="1:17" x14ac:dyDescent="0.25">
      <c r="A62" s="25">
        <v>40118</v>
      </c>
      <c r="B62" s="26">
        <v>0.24510000000000001</v>
      </c>
      <c r="C62" s="21">
        <v>1095.630005</v>
      </c>
      <c r="D62" s="26">
        <v>8.0000000000000004E-4</v>
      </c>
      <c r="E62" s="26">
        <v>1.89E-2</v>
      </c>
      <c r="F62" s="21">
        <v>31</v>
      </c>
      <c r="G62" s="21">
        <f t="shared" si="4"/>
        <v>1021.1146004442851</v>
      </c>
      <c r="H62" s="21">
        <v>1020</v>
      </c>
      <c r="I62" s="28">
        <v>42751</v>
      </c>
      <c r="J62" s="21">
        <v>47</v>
      </c>
      <c r="K62" s="21">
        <v>12.1</v>
      </c>
      <c r="L62" s="21">
        <v>2.2000000000000002</v>
      </c>
      <c r="M62" s="21">
        <f t="shared" si="0"/>
        <v>1007.7949314392407</v>
      </c>
      <c r="N62" s="21">
        <f t="shared" si="5"/>
        <v>1007.7949314392407</v>
      </c>
      <c r="O62" s="21">
        <f t="shared" si="1"/>
        <v>6.9299324935893372E-2</v>
      </c>
      <c r="P62" s="21">
        <f t="shared" si="2"/>
        <v>9.9692993249358928</v>
      </c>
      <c r="Q62" s="26">
        <f t="shared" si="3"/>
        <v>9.8921903791465288E-3</v>
      </c>
    </row>
    <row r="63" spans="1:17" x14ac:dyDescent="0.25">
      <c r="A63" s="25">
        <v>40148</v>
      </c>
      <c r="B63" s="26">
        <v>0.21679999999999999</v>
      </c>
      <c r="C63" s="21">
        <v>1115.099976</v>
      </c>
      <c r="D63" s="26">
        <v>4.0000000000000002E-4</v>
      </c>
      <c r="E63" s="26">
        <v>1.83E-2</v>
      </c>
      <c r="F63" s="21">
        <v>29</v>
      </c>
      <c r="G63" s="21">
        <f t="shared" si="4"/>
        <v>1049.4863849023436</v>
      </c>
      <c r="H63" s="21">
        <v>1050</v>
      </c>
      <c r="I63" s="28">
        <v>42786</v>
      </c>
      <c r="J63" s="21">
        <v>51</v>
      </c>
      <c r="K63" s="21">
        <v>13</v>
      </c>
      <c r="L63" s="21">
        <v>14.9</v>
      </c>
      <c r="M63" s="21">
        <f t="shared" si="0"/>
        <v>1036.9413167084251</v>
      </c>
      <c r="N63" s="21">
        <f t="shared" si="5"/>
        <v>1036.9413167084251</v>
      </c>
      <c r="O63" s="21">
        <f t="shared" si="1"/>
        <v>3.336852824728815E-2</v>
      </c>
      <c r="P63" s="21">
        <f t="shared" si="2"/>
        <v>-1.8666314717527122</v>
      </c>
      <c r="Q63" s="26">
        <f t="shared" si="3"/>
        <v>-1.8001322173929592E-3</v>
      </c>
    </row>
    <row r="64" spans="1:17" x14ac:dyDescent="0.25">
      <c r="A64" s="25">
        <v>40179</v>
      </c>
      <c r="B64" s="26">
        <v>0.2462</v>
      </c>
      <c r="C64" s="21">
        <v>1073.869995</v>
      </c>
      <c r="D64" s="26">
        <v>2.0000000000000001E-4</v>
      </c>
      <c r="E64" s="26">
        <v>1.7899999999999999E-2</v>
      </c>
      <c r="F64" s="21">
        <v>28</v>
      </c>
      <c r="G64" s="21">
        <f t="shared" si="4"/>
        <v>1004.1380904605171</v>
      </c>
      <c r="H64" s="21">
        <v>1005</v>
      </c>
      <c r="I64" s="28">
        <v>42814</v>
      </c>
      <c r="J64" s="21">
        <v>50</v>
      </c>
      <c r="K64" s="21">
        <v>14.6</v>
      </c>
      <c r="L64" s="21">
        <v>2.35</v>
      </c>
      <c r="M64" s="21">
        <f t="shared" si="0"/>
        <v>990.37246613060267</v>
      </c>
      <c r="N64" s="21">
        <f t="shared" si="5"/>
        <v>990.37246613060267</v>
      </c>
      <c r="O64" s="21">
        <f t="shared" si="1"/>
        <v>1.541887392626635E-2</v>
      </c>
      <c r="P64" s="21">
        <f t="shared" si="2"/>
        <v>12.265418873926267</v>
      </c>
      <c r="Q64" s="26">
        <f t="shared" si="3"/>
        <v>1.2384652535674187E-2</v>
      </c>
    </row>
    <row r="65" spans="1:18" x14ac:dyDescent="0.25">
      <c r="A65" s="25">
        <v>40210</v>
      </c>
      <c r="B65" s="26">
        <v>0.19500000000000001</v>
      </c>
      <c r="C65" s="21">
        <v>1104.48999</v>
      </c>
      <c r="D65" s="26">
        <v>8.9999999999999998E-4</v>
      </c>
      <c r="E65" s="26">
        <v>2.0299999999999999E-2</v>
      </c>
      <c r="F65" s="21">
        <v>33</v>
      </c>
      <c r="G65" s="21">
        <f t="shared" si="4"/>
        <v>1041.5583235538343</v>
      </c>
      <c r="H65" s="21">
        <v>1040</v>
      </c>
      <c r="I65" s="28">
        <v>42842</v>
      </c>
      <c r="J65" s="21">
        <v>50</v>
      </c>
      <c r="K65" s="21">
        <v>10</v>
      </c>
      <c r="L65" s="21">
        <v>1</v>
      </c>
      <c r="M65" s="21">
        <f t="shared" si="0"/>
        <v>1029.871788725515</v>
      </c>
      <c r="N65" s="21">
        <f t="shared" si="5"/>
        <v>1029.871788725515</v>
      </c>
      <c r="O65" s="21">
        <f t="shared" si="1"/>
        <v>8.461766761781836E-2</v>
      </c>
      <c r="P65" s="21">
        <f t="shared" si="2"/>
        <v>9.0846176676178185</v>
      </c>
      <c r="Q65" s="26">
        <f t="shared" si="3"/>
        <v>8.8211151786769474E-3</v>
      </c>
    </row>
    <row r="66" spans="1:18" x14ac:dyDescent="0.25">
      <c r="A66" s="25">
        <v>40238</v>
      </c>
      <c r="B66" s="26">
        <v>0.1759</v>
      </c>
      <c r="C66" s="21">
        <v>1169.4300539999999</v>
      </c>
      <c r="D66" s="26">
        <v>1.5E-3</v>
      </c>
      <c r="E66" s="26">
        <v>1.9E-2</v>
      </c>
      <c r="F66" s="21">
        <v>30</v>
      </c>
      <c r="G66" s="21">
        <f t="shared" si="4"/>
        <v>1111.7311569008561</v>
      </c>
      <c r="H66" s="21">
        <v>1110</v>
      </c>
      <c r="I66" s="28">
        <v>42877</v>
      </c>
      <c r="J66" s="21">
        <v>52</v>
      </c>
      <c r="K66" s="21">
        <v>10</v>
      </c>
      <c r="L66" s="21">
        <v>5.6</v>
      </c>
      <c r="M66" s="21">
        <f t="shared" si="0"/>
        <v>1099.7628198639857</v>
      </c>
      <c r="N66" s="21">
        <f t="shared" si="5"/>
        <v>1099.7628198639857</v>
      </c>
      <c r="O66" s="21">
        <f t="shared" si="1"/>
        <v>0.13682850814272962</v>
      </c>
      <c r="P66" s="21">
        <f t="shared" si="2"/>
        <v>4.5368285081427295</v>
      </c>
      <c r="Q66" s="26">
        <f t="shared" si="3"/>
        <v>4.1252790385328964E-3</v>
      </c>
    </row>
    <row r="67" spans="1:18" x14ac:dyDescent="0.25">
      <c r="A67" s="25">
        <v>40269</v>
      </c>
      <c r="B67" s="26">
        <v>0.2205</v>
      </c>
      <c r="C67" s="21">
        <v>1186.6899410000001</v>
      </c>
      <c r="D67" s="26">
        <v>1.4E-3</v>
      </c>
      <c r="E67" s="26">
        <v>1.83E-2</v>
      </c>
      <c r="F67" s="21">
        <v>28</v>
      </c>
      <c r="G67" s="21">
        <f t="shared" si="4"/>
        <v>1117.074836242648</v>
      </c>
      <c r="H67" s="21">
        <v>1115</v>
      </c>
      <c r="I67" s="28">
        <v>42905</v>
      </c>
      <c r="J67" s="21">
        <v>50</v>
      </c>
      <c r="K67" s="21">
        <v>12.5</v>
      </c>
      <c r="L67" s="21">
        <v>43.8</v>
      </c>
      <c r="M67" s="21">
        <f t="shared" si="0"/>
        <v>1102.2861848870359</v>
      </c>
      <c r="N67" s="21">
        <f t="shared" si="5"/>
        <v>1102.2861848870359</v>
      </c>
      <c r="O67" s="21">
        <f t="shared" si="1"/>
        <v>0.11973141134593991</v>
      </c>
      <c r="P67" s="21">
        <f t="shared" si="2"/>
        <v>-31.180268588654059</v>
      </c>
      <c r="Q67" s="26">
        <f t="shared" si="3"/>
        <v>-2.8286908623325859E-2</v>
      </c>
    </row>
    <row r="68" spans="1:18" x14ac:dyDescent="0.25">
      <c r="A68" s="25">
        <v>40299</v>
      </c>
      <c r="B68" s="26">
        <v>0.35539999999999999</v>
      </c>
      <c r="C68" s="21">
        <v>1089.410034</v>
      </c>
      <c r="D68" s="26">
        <v>1.5E-3</v>
      </c>
      <c r="E68" s="26">
        <v>1.95E-2</v>
      </c>
      <c r="F68" s="21">
        <v>33</v>
      </c>
      <c r="G68" s="21">
        <f t="shared" si="4"/>
        <v>982.68764200800706</v>
      </c>
      <c r="H68" s="21">
        <v>985</v>
      </c>
      <c r="I68" s="28">
        <v>42933</v>
      </c>
      <c r="J68" s="21">
        <v>50</v>
      </c>
      <c r="K68" s="21">
        <v>16.3</v>
      </c>
      <c r="L68" s="21">
        <v>14.6</v>
      </c>
      <c r="M68" s="21">
        <f t="shared" si="0"/>
        <v>968.49762353254096</v>
      </c>
      <c r="N68" s="21">
        <f t="shared" si="5"/>
        <v>968.49762353254096</v>
      </c>
      <c r="O68" s="21">
        <f t="shared" si="1"/>
        <v>0.13356380272410787</v>
      </c>
      <c r="P68" s="21">
        <f t="shared" si="2"/>
        <v>1.833563802724109</v>
      </c>
      <c r="Q68" s="26">
        <f t="shared" si="3"/>
        <v>1.8932042352734822E-3</v>
      </c>
    </row>
    <row r="69" spans="1:18" x14ac:dyDescent="0.25">
      <c r="A69" s="25">
        <v>40330</v>
      </c>
      <c r="B69" s="26">
        <v>0.34539999999999998</v>
      </c>
      <c r="C69" s="21">
        <v>1030.709961</v>
      </c>
      <c r="D69" s="26">
        <v>1.6999999999999999E-3</v>
      </c>
      <c r="E69" s="26">
        <v>2.0299999999999999E-2</v>
      </c>
      <c r="F69" s="21">
        <v>30</v>
      </c>
      <c r="G69" s="21">
        <f t="shared" si="4"/>
        <v>936.73545048149288</v>
      </c>
      <c r="H69" s="21">
        <v>935</v>
      </c>
      <c r="I69" s="28">
        <v>42968</v>
      </c>
      <c r="J69" s="21">
        <v>52</v>
      </c>
      <c r="K69" s="21">
        <v>19.600000000000001</v>
      </c>
      <c r="L69" s="21">
        <v>1.25</v>
      </c>
      <c r="M69" s="21">
        <f t="shared" ref="M69:M132" si="6">H69*EXP(-D69*(J69/365))-K69</f>
        <v>915.17357810479928</v>
      </c>
      <c r="N69" s="21">
        <f t="shared" si="5"/>
        <v>915.17357810479928</v>
      </c>
      <c r="O69" s="21">
        <f t="shared" ref="O69:O132" si="7">(N69+K69)*(EXP(D69*F69/365)-1)</f>
        <v>0.13062132397123991</v>
      </c>
      <c r="P69" s="21">
        <f t="shared" ref="P69:P132" si="8">K69-L69+O69</f>
        <v>18.480621323971242</v>
      </c>
      <c r="Q69" s="26">
        <f t="shared" ref="Q69:Q132" si="9">P69/N69</f>
        <v>2.019356957643173E-2</v>
      </c>
      <c r="R69" s="4"/>
    </row>
    <row r="70" spans="1:18" x14ac:dyDescent="0.25">
      <c r="A70" s="25">
        <v>40360</v>
      </c>
      <c r="B70" s="26">
        <v>0.23499999999999999</v>
      </c>
      <c r="C70" s="21">
        <v>1101.599976</v>
      </c>
      <c r="D70" s="26">
        <v>1.4E-3</v>
      </c>
      <c r="E70" s="26">
        <v>2.0500000000000001E-2</v>
      </c>
      <c r="F70" s="21">
        <v>32</v>
      </c>
      <c r="G70" s="21">
        <f t="shared" ref="G70:G133" si="10">C70*EXP((D70-E70+((B70^2)/2))*(1/12)+(B70*SQRT(F70/365)*$B$2))</f>
        <v>1028.2836981132016</v>
      </c>
      <c r="H70" s="21">
        <v>1030</v>
      </c>
      <c r="I70" s="28">
        <v>42996</v>
      </c>
      <c r="J70" s="21">
        <v>50</v>
      </c>
      <c r="K70" s="21">
        <v>12.8</v>
      </c>
      <c r="L70" s="21">
        <v>13.6</v>
      </c>
      <c r="M70" s="21">
        <f t="shared" si="6"/>
        <v>1017.0024846938541</v>
      </c>
      <c r="N70" s="21">
        <f t="shared" si="5"/>
        <v>1017.0024846938541</v>
      </c>
      <c r="O70" s="21">
        <f t="shared" si="7"/>
        <v>0.12640543215912409</v>
      </c>
      <c r="P70" s="21">
        <f t="shared" si="8"/>
        <v>-0.67359456784087479</v>
      </c>
      <c r="Q70" s="26">
        <f t="shared" si="9"/>
        <v>-6.6233325678023832E-4</v>
      </c>
    </row>
    <row r="71" spans="1:18" x14ac:dyDescent="0.25">
      <c r="A71" s="25">
        <v>40391</v>
      </c>
      <c r="B71" s="26">
        <v>0.26050000000000001</v>
      </c>
      <c r="C71" s="21">
        <v>1049.329956</v>
      </c>
      <c r="D71" s="26">
        <v>1.6000000000000001E-3</v>
      </c>
      <c r="E71" s="26">
        <v>2.0500000000000001E-2</v>
      </c>
      <c r="F71" s="21">
        <v>30</v>
      </c>
      <c r="G71" s="21">
        <f t="shared" si="10"/>
        <v>975.03813582920839</v>
      </c>
      <c r="H71" s="21">
        <v>975</v>
      </c>
      <c r="I71" s="28">
        <v>43024</v>
      </c>
      <c r="J71" s="21">
        <v>46</v>
      </c>
      <c r="K71" s="21">
        <v>13.1</v>
      </c>
      <c r="L71" s="21">
        <v>0.65</v>
      </c>
      <c r="M71" s="21">
        <f t="shared" si="6"/>
        <v>961.70341708080696</v>
      </c>
      <c r="N71" s="21">
        <f t="shared" ref="N71:N134" si="11">M71/$B$1</f>
        <v>961.70341708080696</v>
      </c>
      <c r="O71" s="21">
        <f t="shared" si="7"/>
        <v>0.12820175560159763</v>
      </c>
      <c r="P71" s="21">
        <f t="shared" si="8"/>
        <v>12.578201755601597</v>
      </c>
      <c r="Q71" s="26">
        <f t="shared" si="9"/>
        <v>1.307908605938198E-2</v>
      </c>
    </row>
    <row r="72" spans="1:18" x14ac:dyDescent="0.25">
      <c r="A72" s="25">
        <v>40422</v>
      </c>
      <c r="B72" s="26">
        <v>0.23699999999999999</v>
      </c>
      <c r="C72" s="21">
        <v>1141.1999510000001</v>
      </c>
      <c r="D72" s="26">
        <v>1.4E-3</v>
      </c>
      <c r="E72" s="26">
        <v>1.9900000000000001E-2</v>
      </c>
      <c r="F72" s="21">
        <v>29</v>
      </c>
      <c r="G72" s="21">
        <f t="shared" si="10"/>
        <v>1068.3070987897383</v>
      </c>
      <c r="H72" s="21">
        <v>1070</v>
      </c>
      <c r="I72" s="28">
        <v>43059</v>
      </c>
      <c r="J72" s="21">
        <v>51</v>
      </c>
      <c r="K72" s="21">
        <v>14.4</v>
      </c>
      <c r="L72" s="21">
        <v>2.4500000000000002</v>
      </c>
      <c r="M72" s="21">
        <f t="shared" si="6"/>
        <v>1055.3907108818221</v>
      </c>
      <c r="N72" s="21">
        <f t="shared" si="11"/>
        <v>1055.3907108818221</v>
      </c>
      <c r="O72" s="21">
        <f t="shared" si="7"/>
        <v>0.11900251662503168</v>
      </c>
      <c r="P72" s="21">
        <f t="shared" si="8"/>
        <v>12.06900251662503</v>
      </c>
      <c r="Q72" s="26">
        <f t="shared" si="9"/>
        <v>1.1435577736458268E-2</v>
      </c>
    </row>
    <row r="73" spans="1:18" x14ac:dyDescent="0.25">
      <c r="A73" s="25">
        <v>40452</v>
      </c>
      <c r="B73" s="26">
        <v>0.21199999999999999</v>
      </c>
      <c r="C73" s="21">
        <v>1183.26001</v>
      </c>
      <c r="D73" s="26">
        <v>1.4E-3</v>
      </c>
      <c r="E73" s="26">
        <v>1.9199999999999998E-2</v>
      </c>
      <c r="F73" s="21">
        <v>32</v>
      </c>
      <c r="G73" s="21">
        <f t="shared" si="10"/>
        <v>1111.7005907244836</v>
      </c>
      <c r="H73" s="21">
        <v>1110</v>
      </c>
      <c r="I73" s="28">
        <v>43087</v>
      </c>
      <c r="J73" s="21">
        <v>50</v>
      </c>
      <c r="K73" s="21">
        <v>12.5</v>
      </c>
      <c r="L73" s="21">
        <v>6.4</v>
      </c>
      <c r="M73" s="21">
        <f t="shared" si="6"/>
        <v>1097.2871436992018</v>
      </c>
      <c r="N73" s="21">
        <f t="shared" si="11"/>
        <v>1097.2871436992018</v>
      </c>
      <c r="O73" s="21">
        <f t="shared" si="7"/>
        <v>0.1362233298025512</v>
      </c>
      <c r="P73" s="21">
        <f t="shared" si="8"/>
        <v>6.2362233298025505</v>
      </c>
      <c r="Q73" s="26">
        <f t="shared" si="9"/>
        <v>5.6833103036082596E-3</v>
      </c>
    </row>
    <row r="74" spans="1:18" x14ac:dyDescent="0.25">
      <c r="A74" s="25">
        <v>40483</v>
      </c>
      <c r="B74" s="26">
        <v>0.2354</v>
      </c>
      <c r="C74" s="21">
        <v>1180.5500489999999</v>
      </c>
      <c r="D74" s="26">
        <v>1.8E-3</v>
      </c>
      <c r="E74" s="26">
        <v>1.89E-2</v>
      </c>
      <c r="F74" s="21">
        <v>31</v>
      </c>
      <c r="G74" s="21">
        <f t="shared" si="10"/>
        <v>1103.2514767745445</v>
      </c>
      <c r="H74" s="21">
        <v>1105</v>
      </c>
      <c r="I74" s="28">
        <v>42757</v>
      </c>
      <c r="J74" s="21">
        <v>53</v>
      </c>
      <c r="K74" s="21">
        <v>15</v>
      </c>
      <c r="L74" s="21">
        <v>0.95</v>
      </c>
      <c r="M74" s="21">
        <f t="shared" si="6"/>
        <v>1089.7112240416802</v>
      </c>
      <c r="N74" s="21">
        <f t="shared" si="11"/>
        <v>1089.7112240416802</v>
      </c>
      <c r="O74" s="21">
        <f t="shared" si="7"/>
        <v>0.1688975299247801</v>
      </c>
      <c r="P74" s="21">
        <f t="shared" si="8"/>
        <v>14.218897529924782</v>
      </c>
      <c r="Q74" s="26">
        <f t="shared" si="9"/>
        <v>1.3048317036863818E-2</v>
      </c>
    </row>
    <row r="75" spans="1:18" x14ac:dyDescent="0.25">
      <c r="A75" s="25">
        <v>40513</v>
      </c>
      <c r="B75" s="26">
        <v>0.17749999999999999</v>
      </c>
      <c r="C75" s="21">
        <v>1257.6400149999999</v>
      </c>
      <c r="D75" s="26">
        <v>6.9999999999999999E-4</v>
      </c>
      <c r="E75" s="26">
        <v>1.83E-2</v>
      </c>
      <c r="F75" s="21">
        <v>31</v>
      </c>
      <c r="G75" s="21">
        <f t="shared" si="10"/>
        <v>1194.0539648182425</v>
      </c>
      <c r="H75" s="21">
        <v>1195</v>
      </c>
      <c r="I75" s="28">
        <v>42785</v>
      </c>
      <c r="J75" s="21">
        <v>50</v>
      </c>
      <c r="K75" s="21">
        <v>12</v>
      </c>
      <c r="L75" s="21">
        <v>4.0999999999999996</v>
      </c>
      <c r="M75" s="21">
        <f t="shared" si="6"/>
        <v>1182.8854164527236</v>
      </c>
      <c r="N75" s="21">
        <f t="shared" si="11"/>
        <v>1182.8854164527236</v>
      </c>
      <c r="O75" s="21">
        <f t="shared" si="7"/>
        <v>7.1040504983296379E-2</v>
      </c>
      <c r="P75" s="21">
        <f t="shared" si="8"/>
        <v>7.9710405049832964</v>
      </c>
      <c r="Q75" s="26">
        <f t="shared" si="9"/>
        <v>6.7386412869025981E-3</v>
      </c>
    </row>
    <row r="76" spans="1:18" x14ac:dyDescent="0.25">
      <c r="A76" s="25">
        <v>40544</v>
      </c>
      <c r="B76" s="26">
        <v>0.1953</v>
      </c>
      <c r="C76" s="21">
        <v>1286.119995</v>
      </c>
      <c r="D76" s="26">
        <v>1.5E-3</v>
      </c>
      <c r="E76" s="26">
        <v>1.7899999999999999E-2</v>
      </c>
      <c r="F76" s="21">
        <v>28</v>
      </c>
      <c r="G76" s="21">
        <f t="shared" si="10"/>
        <v>1218.6702370135233</v>
      </c>
      <c r="H76" s="21">
        <v>1220</v>
      </c>
      <c r="I76" s="28">
        <v>42813</v>
      </c>
      <c r="J76" s="21">
        <v>47</v>
      </c>
      <c r="K76" s="21">
        <v>11.2</v>
      </c>
      <c r="L76" s="21">
        <v>2.5</v>
      </c>
      <c r="M76" s="21">
        <f t="shared" si="6"/>
        <v>1208.5643789203025</v>
      </c>
      <c r="N76" s="21">
        <f t="shared" si="11"/>
        <v>1208.5643789203025</v>
      </c>
      <c r="O76" s="21">
        <f t="shared" si="7"/>
        <v>0.14036452469358809</v>
      </c>
      <c r="P76" s="21">
        <f t="shared" si="8"/>
        <v>8.8403645246935874</v>
      </c>
      <c r="Q76" s="26">
        <f t="shared" si="9"/>
        <v>7.3147650873107159E-3</v>
      </c>
    </row>
    <row r="77" spans="1:18" x14ac:dyDescent="0.25">
      <c r="A77" s="25">
        <v>40575</v>
      </c>
      <c r="B77" s="26">
        <v>0.1835</v>
      </c>
      <c r="C77" s="21">
        <v>1327.219971</v>
      </c>
      <c r="D77" s="26">
        <v>1.2999999999999999E-3</v>
      </c>
      <c r="E77" s="26">
        <v>1.7600000000000001E-2</v>
      </c>
      <c r="F77" s="21">
        <v>31</v>
      </c>
      <c r="G77" s="21">
        <f t="shared" si="10"/>
        <v>1258.164307480353</v>
      </c>
      <c r="H77" s="21">
        <v>1260</v>
      </c>
      <c r="I77" s="28">
        <v>42841</v>
      </c>
      <c r="J77" s="21">
        <v>47</v>
      </c>
      <c r="K77" s="21">
        <v>11.2</v>
      </c>
      <c r="L77" s="21">
        <v>3.5</v>
      </c>
      <c r="M77" s="21">
        <f t="shared" si="6"/>
        <v>1248.5890971048307</v>
      </c>
      <c r="N77" s="21">
        <f t="shared" si="11"/>
        <v>1248.5890971048307</v>
      </c>
      <c r="O77" s="21">
        <f t="shared" si="7"/>
        <v>0.13910220129071599</v>
      </c>
      <c r="P77" s="21">
        <f t="shared" si="8"/>
        <v>7.8391022012907152</v>
      </c>
      <c r="Q77" s="26">
        <f t="shared" si="9"/>
        <v>6.2783682954365488E-3</v>
      </c>
    </row>
    <row r="78" spans="1:18" x14ac:dyDescent="0.25">
      <c r="A78" s="25">
        <v>40603</v>
      </c>
      <c r="B78" s="26">
        <v>0.1774</v>
      </c>
      <c r="C78" s="21">
        <v>1325.829956</v>
      </c>
      <c r="D78" s="26">
        <v>5.0000000000000001E-4</v>
      </c>
      <c r="E78" s="26">
        <v>1.7999999999999999E-2</v>
      </c>
      <c r="F78" s="21">
        <v>29</v>
      </c>
      <c r="G78" s="21">
        <f t="shared" si="10"/>
        <v>1260.9777703728621</v>
      </c>
      <c r="H78" s="21">
        <v>1260</v>
      </c>
      <c r="I78" s="28">
        <v>42876</v>
      </c>
      <c r="J78" s="21">
        <v>51</v>
      </c>
      <c r="K78" s="21">
        <v>12.1</v>
      </c>
      <c r="L78" s="21">
        <v>1.65</v>
      </c>
      <c r="M78" s="21">
        <f t="shared" si="6"/>
        <v>1247.8119756775977</v>
      </c>
      <c r="N78" s="21">
        <f t="shared" si="11"/>
        <v>1247.8119756775977</v>
      </c>
      <c r="O78" s="21">
        <f t="shared" si="7"/>
        <v>5.0052291846546977E-2</v>
      </c>
      <c r="P78" s="21">
        <f t="shared" si="8"/>
        <v>10.500052291846547</v>
      </c>
      <c r="Q78" s="26">
        <f t="shared" si="9"/>
        <v>8.4147712127419817E-3</v>
      </c>
    </row>
    <row r="79" spans="1:18" x14ac:dyDescent="0.25">
      <c r="A79" s="25">
        <v>40634</v>
      </c>
      <c r="B79" s="26">
        <v>0.1474</v>
      </c>
      <c r="C79" s="21">
        <v>1363.6099850000001</v>
      </c>
      <c r="D79" s="26">
        <v>2.0000000000000001E-4</v>
      </c>
      <c r="E79" s="26">
        <v>1.78E-2</v>
      </c>
      <c r="F79" s="21">
        <v>32</v>
      </c>
      <c r="G79" s="21">
        <f t="shared" si="10"/>
        <v>1304.6437939787413</v>
      </c>
      <c r="H79" s="21">
        <v>1305</v>
      </c>
      <c r="I79" s="28">
        <v>42904</v>
      </c>
      <c r="J79" s="21">
        <v>50</v>
      </c>
      <c r="K79" s="21">
        <v>9.4</v>
      </c>
      <c r="L79" s="21">
        <v>5.2</v>
      </c>
      <c r="M79" s="21">
        <f t="shared" si="6"/>
        <v>1295.564247065111</v>
      </c>
      <c r="N79" s="21">
        <f t="shared" si="11"/>
        <v>1295.564247065111</v>
      </c>
      <c r="O79" s="21">
        <f t="shared" si="7"/>
        <v>2.2881765486605535E-2</v>
      </c>
      <c r="P79" s="21">
        <f t="shared" si="8"/>
        <v>4.2228817654866058</v>
      </c>
      <c r="Q79" s="26">
        <f t="shared" si="9"/>
        <v>3.259492360222856E-3</v>
      </c>
    </row>
    <row r="80" spans="1:18" x14ac:dyDescent="0.25">
      <c r="A80" s="25">
        <v>40664</v>
      </c>
      <c r="B80" s="26">
        <v>0.1545</v>
      </c>
      <c r="C80" s="21">
        <v>1345.1999510000001</v>
      </c>
      <c r="D80" s="26">
        <v>4.0000000000000002E-4</v>
      </c>
      <c r="E80" s="26">
        <v>1.7999999999999999E-2</v>
      </c>
      <c r="F80" s="21">
        <v>30</v>
      </c>
      <c r="G80" s="21">
        <f t="shared" si="10"/>
        <v>1286.3089245153699</v>
      </c>
      <c r="H80" s="21">
        <v>1285</v>
      </c>
      <c r="I80" s="28">
        <v>42932</v>
      </c>
      <c r="J80" s="21">
        <v>46</v>
      </c>
      <c r="K80" s="21">
        <v>9.5</v>
      </c>
      <c r="L80" s="21">
        <v>5.2</v>
      </c>
      <c r="M80" s="21">
        <f t="shared" si="6"/>
        <v>1275.4352235505435</v>
      </c>
      <c r="N80" s="21">
        <f t="shared" si="11"/>
        <v>1275.4352235505435</v>
      </c>
      <c r="O80" s="21">
        <f t="shared" si="7"/>
        <v>4.2245140142615795E-2</v>
      </c>
      <c r="P80" s="21">
        <f t="shared" si="8"/>
        <v>4.3422451401426159</v>
      </c>
      <c r="Q80" s="26">
        <f t="shared" si="9"/>
        <v>3.4045203237015194E-3</v>
      </c>
    </row>
    <row r="81" spans="1:17" x14ac:dyDescent="0.25">
      <c r="A81" s="25">
        <v>40695</v>
      </c>
      <c r="B81" s="26">
        <v>0.16520000000000001</v>
      </c>
      <c r="C81" s="21">
        <v>1320.6400149999999</v>
      </c>
      <c r="D81" s="26">
        <v>1E-4</v>
      </c>
      <c r="E81" s="26">
        <v>1.89E-2</v>
      </c>
      <c r="F81" s="21">
        <v>29</v>
      </c>
      <c r="G81" s="21">
        <f t="shared" si="10"/>
        <v>1260.0124690937507</v>
      </c>
      <c r="H81" s="21">
        <v>1260</v>
      </c>
      <c r="I81" s="28">
        <v>42967</v>
      </c>
      <c r="J81" s="21">
        <v>51</v>
      </c>
      <c r="K81" s="21">
        <v>10.7</v>
      </c>
      <c r="L81" s="21">
        <v>19.5</v>
      </c>
      <c r="M81" s="21">
        <f t="shared" si="6"/>
        <v>1249.2823946435444</v>
      </c>
      <c r="N81" s="21">
        <f t="shared" si="11"/>
        <v>1249.2823946435444</v>
      </c>
      <c r="O81" s="21">
        <f t="shared" si="7"/>
        <v>1.0010858795106997E-2</v>
      </c>
      <c r="P81" s="21">
        <f t="shared" si="8"/>
        <v>-8.7899891412048934</v>
      </c>
      <c r="Q81" s="26">
        <f t="shared" si="9"/>
        <v>-7.0360305875541663E-3</v>
      </c>
    </row>
    <row r="82" spans="1:17" x14ac:dyDescent="0.25">
      <c r="A82" s="25">
        <v>40725</v>
      </c>
      <c r="B82" s="26">
        <v>0.2525</v>
      </c>
      <c r="C82" s="21">
        <v>1292.280029</v>
      </c>
      <c r="D82" s="26">
        <v>1.6000000000000001E-3</v>
      </c>
      <c r="E82" s="26">
        <v>1.8599999999999998E-2</v>
      </c>
      <c r="F82" s="21">
        <v>33</v>
      </c>
      <c r="G82" s="21">
        <f t="shared" si="10"/>
        <v>1199.2846069071854</v>
      </c>
      <c r="H82" s="21">
        <v>1200</v>
      </c>
      <c r="I82" s="28">
        <v>42995</v>
      </c>
      <c r="J82" s="21">
        <v>50</v>
      </c>
      <c r="K82" s="21">
        <v>13.3</v>
      </c>
      <c r="L82" s="21">
        <v>24</v>
      </c>
      <c r="M82" s="21">
        <f t="shared" si="6"/>
        <v>1186.4370151226833</v>
      </c>
      <c r="N82" s="21">
        <f t="shared" si="11"/>
        <v>1186.4370151226833</v>
      </c>
      <c r="O82" s="21">
        <f t="shared" si="7"/>
        <v>0.17356355168705676</v>
      </c>
      <c r="P82" s="21">
        <f t="shared" si="8"/>
        <v>-10.526436448312943</v>
      </c>
      <c r="Q82" s="26">
        <f t="shared" si="9"/>
        <v>-8.8723095403631345E-3</v>
      </c>
    </row>
    <row r="83" spans="1:17" x14ac:dyDescent="0.25">
      <c r="A83" s="25">
        <v>40756</v>
      </c>
      <c r="B83" s="26">
        <v>0.31619999999999998</v>
      </c>
      <c r="C83" s="21">
        <v>1218.8900149999999</v>
      </c>
      <c r="D83" s="26">
        <v>1E-4</v>
      </c>
      <c r="E83" s="26">
        <v>2.1000000000000001E-2</v>
      </c>
      <c r="F83" s="21">
        <v>30</v>
      </c>
      <c r="G83" s="21">
        <f t="shared" si="10"/>
        <v>1115.9579306009332</v>
      </c>
      <c r="H83" s="21">
        <v>1115</v>
      </c>
      <c r="I83" s="28">
        <v>43030</v>
      </c>
      <c r="J83" s="21">
        <v>52</v>
      </c>
      <c r="K83" s="21">
        <v>20.2</v>
      </c>
      <c r="L83" s="21">
        <v>39.6</v>
      </c>
      <c r="M83" s="21">
        <f t="shared" si="6"/>
        <v>1094.7841151816456</v>
      </c>
      <c r="N83" s="21">
        <f t="shared" si="11"/>
        <v>1094.7841151816456</v>
      </c>
      <c r="O83" s="21">
        <f t="shared" si="7"/>
        <v>9.1642906629711609E-3</v>
      </c>
      <c r="P83" s="21">
        <f t="shared" si="8"/>
        <v>-19.390835709337033</v>
      </c>
      <c r="Q83" s="26">
        <f t="shared" si="9"/>
        <v>-1.7712017776326361E-2</v>
      </c>
    </row>
    <row r="84" spans="1:17" x14ac:dyDescent="0.25">
      <c r="A84" s="25">
        <v>40787</v>
      </c>
      <c r="B84" s="26">
        <v>0.42959999999999998</v>
      </c>
      <c r="C84" s="21">
        <v>1131.420044</v>
      </c>
      <c r="D84" s="26">
        <v>2.0000000000000001E-4</v>
      </c>
      <c r="E84" s="26">
        <v>2.1499999999999998E-2</v>
      </c>
      <c r="F84" s="21">
        <v>31</v>
      </c>
      <c r="G84" s="21">
        <f t="shared" si="10"/>
        <v>1004.1987764788528</v>
      </c>
      <c r="H84" s="21">
        <v>1005</v>
      </c>
      <c r="I84" s="28">
        <v>43058</v>
      </c>
      <c r="J84" s="21">
        <v>50</v>
      </c>
      <c r="K84" s="21">
        <v>26.5</v>
      </c>
      <c r="L84" s="21">
        <v>1.65</v>
      </c>
      <c r="M84" s="21">
        <f t="shared" si="6"/>
        <v>978.4724661306027</v>
      </c>
      <c r="N84" s="21">
        <f t="shared" si="11"/>
        <v>978.4724661306027</v>
      </c>
      <c r="O84" s="21">
        <f t="shared" si="7"/>
        <v>1.7070910163470128E-2</v>
      </c>
      <c r="P84" s="21">
        <f t="shared" si="8"/>
        <v>24.86707091016347</v>
      </c>
      <c r="Q84" s="26">
        <f t="shared" si="9"/>
        <v>2.5414175432550506E-2</v>
      </c>
    </row>
    <row r="85" spans="1:17" x14ac:dyDescent="0.25">
      <c r="A85" s="25">
        <v>40817</v>
      </c>
      <c r="B85" s="26">
        <v>0.29959999999999998</v>
      </c>
      <c r="C85" s="21">
        <v>1253.3000489999999</v>
      </c>
      <c r="D85" s="26">
        <v>2.0000000000000001E-4</v>
      </c>
      <c r="E85" s="26">
        <v>2.12E-2</v>
      </c>
      <c r="F85" s="21">
        <v>30</v>
      </c>
      <c r="G85" s="21">
        <f t="shared" si="10"/>
        <v>1152.4354296354566</v>
      </c>
      <c r="H85" s="21">
        <v>1150</v>
      </c>
      <c r="I85" s="28">
        <v>43086</v>
      </c>
      <c r="J85" s="21">
        <v>47</v>
      </c>
      <c r="K85" s="21">
        <v>17.600000000000001</v>
      </c>
      <c r="L85" s="21">
        <v>5.5</v>
      </c>
      <c r="M85" s="21">
        <f t="shared" si="6"/>
        <v>1132.3703839430029</v>
      </c>
      <c r="N85" s="21">
        <f t="shared" si="11"/>
        <v>1132.3703839430029</v>
      </c>
      <c r="O85" s="21">
        <f t="shared" si="7"/>
        <v>1.8903778122796335E-2</v>
      </c>
      <c r="P85" s="21">
        <f t="shared" si="8"/>
        <v>12.118903778122798</v>
      </c>
      <c r="Q85" s="26">
        <f t="shared" si="9"/>
        <v>1.0702243673950408E-2</v>
      </c>
    </row>
    <row r="86" spans="1:17" x14ac:dyDescent="0.25">
      <c r="A86" s="25">
        <v>40848</v>
      </c>
      <c r="B86" s="26">
        <v>0.27800000000000002</v>
      </c>
      <c r="C86" s="21">
        <v>1246.959961</v>
      </c>
      <c r="D86" s="26">
        <v>2.0000000000000001E-4</v>
      </c>
      <c r="E86" s="26">
        <v>2.12E-2</v>
      </c>
      <c r="F86" s="21">
        <v>30</v>
      </c>
      <c r="G86" s="21">
        <f t="shared" si="10"/>
        <v>1153.1284057023463</v>
      </c>
      <c r="H86" s="21">
        <v>1155</v>
      </c>
      <c r="I86" s="28">
        <v>42756</v>
      </c>
      <c r="J86" s="21">
        <v>52</v>
      </c>
      <c r="K86" s="21">
        <v>19.8</v>
      </c>
      <c r="L86" s="21">
        <v>4.3</v>
      </c>
      <c r="M86" s="21">
        <f t="shared" si="6"/>
        <v>1135.1670908798035</v>
      </c>
      <c r="N86" s="21">
        <f t="shared" si="11"/>
        <v>1135.1670908798035</v>
      </c>
      <c r="O86" s="21">
        <f t="shared" si="7"/>
        <v>1.898591644617997E-2</v>
      </c>
      <c r="P86" s="21">
        <f t="shared" si="8"/>
        <v>15.51898591644618</v>
      </c>
      <c r="Q86" s="26">
        <f t="shared" si="9"/>
        <v>1.3671102731156782E-2</v>
      </c>
    </row>
    <row r="87" spans="1:17" x14ac:dyDescent="0.25">
      <c r="A87" s="25">
        <v>40878</v>
      </c>
      <c r="B87" s="26">
        <v>0.23400000000000001</v>
      </c>
      <c r="C87" s="21">
        <v>1257.599976</v>
      </c>
      <c r="D87" s="26">
        <v>1E-4</v>
      </c>
      <c r="E87" s="26">
        <v>2.1299999999999999E-2</v>
      </c>
      <c r="F87" s="21">
        <v>32</v>
      </c>
      <c r="G87" s="21">
        <f t="shared" si="10"/>
        <v>1174.0204360683813</v>
      </c>
      <c r="H87" s="21">
        <v>1175</v>
      </c>
      <c r="I87" s="28">
        <v>42784</v>
      </c>
      <c r="J87" s="21">
        <v>50</v>
      </c>
      <c r="K87" s="21">
        <v>16.8</v>
      </c>
      <c r="L87" s="21">
        <v>1.1499999999999999</v>
      </c>
      <c r="M87" s="21">
        <f t="shared" si="6"/>
        <v>1158.1839042198344</v>
      </c>
      <c r="N87" s="21">
        <f t="shared" si="11"/>
        <v>1158.1839042198344</v>
      </c>
      <c r="O87" s="21">
        <f t="shared" si="7"/>
        <v>1.0301273905573316E-2</v>
      </c>
      <c r="P87" s="21">
        <f t="shared" si="8"/>
        <v>15.660301273905574</v>
      </c>
      <c r="Q87" s="26">
        <f t="shared" si="9"/>
        <v>1.3521428865353234E-2</v>
      </c>
    </row>
    <row r="88" spans="1:17" x14ac:dyDescent="0.25">
      <c r="A88" s="25">
        <v>40909</v>
      </c>
      <c r="B88" s="26">
        <v>0.19439999999999999</v>
      </c>
      <c r="C88" s="21">
        <v>1312.410034</v>
      </c>
      <c r="D88" s="26">
        <v>4.0000000000000002E-4</v>
      </c>
      <c r="E88" s="26">
        <v>2.06E-2</v>
      </c>
      <c r="F88" s="21">
        <v>29</v>
      </c>
      <c r="G88" s="21">
        <f t="shared" si="10"/>
        <v>1242.2950032130402</v>
      </c>
      <c r="H88" s="21">
        <v>1240</v>
      </c>
      <c r="I88" s="28">
        <v>42811</v>
      </c>
      <c r="J88" s="21">
        <v>46</v>
      </c>
      <c r="K88" s="21">
        <v>12.2</v>
      </c>
      <c r="L88" s="21">
        <v>1.7</v>
      </c>
      <c r="M88" s="21">
        <f t="shared" si="6"/>
        <v>1227.7374919865165</v>
      </c>
      <c r="N88" s="21">
        <f t="shared" si="11"/>
        <v>1227.7374919865165</v>
      </c>
      <c r="O88" s="21">
        <f t="shared" si="7"/>
        <v>3.9406858809913611E-2</v>
      </c>
      <c r="P88" s="21">
        <f t="shared" si="8"/>
        <v>10.539406858809913</v>
      </c>
      <c r="Q88" s="26">
        <f t="shared" si="9"/>
        <v>8.5844139546124264E-3</v>
      </c>
    </row>
    <row r="89" spans="1:17" x14ac:dyDescent="0.25">
      <c r="A89" s="25">
        <v>40940</v>
      </c>
      <c r="B89" s="26">
        <v>0.18429999999999999</v>
      </c>
      <c r="C89" s="21">
        <v>1365.6800539999999</v>
      </c>
      <c r="D89" s="26">
        <v>8.0000000000000004E-4</v>
      </c>
      <c r="E89" s="26">
        <v>0.02</v>
      </c>
      <c r="F89" s="21">
        <v>30</v>
      </c>
      <c r="G89" s="21">
        <f t="shared" si="10"/>
        <v>1295.1553058336281</v>
      </c>
      <c r="H89" s="21">
        <v>1295</v>
      </c>
      <c r="I89" s="28">
        <v>42846</v>
      </c>
      <c r="J89" s="21">
        <v>52</v>
      </c>
      <c r="K89" s="21">
        <v>13.7</v>
      </c>
      <c r="L89" s="21">
        <v>2.1</v>
      </c>
      <c r="M89" s="21">
        <f t="shared" si="6"/>
        <v>1281.1524138899983</v>
      </c>
      <c r="N89" s="21">
        <f t="shared" si="11"/>
        <v>1281.1524138899983</v>
      </c>
      <c r="O89" s="21">
        <f t="shared" si="7"/>
        <v>8.5143779856270557E-2</v>
      </c>
      <c r="P89" s="21">
        <f t="shared" si="8"/>
        <v>11.68514377985627</v>
      </c>
      <c r="Q89" s="26">
        <f t="shared" si="9"/>
        <v>9.120806902573244E-3</v>
      </c>
    </row>
    <row r="90" spans="1:17" x14ac:dyDescent="0.25">
      <c r="A90" s="25">
        <v>40969</v>
      </c>
      <c r="B90" s="26">
        <v>0.155</v>
      </c>
      <c r="C90" s="21">
        <v>1408.469971</v>
      </c>
      <c r="D90" s="26">
        <v>5.0000000000000001E-4</v>
      </c>
      <c r="E90" s="26">
        <v>1.9699999999999999E-2</v>
      </c>
      <c r="F90" s="21">
        <v>31</v>
      </c>
      <c r="G90" s="21">
        <f t="shared" si="10"/>
        <v>1345.4565037435327</v>
      </c>
      <c r="H90" s="21">
        <v>1345</v>
      </c>
      <c r="I90" s="28">
        <v>42874</v>
      </c>
      <c r="J90" s="21">
        <v>50</v>
      </c>
      <c r="K90" s="21">
        <v>11.3</v>
      </c>
      <c r="L90" s="21">
        <v>6.2</v>
      </c>
      <c r="M90" s="21">
        <f t="shared" si="6"/>
        <v>1333.607879867164</v>
      </c>
      <c r="N90" s="21">
        <f t="shared" si="11"/>
        <v>1333.607879867164</v>
      </c>
      <c r="O90" s="21">
        <f t="shared" si="7"/>
        <v>5.7113739085735124E-2</v>
      </c>
      <c r="P90" s="21">
        <f t="shared" si="8"/>
        <v>5.1571137390857356</v>
      </c>
      <c r="Q90" s="26">
        <f t="shared" si="9"/>
        <v>3.8670390426902828E-3</v>
      </c>
    </row>
    <row r="91" spans="1:17" x14ac:dyDescent="0.25">
      <c r="A91" s="25">
        <v>41000</v>
      </c>
      <c r="B91" s="26">
        <v>0.17150000000000001</v>
      </c>
      <c r="C91" s="21">
        <v>1397.910034</v>
      </c>
      <c r="D91" s="26">
        <v>6.9999999999999999E-4</v>
      </c>
      <c r="E91" s="26">
        <v>0.02</v>
      </c>
      <c r="F91" s="21">
        <v>31</v>
      </c>
      <c r="G91" s="21">
        <f t="shared" si="10"/>
        <v>1329.250437100065</v>
      </c>
      <c r="H91" s="21">
        <v>1330</v>
      </c>
      <c r="I91" s="28">
        <v>42902</v>
      </c>
      <c r="J91" s="21">
        <v>47</v>
      </c>
      <c r="K91" s="21">
        <v>11.7</v>
      </c>
      <c r="L91" s="21">
        <v>35.4</v>
      </c>
      <c r="M91" s="21">
        <f t="shared" si="6"/>
        <v>1318.1801232109667</v>
      </c>
      <c r="N91" s="21">
        <f t="shared" si="11"/>
        <v>1318.1801232109667</v>
      </c>
      <c r="O91" s="21">
        <f t="shared" si="7"/>
        <v>7.9066456263752929E-2</v>
      </c>
      <c r="P91" s="21">
        <f t="shared" si="8"/>
        <v>-23.620933543736246</v>
      </c>
      <c r="Q91" s="26">
        <f t="shared" si="9"/>
        <v>-1.7919351936666897E-2</v>
      </c>
    </row>
    <row r="92" spans="1:17" x14ac:dyDescent="0.25">
      <c r="A92" s="25">
        <v>41030</v>
      </c>
      <c r="B92" s="26">
        <v>0.24060000000000001</v>
      </c>
      <c r="C92" s="21">
        <v>1310.329956</v>
      </c>
      <c r="D92" s="26">
        <v>2.9999999999999997E-4</v>
      </c>
      <c r="E92" s="26">
        <v>2.0899999999999998E-2</v>
      </c>
      <c r="F92" s="21">
        <v>29</v>
      </c>
      <c r="G92" s="21">
        <f t="shared" si="10"/>
        <v>1225.263382616489</v>
      </c>
      <c r="H92" s="21">
        <v>1225</v>
      </c>
      <c r="I92" s="28">
        <v>42922</v>
      </c>
      <c r="J92" s="21">
        <v>36</v>
      </c>
      <c r="K92" s="21">
        <v>12.2</v>
      </c>
      <c r="L92" s="21">
        <v>0.15</v>
      </c>
      <c r="M92" s="21">
        <f t="shared" si="6"/>
        <v>1212.7637539609029</v>
      </c>
      <c r="N92" s="21">
        <f t="shared" si="11"/>
        <v>1212.7637539609029</v>
      </c>
      <c r="O92" s="21">
        <f t="shared" si="7"/>
        <v>2.9198114166441889E-2</v>
      </c>
      <c r="P92" s="21">
        <f t="shared" si="8"/>
        <v>12.079198114166442</v>
      </c>
      <c r="Q92" s="26">
        <f t="shared" si="9"/>
        <v>9.9600586468020797E-3</v>
      </c>
    </row>
    <row r="93" spans="1:17" x14ac:dyDescent="0.25">
      <c r="A93" s="25">
        <v>41061</v>
      </c>
      <c r="B93" s="26">
        <v>0.17080000000000001</v>
      </c>
      <c r="C93" s="21">
        <v>1362.160034</v>
      </c>
      <c r="D93" s="26">
        <v>4.0000000000000002E-4</v>
      </c>
      <c r="E93" s="26">
        <v>2.1399999999999999E-2</v>
      </c>
      <c r="F93" s="21">
        <v>32</v>
      </c>
      <c r="G93" s="21">
        <f t="shared" si="10"/>
        <v>1294.2928624344845</v>
      </c>
      <c r="H93" s="21">
        <v>1290</v>
      </c>
      <c r="I93" s="28">
        <v>42950</v>
      </c>
      <c r="J93" s="21">
        <v>35</v>
      </c>
      <c r="K93" s="21">
        <v>6.6</v>
      </c>
      <c r="L93" s="21">
        <v>0.25</v>
      </c>
      <c r="M93" s="21">
        <f t="shared" si="6"/>
        <v>1283.3505214968543</v>
      </c>
      <c r="N93" s="21">
        <f t="shared" si="11"/>
        <v>1283.3505214968543</v>
      </c>
      <c r="O93" s="21">
        <f t="shared" si="7"/>
        <v>4.5237414227209491E-2</v>
      </c>
      <c r="P93" s="21">
        <f t="shared" si="8"/>
        <v>6.3952374142272088</v>
      </c>
      <c r="Q93" s="26">
        <f t="shared" si="9"/>
        <v>4.9832351388832035E-3</v>
      </c>
    </row>
    <row r="94" spans="1:17" x14ac:dyDescent="0.25">
      <c r="A94" s="25">
        <v>41091</v>
      </c>
      <c r="B94" s="26">
        <v>0.1893</v>
      </c>
      <c r="C94" s="21">
        <v>1379.3199460000001</v>
      </c>
      <c r="D94" s="26">
        <v>6.9999999999999999E-4</v>
      </c>
      <c r="E94" s="26">
        <v>2.1100000000000001E-2</v>
      </c>
      <c r="F94" s="21">
        <v>31</v>
      </c>
      <c r="G94" s="21">
        <f t="shared" si="10"/>
        <v>1305.0168722045776</v>
      </c>
      <c r="H94" s="21">
        <v>1305</v>
      </c>
      <c r="I94" s="28">
        <v>43000</v>
      </c>
      <c r="J94" s="21">
        <v>53</v>
      </c>
      <c r="K94" s="21">
        <v>14.9</v>
      </c>
      <c r="L94" s="21">
        <v>2.4500000000000002</v>
      </c>
      <c r="M94" s="21">
        <f t="shared" si="6"/>
        <v>1289.9673615355759</v>
      </c>
      <c r="N94" s="21">
        <f t="shared" si="11"/>
        <v>1289.9673615355759</v>
      </c>
      <c r="O94" s="21">
        <f t="shared" si="7"/>
        <v>7.757935198079853E-2</v>
      </c>
      <c r="P94" s="21">
        <f t="shared" si="8"/>
        <v>12.527579351980798</v>
      </c>
      <c r="Q94" s="26">
        <f t="shared" si="9"/>
        <v>9.7115475364182701E-3</v>
      </c>
    </row>
    <row r="95" spans="1:17" x14ac:dyDescent="0.25">
      <c r="A95" s="25">
        <v>41122</v>
      </c>
      <c r="B95" s="26">
        <v>0.17469999999999999</v>
      </c>
      <c r="C95" s="21">
        <v>1406.579956</v>
      </c>
      <c r="D95" s="26">
        <v>8.9999999999999998E-4</v>
      </c>
      <c r="E95" s="26">
        <v>2.0799999999999999E-2</v>
      </c>
      <c r="F95" s="21">
        <v>28</v>
      </c>
      <c r="G95" s="21">
        <f t="shared" si="10"/>
        <v>1339.6225421917638</v>
      </c>
      <c r="H95" s="21">
        <v>1340</v>
      </c>
      <c r="I95" s="28">
        <v>43013</v>
      </c>
      <c r="J95" s="21">
        <v>35</v>
      </c>
      <c r="K95" s="21">
        <v>9.6</v>
      </c>
      <c r="L95" s="21">
        <v>0.85</v>
      </c>
      <c r="M95" s="21">
        <f t="shared" si="6"/>
        <v>1330.2843611543508</v>
      </c>
      <c r="N95" s="21">
        <f t="shared" si="11"/>
        <v>1330.2843611543508</v>
      </c>
      <c r="O95" s="21">
        <f t="shared" si="7"/>
        <v>9.2510278129404822E-2</v>
      </c>
      <c r="P95" s="21">
        <f t="shared" si="8"/>
        <v>8.8425102781294047</v>
      </c>
      <c r="Q95" s="26">
        <f t="shared" si="9"/>
        <v>6.6470827864625421E-3</v>
      </c>
    </row>
    <row r="96" spans="1:17" x14ac:dyDescent="0.25">
      <c r="A96" s="25">
        <v>41153</v>
      </c>
      <c r="B96" s="26">
        <v>0.1573</v>
      </c>
      <c r="C96" s="21">
        <v>1440.670044</v>
      </c>
      <c r="D96" s="26">
        <v>5.9999999999999995E-4</v>
      </c>
      <c r="E96" s="26">
        <v>2.0500000000000001E-2</v>
      </c>
      <c r="F96" s="21">
        <v>33</v>
      </c>
      <c r="G96" s="21">
        <f t="shared" si="10"/>
        <v>1373.2543127343163</v>
      </c>
      <c r="H96" s="21">
        <v>1375</v>
      </c>
      <c r="I96" s="28">
        <v>43041</v>
      </c>
      <c r="J96" s="21">
        <v>35</v>
      </c>
      <c r="K96" s="21">
        <v>6.7</v>
      </c>
      <c r="L96" s="21">
        <v>0.75</v>
      </c>
      <c r="M96" s="21">
        <f t="shared" si="6"/>
        <v>1368.2208926866706</v>
      </c>
      <c r="N96" s="21">
        <f t="shared" si="11"/>
        <v>1368.2208926866706</v>
      </c>
      <c r="O96" s="21">
        <f t="shared" si="7"/>
        <v>7.4586772815208716E-2</v>
      </c>
      <c r="P96" s="21">
        <f t="shared" si="8"/>
        <v>6.0245867728152085</v>
      </c>
      <c r="Q96" s="26">
        <f t="shared" si="9"/>
        <v>4.4032267048525978E-3</v>
      </c>
    </row>
    <row r="97" spans="1:17" x14ac:dyDescent="0.25">
      <c r="A97" s="25">
        <v>41183</v>
      </c>
      <c r="B97" s="26">
        <v>0.186</v>
      </c>
      <c r="C97" s="21">
        <v>1412.160034</v>
      </c>
      <c r="D97" s="26">
        <v>8.9999999999999998E-4</v>
      </c>
      <c r="E97" s="26">
        <v>2.1000000000000001E-2</v>
      </c>
      <c r="F97" s="21">
        <v>30</v>
      </c>
      <c r="G97" s="21">
        <f t="shared" si="10"/>
        <v>1338.5171925309985</v>
      </c>
      <c r="H97" s="21">
        <v>1340</v>
      </c>
      <c r="I97" s="28">
        <v>43091</v>
      </c>
      <c r="J97" s="21">
        <v>52</v>
      </c>
      <c r="K97" s="21">
        <v>15.2</v>
      </c>
      <c r="L97" s="21">
        <v>4</v>
      </c>
      <c r="M97" s="21">
        <f t="shared" si="6"/>
        <v>1324.6281973158048</v>
      </c>
      <c r="N97" s="21">
        <f t="shared" si="11"/>
        <v>1324.6281973158048</v>
      </c>
      <c r="O97" s="21">
        <f t="shared" si="7"/>
        <v>9.9114244803667123E-2</v>
      </c>
      <c r="P97" s="21">
        <f t="shared" si="8"/>
        <v>11.299114244803667</v>
      </c>
      <c r="Q97" s="26">
        <f t="shared" si="9"/>
        <v>8.5300269673406655E-3</v>
      </c>
    </row>
    <row r="98" spans="1:17" x14ac:dyDescent="0.25">
      <c r="A98" s="25">
        <v>41214</v>
      </c>
      <c r="B98" s="26">
        <v>0.15870000000000001</v>
      </c>
      <c r="C98" s="21">
        <v>1416.1800539999999</v>
      </c>
      <c r="D98" s="26">
        <v>1.1000000000000001E-3</v>
      </c>
      <c r="E98" s="26">
        <v>2.1999999999999999E-2</v>
      </c>
      <c r="F98" s="21">
        <v>31</v>
      </c>
      <c r="G98" s="21">
        <f t="shared" si="10"/>
        <v>1351.2376134345768</v>
      </c>
      <c r="H98" s="21">
        <v>1350</v>
      </c>
      <c r="I98" s="28">
        <v>42754</v>
      </c>
      <c r="J98" s="21">
        <v>50</v>
      </c>
      <c r="K98" s="21">
        <v>11.3</v>
      </c>
      <c r="L98" s="21">
        <v>4.3</v>
      </c>
      <c r="M98" s="21">
        <f t="shared" si="6"/>
        <v>1338.4965906682112</v>
      </c>
      <c r="N98" s="21">
        <f t="shared" si="11"/>
        <v>1338.4965906682112</v>
      </c>
      <c r="O98" s="21">
        <f t="shared" si="7"/>
        <v>0.12611017503244457</v>
      </c>
      <c r="P98" s="21">
        <f t="shared" si="8"/>
        <v>7.1261101750324451</v>
      </c>
      <c r="Q98" s="26">
        <f t="shared" si="9"/>
        <v>5.3239658768760197E-3</v>
      </c>
    </row>
    <row r="99" spans="1:17" x14ac:dyDescent="0.25">
      <c r="A99" s="25">
        <v>41244</v>
      </c>
      <c r="B99" s="26">
        <v>0.1802</v>
      </c>
      <c r="C99" s="21">
        <v>1426.1899410000001</v>
      </c>
      <c r="D99" s="26">
        <v>2.0000000000000001E-4</v>
      </c>
      <c r="E99" s="26">
        <v>2.1999999999999999E-2</v>
      </c>
      <c r="F99" s="21">
        <v>31</v>
      </c>
      <c r="G99" s="21">
        <f t="shared" si="10"/>
        <v>1352.597937648977</v>
      </c>
      <c r="H99" s="21">
        <v>1350</v>
      </c>
      <c r="I99" s="28">
        <v>42767</v>
      </c>
      <c r="J99" s="21">
        <v>32</v>
      </c>
      <c r="K99" s="21">
        <v>5.5</v>
      </c>
      <c r="L99" s="21">
        <v>0.05</v>
      </c>
      <c r="M99" s="21">
        <f t="shared" si="6"/>
        <v>1344.4763289746506</v>
      </c>
      <c r="N99" s="21">
        <f t="shared" si="11"/>
        <v>1344.4763289746506</v>
      </c>
      <c r="O99" s="21">
        <f t="shared" si="7"/>
        <v>2.2931299524521071E-2</v>
      </c>
      <c r="P99" s="21">
        <f t="shared" si="8"/>
        <v>5.4729312995245216</v>
      </c>
      <c r="Q99" s="26">
        <f t="shared" si="9"/>
        <v>4.0706788074866213E-3</v>
      </c>
    </row>
    <row r="100" spans="1:17" x14ac:dyDescent="0.25">
      <c r="A100" s="25">
        <v>41275</v>
      </c>
      <c r="B100" s="26">
        <v>0.14280000000000001</v>
      </c>
      <c r="C100" s="21">
        <v>1498.1099850000001</v>
      </c>
      <c r="D100" s="26">
        <v>4.0000000000000002E-4</v>
      </c>
      <c r="E100" s="26">
        <v>2.1299999999999999E-2</v>
      </c>
      <c r="F100" s="21">
        <v>28</v>
      </c>
      <c r="G100" s="21">
        <f t="shared" si="10"/>
        <v>1438.7303084624964</v>
      </c>
      <c r="H100" s="21">
        <v>1440</v>
      </c>
      <c r="I100" s="28">
        <v>42795</v>
      </c>
      <c r="J100" s="21">
        <v>29</v>
      </c>
      <c r="K100" s="21">
        <v>6.1</v>
      </c>
      <c r="L100" s="21">
        <v>0.15</v>
      </c>
      <c r="M100" s="21">
        <f t="shared" si="6"/>
        <v>1433.8542363436457</v>
      </c>
      <c r="N100" s="21">
        <f t="shared" si="11"/>
        <v>1433.8542363436457</v>
      </c>
      <c r="O100" s="21">
        <f t="shared" si="7"/>
        <v>4.4185575027482951E-2</v>
      </c>
      <c r="P100" s="21">
        <f t="shared" si="8"/>
        <v>5.9941855750274824</v>
      </c>
      <c r="Q100" s="26">
        <f t="shared" si="9"/>
        <v>4.1804706664693931E-3</v>
      </c>
    </row>
    <row r="101" spans="1:17" x14ac:dyDescent="0.25">
      <c r="A101" s="25">
        <v>41306</v>
      </c>
      <c r="B101" s="26">
        <v>0.15509999999999999</v>
      </c>
      <c r="C101" s="21">
        <v>1514.6800539999999</v>
      </c>
      <c r="D101" s="26">
        <v>6.9999999999999999E-4</v>
      </c>
      <c r="E101" s="26">
        <v>2.1000000000000001E-2</v>
      </c>
      <c r="F101" s="21">
        <v>28</v>
      </c>
      <c r="G101" s="21">
        <f t="shared" si="10"/>
        <v>1449.990298702689</v>
      </c>
      <c r="H101" s="21">
        <v>1450</v>
      </c>
      <c r="I101" s="28">
        <v>42830</v>
      </c>
      <c r="J101" s="21">
        <v>36</v>
      </c>
      <c r="K101" s="21">
        <v>9</v>
      </c>
      <c r="L101" s="21">
        <v>0.3</v>
      </c>
      <c r="M101" s="21">
        <f t="shared" si="6"/>
        <v>1440.8998938667173</v>
      </c>
      <c r="N101" s="21">
        <f t="shared" si="11"/>
        <v>1440.8998938667173</v>
      </c>
      <c r="O101" s="21">
        <f t="shared" si="7"/>
        <v>7.7859728598150157E-2</v>
      </c>
      <c r="P101" s="21">
        <f t="shared" si="8"/>
        <v>8.7778597285981501</v>
      </c>
      <c r="Q101" s="26">
        <f t="shared" si="9"/>
        <v>6.0919289160625747E-3</v>
      </c>
    </row>
    <row r="102" spans="1:17" x14ac:dyDescent="0.25">
      <c r="A102" s="25">
        <v>41334</v>
      </c>
      <c r="B102" s="26">
        <v>0.127</v>
      </c>
      <c r="C102" s="21">
        <v>1569.1899410000001</v>
      </c>
      <c r="D102" s="26">
        <v>4.0000000000000002E-4</v>
      </c>
      <c r="E102" s="26">
        <v>2.07E-2</v>
      </c>
      <c r="F102" s="21">
        <v>33</v>
      </c>
      <c r="G102" s="21">
        <f t="shared" si="10"/>
        <v>1508.8579087570417</v>
      </c>
      <c r="H102" s="21">
        <v>1510</v>
      </c>
      <c r="I102" s="28">
        <v>42858</v>
      </c>
      <c r="J102" s="21">
        <v>36</v>
      </c>
      <c r="K102" s="21">
        <v>7.4</v>
      </c>
      <c r="L102" s="21">
        <v>0.25</v>
      </c>
      <c r="M102" s="21">
        <f t="shared" si="6"/>
        <v>1502.5404285723755</v>
      </c>
      <c r="N102" s="21">
        <f t="shared" si="11"/>
        <v>1502.5404285723755</v>
      </c>
      <c r="O102" s="21">
        <f t="shared" si="7"/>
        <v>5.4607052223480772E-2</v>
      </c>
      <c r="P102" s="21">
        <f t="shared" si="8"/>
        <v>7.2046070522234809</v>
      </c>
      <c r="Q102" s="26">
        <f t="shared" si="9"/>
        <v>4.7949505485645203E-3</v>
      </c>
    </row>
    <row r="103" spans="1:17" x14ac:dyDescent="0.25">
      <c r="A103" s="25">
        <v>41365</v>
      </c>
      <c r="B103" s="26">
        <v>0.13519999999999999</v>
      </c>
      <c r="C103" s="21">
        <v>1597.5699460000001</v>
      </c>
      <c r="D103" s="26">
        <v>2.9999999999999997E-4</v>
      </c>
      <c r="E103" s="26">
        <v>2.07E-2</v>
      </c>
      <c r="F103" s="21">
        <v>31</v>
      </c>
      <c r="G103" s="21">
        <f t="shared" si="10"/>
        <v>1534.4069694516004</v>
      </c>
      <c r="H103" s="21">
        <v>1535</v>
      </c>
      <c r="I103" s="28">
        <v>42908</v>
      </c>
      <c r="J103" s="21">
        <v>53</v>
      </c>
      <c r="K103" s="21">
        <v>12.6</v>
      </c>
      <c r="L103" s="21">
        <v>4.5</v>
      </c>
      <c r="M103" s="21">
        <f t="shared" si="6"/>
        <v>1522.3331343331122</v>
      </c>
      <c r="N103" s="21">
        <f t="shared" si="11"/>
        <v>1522.3331343331122</v>
      </c>
      <c r="O103" s="21">
        <f t="shared" si="7"/>
        <v>3.9109753448980759E-2</v>
      </c>
      <c r="P103" s="21">
        <f t="shared" si="8"/>
        <v>8.1391097534489809</v>
      </c>
      <c r="Q103" s="26">
        <f t="shared" si="9"/>
        <v>5.346470867570308E-3</v>
      </c>
    </row>
    <row r="104" spans="1:17" x14ac:dyDescent="0.25">
      <c r="A104" s="25">
        <v>41395</v>
      </c>
      <c r="B104" s="26">
        <v>0.16300000000000001</v>
      </c>
      <c r="C104" s="21">
        <v>1630.73999</v>
      </c>
      <c r="D104" s="26">
        <v>2.9999999999999997E-4</v>
      </c>
      <c r="E104" s="26">
        <v>2.01E-2</v>
      </c>
      <c r="F104" s="21">
        <v>28</v>
      </c>
      <c r="G104" s="21">
        <f t="shared" si="10"/>
        <v>1557.9094718522156</v>
      </c>
      <c r="H104" s="21">
        <v>1560</v>
      </c>
      <c r="I104" s="28">
        <v>42921</v>
      </c>
      <c r="J104" s="21">
        <v>35</v>
      </c>
      <c r="K104" s="21">
        <v>10.3</v>
      </c>
      <c r="L104" s="21">
        <v>3</v>
      </c>
      <c r="M104" s="21">
        <f t="shared" si="6"/>
        <v>1549.655123933152</v>
      </c>
      <c r="N104" s="21">
        <f t="shared" si="11"/>
        <v>1549.655123933152</v>
      </c>
      <c r="O104" s="21">
        <f t="shared" si="7"/>
        <v>3.59007502017719E-2</v>
      </c>
      <c r="P104" s="21">
        <f t="shared" si="8"/>
        <v>7.3359007502017723</v>
      </c>
      <c r="Q104" s="26">
        <f t="shared" si="9"/>
        <v>4.7338924880154327E-3</v>
      </c>
    </row>
    <row r="105" spans="1:17" x14ac:dyDescent="0.25">
      <c r="A105" s="25">
        <v>41426</v>
      </c>
      <c r="B105" s="26">
        <v>0.1686</v>
      </c>
      <c r="C105" s="21">
        <v>1606.280029</v>
      </c>
      <c r="D105" s="26">
        <v>2.0000000000000001E-4</v>
      </c>
      <c r="E105" s="26">
        <v>2.06E-2</v>
      </c>
      <c r="F105" s="21">
        <v>33</v>
      </c>
      <c r="G105" s="21">
        <f t="shared" si="10"/>
        <v>1526.0917135175978</v>
      </c>
      <c r="H105" s="21">
        <v>1525</v>
      </c>
      <c r="I105" s="28">
        <v>42949</v>
      </c>
      <c r="J105" s="21">
        <v>35</v>
      </c>
      <c r="K105" s="21">
        <v>9.6</v>
      </c>
      <c r="L105" s="21">
        <v>0.05</v>
      </c>
      <c r="M105" s="21">
        <f t="shared" si="6"/>
        <v>1515.3707537051025</v>
      </c>
      <c r="N105" s="21">
        <f t="shared" si="11"/>
        <v>1515.3707537051025</v>
      </c>
      <c r="O105" s="21">
        <f t="shared" si="7"/>
        <v>2.7575062936744596E-2</v>
      </c>
      <c r="P105" s="21">
        <f t="shared" si="8"/>
        <v>9.5775750629367433</v>
      </c>
      <c r="Q105" s="26">
        <f t="shared" si="9"/>
        <v>6.3202850124429548E-3</v>
      </c>
    </row>
    <row r="106" spans="1:17" x14ac:dyDescent="0.25">
      <c r="A106" s="25">
        <v>41456</v>
      </c>
      <c r="B106" s="26">
        <v>0.13450000000000001</v>
      </c>
      <c r="C106" s="21">
        <v>1685.7299800000001</v>
      </c>
      <c r="D106" s="26">
        <v>2.9999999999999997E-4</v>
      </c>
      <c r="E106" s="26">
        <v>2.0199999999999999E-2</v>
      </c>
      <c r="F106" s="21">
        <v>30</v>
      </c>
      <c r="G106" s="21">
        <f t="shared" si="10"/>
        <v>1620.4990673751795</v>
      </c>
      <c r="H106" s="21">
        <v>1620</v>
      </c>
      <c r="I106" s="28">
        <v>42999</v>
      </c>
      <c r="J106" s="21">
        <v>52</v>
      </c>
      <c r="K106" s="21">
        <v>12.4</v>
      </c>
      <c r="L106" s="21">
        <v>19.600000000000001</v>
      </c>
      <c r="M106" s="21">
        <f t="shared" si="6"/>
        <v>1607.5307631234286</v>
      </c>
      <c r="N106" s="21">
        <f t="shared" si="11"/>
        <v>1607.5307631234286</v>
      </c>
      <c r="O106" s="21">
        <f t="shared" si="7"/>
        <v>3.9943990727015558E-2</v>
      </c>
      <c r="P106" s="21">
        <f t="shared" si="8"/>
        <v>-7.1600560092729859</v>
      </c>
      <c r="Q106" s="26">
        <f t="shared" si="9"/>
        <v>-4.4540709101958415E-3</v>
      </c>
    </row>
    <row r="107" spans="1:17" x14ac:dyDescent="0.25">
      <c r="A107" s="25">
        <v>41487</v>
      </c>
      <c r="B107" s="26">
        <v>0.1701</v>
      </c>
      <c r="C107" s="21">
        <v>1632.969971</v>
      </c>
      <c r="D107" s="26">
        <v>2.0000000000000001E-4</v>
      </c>
      <c r="E107" s="26">
        <v>2.0400000000000001E-2</v>
      </c>
      <c r="F107" s="21">
        <v>31</v>
      </c>
      <c r="G107" s="21">
        <f t="shared" si="10"/>
        <v>1553.2514046672004</v>
      </c>
      <c r="H107" s="21">
        <v>1555</v>
      </c>
      <c r="I107" s="28">
        <v>43012</v>
      </c>
      <c r="J107" s="21">
        <v>35</v>
      </c>
      <c r="K107" s="21">
        <v>11</v>
      </c>
      <c r="L107" s="21">
        <v>0.5</v>
      </c>
      <c r="M107" s="21">
        <f t="shared" si="6"/>
        <v>1543.9701783681535</v>
      </c>
      <c r="N107" s="21">
        <f t="shared" si="11"/>
        <v>1543.9701783681535</v>
      </c>
      <c r="O107" s="21">
        <f t="shared" si="7"/>
        <v>2.641341640333876E-2</v>
      </c>
      <c r="P107" s="21">
        <f t="shared" si="8"/>
        <v>10.526413416403338</v>
      </c>
      <c r="Q107" s="26">
        <f t="shared" si="9"/>
        <v>6.8177569514515307E-3</v>
      </c>
    </row>
    <row r="108" spans="1:17" x14ac:dyDescent="0.25">
      <c r="A108" s="25">
        <v>41518</v>
      </c>
      <c r="B108" s="26">
        <v>0.16600000000000001</v>
      </c>
      <c r="C108" s="21">
        <v>1681.5500489999999</v>
      </c>
      <c r="D108" s="26">
        <v>2.9999999999999997E-4</v>
      </c>
      <c r="E108" s="26">
        <v>2.0400000000000001E-2</v>
      </c>
      <c r="F108" s="21">
        <v>31</v>
      </c>
      <c r="G108" s="21">
        <f t="shared" si="10"/>
        <v>1601.2935722798452</v>
      </c>
      <c r="H108" s="21">
        <v>1600</v>
      </c>
      <c r="I108" s="28">
        <v>43040</v>
      </c>
      <c r="J108" s="21">
        <v>32</v>
      </c>
      <c r="K108" s="21">
        <v>9</v>
      </c>
      <c r="L108" s="21">
        <v>0.05</v>
      </c>
      <c r="M108" s="21">
        <f t="shared" si="6"/>
        <v>1590.957918361624</v>
      </c>
      <c r="N108" s="21">
        <f t="shared" si="11"/>
        <v>1590.957918361624</v>
      </c>
      <c r="O108" s="21">
        <f t="shared" si="7"/>
        <v>4.0766570423313157E-2</v>
      </c>
      <c r="P108" s="21">
        <f t="shared" si="8"/>
        <v>8.9907665704233128</v>
      </c>
      <c r="Q108" s="26">
        <f t="shared" si="9"/>
        <v>5.6511655441408822E-3</v>
      </c>
    </row>
    <row r="109" spans="1:17" x14ac:dyDescent="0.25">
      <c r="A109" s="25">
        <v>41548</v>
      </c>
      <c r="B109" s="26">
        <v>0.13750000000000001</v>
      </c>
      <c r="C109" s="21">
        <v>1756.540039</v>
      </c>
      <c r="D109" s="26">
        <v>2.9999999999999997E-4</v>
      </c>
      <c r="E109" s="26">
        <v>2.01E-2</v>
      </c>
      <c r="F109" s="21">
        <v>29</v>
      </c>
      <c r="G109" s="21">
        <f t="shared" si="10"/>
        <v>1688.3070671434891</v>
      </c>
      <c r="H109" s="21">
        <v>1690</v>
      </c>
      <c r="I109" s="28">
        <v>43075</v>
      </c>
      <c r="J109" s="21">
        <v>36</v>
      </c>
      <c r="K109" s="21">
        <v>7.9</v>
      </c>
      <c r="L109" s="21">
        <v>0.95</v>
      </c>
      <c r="M109" s="21">
        <f t="shared" si="6"/>
        <v>1682.0499952603475</v>
      </c>
      <c r="N109" s="21">
        <f t="shared" si="11"/>
        <v>1682.0499952603475</v>
      </c>
      <c r="O109" s="21">
        <f t="shared" si="7"/>
        <v>4.0281479952070848E-2</v>
      </c>
      <c r="P109" s="21">
        <f t="shared" si="8"/>
        <v>6.9902814799520714</v>
      </c>
      <c r="Q109" s="26">
        <f t="shared" si="9"/>
        <v>4.1558107664154869E-3</v>
      </c>
    </row>
    <row r="110" spans="1:17" x14ac:dyDescent="0.25">
      <c r="A110" s="25">
        <v>41579</v>
      </c>
      <c r="B110" s="26">
        <v>0.13700000000000001</v>
      </c>
      <c r="C110" s="21">
        <v>1805.8100589999999</v>
      </c>
      <c r="D110" s="26">
        <v>5.0000000000000001E-4</v>
      </c>
      <c r="E110" s="26">
        <v>1.95E-2</v>
      </c>
      <c r="F110" s="21">
        <v>32</v>
      </c>
      <c r="G110" s="21">
        <f t="shared" si="10"/>
        <v>1732.6347133363827</v>
      </c>
      <c r="H110" s="21">
        <v>1730</v>
      </c>
      <c r="I110" s="28">
        <v>42738</v>
      </c>
      <c r="J110" s="21">
        <v>35</v>
      </c>
      <c r="K110" s="21">
        <v>7</v>
      </c>
      <c r="L110" s="21">
        <v>0.35</v>
      </c>
      <c r="M110" s="21">
        <f t="shared" si="6"/>
        <v>1722.9170567829012</v>
      </c>
      <c r="N110" s="21">
        <f t="shared" si="11"/>
        <v>1722.9170567829012</v>
      </c>
      <c r="O110" s="21">
        <f t="shared" si="7"/>
        <v>7.5833642666448806E-2</v>
      </c>
      <c r="P110" s="21">
        <f t="shared" si="8"/>
        <v>6.7258336426664496</v>
      </c>
      <c r="Q110" s="26">
        <f t="shared" si="9"/>
        <v>3.9037477841360464E-3</v>
      </c>
    </row>
    <row r="111" spans="1:17" x14ac:dyDescent="0.25">
      <c r="A111" s="25">
        <v>41609</v>
      </c>
      <c r="B111" s="26">
        <v>0.13719999999999999</v>
      </c>
      <c r="C111" s="21">
        <v>1848.3599850000001</v>
      </c>
      <c r="D111" s="26">
        <v>1E-4</v>
      </c>
      <c r="E111" s="26">
        <v>1.9400000000000001E-2</v>
      </c>
      <c r="F111" s="21">
        <v>31</v>
      </c>
      <c r="G111" s="21">
        <f t="shared" si="10"/>
        <v>1774.4500325110639</v>
      </c>
      <c r="H111" s="21">
        <v>1775</v>
      </c>
      <c r="I111" s="28">
        <v>42788</v>
      </c>
      <c r="J111" s="21">
        <v>53</v>
      </c>
      <c r="K111" s="21">
        <v>12.3</v>
      </c>
      <c r="L111" s="21">
        <v>24.7</v>
      </c>
      <c r="M111" s="21">
        <f t="shared" si="6"/>
        <v>1762.6742262145224</v>
      </c>
      <c r="N111" s="21">
        <f t="shared" si="11"/>
        <v>1762.6742262145224</v>
      </c>
      <c r="O111" s="21">
        <f t="shared" si="7"/>
        <v>1.507518758303145E-2</v>
      </c>
      <c r="P111" s="21">
        <f t="shared" si="8"/>
        <v>-12.384924812416967</v>
      </c>
      <c r="Q111" s="26">
        <f t="shared" si="9"/>
        <v>-7.0262131415029195E-3</v>
      </c>
    </row>
    <row r="112" spans="1:17" x14ac:dyDescent="0.25">
      <c r="A112" s="25">
        <v>41640</v>
      </c>
      <c r="B112" s="26">
        <v>0.18410000000000001</v>
      </c>
      <c r="C112" s="21">
        <v>1782.589966</v>
      </c>
      <c r="D112" s="26">
        <v>2.9999999999999997E-4</v>
      </c>
      <c r="E112" s="26">
        <v>1.9400000000000001E-2</v>
      </c>
      <c r="F112" s="21">
        <v>28</v>
      </c>
      <c r="G112" s="21">
        <f t="shared" si="10"/>
        <v>1693.6699083047611</v>
      </c>
      <c r="H112" s="21">
        <v>1695</v>
      </c>
      <c r="I112" s="28">
        <v>42801</v>
      </c>
      <c r="J112" s="21">
        <v>35</v>
      </c>
      <c r="K112" s="21">
        <v>12.5</v>
      </c>
      <c r="L112" s="21">
        <v>0.3</v>
      </c>
      <c r="M112" s="21">
        <f t="shared" si="6"/>
        <v>1682.4512404273671</v>
      </c>
      <c r="N112" s="21">
        <f t="shared" si="11"/>
        <v>1682.4512404273671</v>
      </c>
      <c r="O112" s="21">
        <f t="shared" si="7"/>
        <v>3.9007545892309856E-2</v>
      </c>
      <c r="P112" s="21">
        <f t="shared" si="8"/>
        <v>12.23900754589231</v>
      </c>
      <c r="Q112" s="26">
        <f t="shared" si="9"/>
        <v>7.2745095083905217E-3</v>
      </c>
    </row>
    <row r="113" spans="1:17" x14ac:dyDescent="0.25">
      <c r="A113" s="25">
        <v>41671</v>
      </c>
      <c r="B113" s="26">
        <v>0.14000000000000001</v>
      </c>
      <c r="C113" s="21">
        <v>1859.4499510000001</v>
      </c>
      <c r="D113" s="26">
        <v>4.0000000000000002E-4</v>
      </c>
      <c r="E113" s="26">
        <v>1.9699999999999999E-2</v>
      </c>
      <c r="F113" s="21">
        <v>31</v>
      </c>
      <c r="G113" s="21">
        <f t="shared" si="10"/>
        <v>1783.698178115942</v>
      </c>
      <c r="H113" s="21">
        <v>1785</v>
      </c>
      <c r="I113" s="28">
        <v>42829</v>
      </c>
      <c r="J113" s="21">
        <v>35</v>
      </c>
      <c r="K113" s="21">
        <v>8.8000000000000007</v>
      </c>
      <c r="L113" s="21">
        <v>0.55000000000000004</v>
      </c>
      <c r="M113" s="21">
        <f t="shared" si="6"/>
        <v>1776.1315355596005</v>
      </c>
      <c r="N113" s="21">
        <f t="shared" si="11"/>
        <v>1776.1315355596005</v>
      </c>
      <c r="O113" s="21">
        <f t="shared" si="7"/>
        <v>6.0639800015258323E-2</v>
      </c>
      <c r="P113" s="21">
        <f t="shared" si="8"/>
        <v>8.3106398000152577</v>
      </c>
      <c r="Q113" s="26">
        <f t="shared" si="9"/>
        <v>4.67906775688032E-3</v>
      </c>
    </row>
    <row r="114" spans="1:17" x14ac:dyDescent="0.25">
      <c r="A114" s="25">
        <v>41699</v>
      </c>
      <c r="B114" s="26">
        <v>0.13880000000000001</v>
      </c>
      <c r="C114" s="21">
        <v>1872.339966</v>
      </c>
      <c r="D114" s="26">
        <v>2.9999999999999997E-4</v>
      </c>
      <c r="E114" s="26">
        <v>1.9400000000000001E-2</v>
      </c>
      <c r="F114" s="21">
        <v>30</v>
      </c>
      <c r="G114" s="21">
        <f t="shared" si="10"/>
        <v>1797.8784018814574</v>
      </c>
      <c r="H114" s="21">
        <v>1800</v>
      </c>
      <c r="I114" s="28">
        <v>42857</v>
      </c>
      <c r="J114" s="21">
        <v>32</v>
      </c>
      <c r="K114" s="21">
        <v>9.4</v>
      </c>
      <c r="L114" s="21">
        <v>0.2</v>
      </c>
      <c r="M114" s="21">
        <f t="shared" si="6"/>
        <v>1790.5526581568267</v>
      </c>
      <c r="N114" s="21">
        <f t="shared" si="11"/>
        <v>1790.5526581568267</v>
      </c>
      <c r="O114" s="21">
        <f t="shared" si="7"/>
        <v>4.4382941495509559E-2</v>
      </c>
      <c r="P114" s="21">
        <f t="shared" si="8"/>
        <v>9.2443829414955108</v>
      </c>
      <c r="Q114" s="26">
        <f t="shared" si="9"/>
        <v>5.1628657215876395E-3</v>
      </c>
    </row>
    <row r="115" spans="1:17" x14ac:dyDescent="0.25">
      <c r="A115" s="25">
        <v>41730</v>
      </c>
      <c r="B115" s="26">
        <v>0.1341</v>
      </c>
      <c r="C115" s="21">
        <v>1883.9499510000001</v>
      </c>
      <c r="D115" s="26">
        <v>2.0000000000000001E-4</v>
      </c>
      <c r="E115" s="26">
        <v>1.9599999999999999E-2</v>
      </c>
      <c r="F115" s="21">
        <v>30</v>
      </c>
      <c r="G115" s="21">
        <f t="shared" si="10"/>
        <v>1811.3237879118321</v>
      </c>
      <c r="H115" s="21">
        <v>1810</v>
      </c>
      <c r="I115" s="28">
        <v>42892</v>
      </c>
      <c r="J115" s="21">
        <v>37</v>
      </c>
      <c r="K115" s="21">
        <v>9.6</v>
      </c>
      <c r="L115" s="21">
        <v>0.35</v>
      </c>
      <c r="M115" s="21">
        <f t="shared" si="6"/>
        <v>1800.3633044815724</v>
      </c>
      <c r="N115" s="21">
        <f t="shared" si="11"/>
        <v>1800.3633044815724</v>
      </c>
      <c r="O115" s="21">
        <f t="shared" si="7"/>
        <v>2.9753065988540054E-2</v>
      </c>
      <c r="P115" s="21">
        <f t="shared" si="8"/>
        <v>9.2797530659885403</v>
      </c>
      <c r="Q115" s="26">
        <f t="shared" si="9"/>
        <v>5.1543780318610262E-3</v>
      </c>
    </row>
    <row r="116" spans="1:17" x14ac:dyDescent="0.25">
      <c r="A116" s="25">
        <v>41760</v>
      </c>
      <c r="B116" s="26">
        <v>0.114</v>
      </c>
      <c r="C116" s="21">
        <v>1923.5699460000001</v>
      </c>
      <c r="D116" s="26">
        <v>5.0000000000000001E-4</v>
      </c>
      <c r="E116" s="26">
        <v>1.9599999999999999E-2</v>
      </c>
      <c r="F116" s="21">
        <v>31</v>
      </c>
      <c r="G116" s="21">
        <f t="shared" si="10"/>
        <v>1858.7600166329851</v>
      </c>
      <c r="H116" s="21">
        <v>1860</v>
      </c>
      <c r="I116" s="28">
        <v>42919</v>
      </c>
      <c r="J116" s="21">
        <v>34</v>
      </c>
      <c r="K116" s="21">
        <v>7.8</v>
      </c>
      <c r="L116" s="21">
        <v>0.5</v>
      </c>
      <c r="M116" s="21">
        <f t="shared" si="6"/>
        <v>1852.1133718803965</v>
      </c>
      <c r="N116" s="21">
        <f t="shared" si="11"/>
        <v>1852.1133718803965</v>
      </c>
      <c r="O116" s="21">
        <f t="shared" si="7"/>
        <v>7.8984299693551321E-2</v>
      </c>
      <c r="P116" s="21">
        <f t="shared" si="8"/>
        <v>7.3789842996935509</v>
      </c>
      <c r="Q116" s="26">
        <f t="shared" si="9"/>
        <v>3.9840888855534173E-3</v>
      </c>
    </row>
    <row r="117" spans="1:17" x14ac:dyDescent="0.25">
      <c r="A117" s="25">
        <v>41791</v>
      </c>
      <c r="B117" s="26">
        <v>0.1157</v>
      </c>
      <c r="C117" s="21">
        <v>1960.2299800000001</v>
      </c>
      <c r="D117" s="26">
        <v>2.0000000000000001E-4</v>
      </c>
      <c r="E117" s="26">
        <v>1.9199999999999998E-2</v>
      </c>
      <c r="F117" s="21">
        <v>31</v>
      </c>
      <c r="G117" s="21">
        <f t="shared" si="10"/>
        <v>1893.2932572203736</v>
      </c>
      <c r="H117" s="21">
        <v>1895</v>
      </c>
      <c r="I117" s="28">
        <v>42948</v>
      </c>
      <c r="J117" s="21">
        <v>32</v>
      </c>
      <c r="K117" s="21">
        <v>7.3</v>
      </c>
      <c r="L117" s="21">
        <v>1.1000000000000001</v>
      </c>
      <c r="M117" s="21">
        <f t="shared" si="6"/>
        <v>1887.6667728940467</v>
      </c>
      <c r="N117" s="21">
        <f t="shared" si="11"/>
        <v>1887.6667728940467</v>
      </c>
      <c r="O117" s="21">
        <f t="shared" si="7"/>
        <v>3.2188750073309208E-2</v>
      </c>
      <c r="P117" s="21">
        <f t="shared" si="8"/>
        <v>6.2321887500733082</v>
      </c>
      <c r="Q117" s="26">
        <f t="shared" si="9"/>
        <v>3.3015301426949023E-3</v>
      </c>
    </row>
    <row r="118" spans="1:17" x14ac:dyDescent="0.25">
      <c r="A118" s="25">
        <v>41821</v>
      </c>
      <c r="B118" s="26">
        <v>0.16950000000000001</v>
      </c>
      <c r="C118" s="21">
        <v>1930.670044</v>
      </c>
      <c r="D118" s="26">
        <v>1E-4</v>
      </c>
      <c r="E118" s="26">
        <v>1.9099999999999999E-2</v>
      </c>
      <c r="F118" s="21">
        <v>29</v>
      </c>
      <c r="G118" s="21">
        <f t="shared" si="10"/>
        <v>1839.8857970292231</v>
      </c>
      <c r="H118" s="21">
        <v>1840</v>
      </c>
      <c r="I118" s="28">
        <v>42983</v>
      </c>
      <c r="J118" s="21">
        <v>36</v>
      </c>
      <c r="K118" s="21">
        <v>12.5</v>
      </c>
      <c r="L118" s="21">
        <v>0.35</v>
      </c>
      <c r="M118" s="21">
        <f t="shared" si="6"/>
        <v>1827.481852144291</v>
      </c>
      <c r="N118" s="21">
        <f t="shared" si="11"/>
        <v>1827.481852144291</v>
      </c>
      <c r="O118" s="21">
        <f t="shared" si="7"/>
        <v>1.4619091969604061E-2</v>
      </c>
      <c r="P118" s="21">
        <f t="shared" si="8"/>
        <v>12.164619091969604</v>
      </c>
      <c r="Q118" s="26">
        <f t="shared" si="9"/>
        <v>6.6564924175286045E-3</v>
      </c>
    </row>
    <row r="119" spans="1:17" x14ac:dyDescent="0.25">
      <c r="A119" s="25">
        <v>41852</v>
      </c>
      <c r="B119" s="26">
        <v>0.1198</v>
      </c>
      <c r="C119" s="21">
        <v>2003.369995</v>
      </c>
      <c r="D119" s="26">
        <v>2.0000000000000001E-4</v>
      </c>
      <c r="E119" s="26">
        <v>1.9400000000000001E-2</v>
      </c>
      <c r="F119" s="21">
        <v>32</v>
      </c>
      <c r="G119" s="21">
        <f t="shared" si="10"/>
        <v>1931.615667775452</v>
      </c>
      <c r="H119" s="21">
        <v>1930</v>
      </c>
      <c r="I119" s="28">
        <v>43011</v>
      </c>
      <c r="J119" s="21">
        <v>35</v>
      </c>
      <c r="K119" s="21">
        <v>8.6999999999999993</v>
      </c>
      <c r="L119" s="21">
        <v>2.75</v>
      </c>
      <c r="M119" s="21">
        <f t="shared" si="6"/>
        <v>1921.2629866562934</v>
      </c>
      <c r="N119" s="21">
        <f t="shared" si="11"/>
        <v>1921.2629866562934</v>
      </c>
      <c r="O119" s="21">
        <f t="shared" si="7"/>
        <v>3.3840743574252659E-2</v>
      </c>
      <c r="P119" s="21">
        <f t="shared" si="8"/>
        <v>5.9838407435742518</v>
      </c>
      <c r="Q119" s="26">
        <f t="shared" si="9"/>
        <v>3.1145349622272913E-3</v>
      </c>
    </row>
    <row r="120" spans="1:17" x14ac:dyDescent="0.25">
      <c r="A120" s="25">
        <v>41883</v>
      </c>
      <c r="B120" s="26">
        <v>0.16309999999999999</v>
      </c>
      <c r="C120" s="21">
        <v>1972.290039</v>
      </c>
      <c r="D120" s="26">
        <v>2.0000000000000001E-4</v>
      </c>
      <c r="E120" s="26">
        <v>1.9300000000000001E-2</v>
      </c>
      <c r="F120" s="21">
        <v>31</v>
      </c>
      <c r="G120" s="21">
        <f t="shared" si="10"/>
        <v>1879.8271053637729</v>
      </c>
      <c r="H120" s="21">
        <v>1880</v>
      </c>
      <c r="I120" s="28">
        <v>43046</v>
      </c>
      <c r="J120" s="21">
        <v>38</v>
      </c>
      <c r="K120" s="21">
        <v>13.6</v>
      </c>
      <c r="L120" s="21">
        <v>0.4</v>
      </c>
      <c r="M120" s="21">
        <f t="shared" si="6"/>
        <v>1866.3608552020569</v>
      </c>
      <c r="N120" s="21">
        <f t="shared" si="11"/>
        <v>1866.3608552020569</v>
      </c>
      <c r="O120" s="21">
        <f t="shared" si="7"/>
        <v>3.1933852868188069E-2</v>
      </c>
      <c r="P120" s="21">
        <f t="shared" si="8"/>
        <v>13.231933852868188</v>
      </c>
      <c r="Q120" s="26">
        <f t="shared" si="9"/>
        <v>7.0896974805205425E-3</v>
      </c>
    </row>
    <row r="121" spans="1:17" x14ac:dyDescent="0.25">
      <c r="A121" s="25">
        <v>41913</v>
      </c>
      <c r="B121" s="26">
        <v>0.14030000000000001</v>
      </c>
      <c r="C121" s="21">
        <v>2018.0500489999999</v>
      </c>
      <c r="D121" s="26">
        <v>1E-4</v>
      </c>
      <c r="E121" s="26">
        <v>0.02</v>
      </c>
      <c r="F121" s="21">
        <v>28</v>
      </c>
      <c r="G121" s="21">
        <f t="shared" si="10"/>
        <v>1939.5086779276762</v>
      </c>
      <c r="H121" s="21">
        <v>1940</v>
      </c>
      <c r="I121" s="28">
        <v>43074</v>
      </c>
      <c r="J121" s="21">
        <v>35</v>
      </c>
      <c r="K121" s="21">
        <v>12.1</v>
      </c>
      <c r="L121" s="21">
        <v>0.95</v>
      </c>
      <c r="M121" s="21">
        <f t="shared" si="6"/>
        <v>1927.881397349465</v>
      </c>
      <c r="N121" s="21">
        <f t="shared" si="11"/>
        <v>1927.881397349465</v>
      </c>
      <c r="O121" s="21">
        <f t="shared" si="7"/>
        <v>1.488210615759198E-2</v>
      </c>
      <c r="P121" s="21">
        <f t="shared" si="8"/>
        <v>11.164882106157592</v>
      </c>
      <c r="Q121" s="26">
        <f t="shared" si="9"/>
        <v>5.7912702106610687E-3</v>
      </c>
    </row>
    <row r="122" spans="1:17" x14ac:dyDescent="0.25">
      <c r="A122" s="25">
        <v>41944</v>
      </c>
      <c r="B122" s="26">
        <v>0.1333</v>
      </c>
      <c r="C122" s="21">
        <v>2067.5600589999999</v>
      </c>
      <c r="D122" s="26">
        <v>4.0000000000000002E-4</v>
      </c>
      <c r="E122" s="26">
        <v>1.9099999999999999E-2</v>
      </c>
      <c r="F122" s="21">
        <v>33</v>
      </c>
      <c r="G122" s="21">
        <f t="shared" si="10"/>
        <v>1984.7044994635385</v>
      </c>
      <c r="H122" s="21">
        <v>1985</v>
      </c>
      <c r="I122" s="28">
        <v>42737</v>
      </c>
      <c r="J122" s="21">
        <v>35</v>
      </c>
      <c r="K122" s="21">
        <v>9.5</v>
      </c>
      <c r="L122" s="21">
        <v>0.45</v>
      </c>
      <c r="M122" s="21">
        <f t="shared" si="6"/>
        <v>1975.4238644738414</v>
      </c>
      <c r="N122" s="21">
        <f t="shared" si="11"/>
        <v>1975.4238644738414</v>
      </c>
      <c r="O122" s="21">
        <f t="shared" si="7"/>
        <v>7.1784845995174873E-2</v>
      </c>
      <c r="P122" s="21">
        <f t="shared" si="8"/>
        <v>9.121784845995176</v>
      </c>
      <c r="Q122" s="26">
        <f t="shared" si="9"/>
        <v>4.617634225262731E-3</v>
      </c>
    </row>
    <row r="123" spans="1:17" x14ac:dyDescent="0.25">
      <c r="A123" s="25">
        <v>41974</v>
      </c>
      <c r="B123" s="26">
        <v>0.192</v>
      </c>
      <c r="C123" s="21">
        <v>2058.8999020000001</v>
      </c>
      <c r="D123" s="26">
        <v>2.9999999999999997E-4</v>
      </c>
      <c r="E123" s="26">
        <v>1.9199999999999998E-2</v>
      </c>
      <c r="F123" s="21">
        <v>30</v>
      </c>
      <c r="G123" s="21">
        <f t="shared" si="10"/>
        <v>1948.5550985406421</v>
      </c>
      <c r="H123" s="21">
        <v>1950</v>
      </c>
      <c r="I123" s="28">
        <v>42772</v>
      </c>
      <c r="J123" s="21">
        <v>37</v>
      </c>
      <c r="K123" s="21">
        <v>14.5</v>
      </c>
      <c r="L123" s="21">
        <v>8.6</v>
      </c>
      <c r="M123" s="21">
        <f t="shared" si="6"/>
        <v>1935.4406995318336</v>
      </c>
      <c r="N123" s="21">
        <f t="shared" si="11"/>
        <v>1935.4406995318336</v>
      </c>
      <c r="O123" s="21">
        <f t="shared" si="7"/>
        <v>4.8081322358587232E-2</v>
      </c>
      <c r="P123" s="21">
        <f t="shared" si="8"/>
        <v>5.948081322358588</v>
      </c>
      <c r="Q123" s="26">
        <f t="shared" si="9"/>
        <v>3.0732438993338195E-3</v>
      </c>
    </row>
    <row r="124" spans="1:17" x14ac:dyDescent="0.25">
      <c r="A124" s="25">
        <v>42005</v>
      </c>
      <c r="B124" s="26">
        <v>0.2097</v>
      </c>
      <c r="C124" s="21">
        <v>1994.98999</v>
      </c>
      <c r="D124" s="26">
        <v>1E-4</v>
      </c>
      <c r="E124" s="26">
        <v>1.9699999999999999E-2</v>
      </c>
      <c r="F124" s="21">
        <v>28</v>
      </c>
      <c r="G124" s="21">
        <f t="shared" si="10"/>
        <v>1882.7949793184048</v>
      </c>
      <c r="H124" s="21">
        <v>1880</v>
      </c>
      <c r="I124" s="28">
        <v>42800</v>
      </c>
      <c r="J124" s="21">
        <v>35</v>
      </c>
      <c r="K124" s="21">
        <v>15.9</v>
      </c>
      <c r="L124" s="21">
        <v>0.15</v>
      </c>
      <c r="M124" s="21">
        <f t="shared" si="6"/>
        <v>1864.0819726891721</v>
      </c>
      <c r="N124" s="21">
        <f t="shared" si="11"/>
        <v>1864.0819726891721</v>
      </c>
      <c r="O124" s="21">
        <f t="shared" si="7"/>
        <v>1.4421834833130373E-2</v>
      </c>
      <c r="P124" s="21">
        <f t="shared" si="8"/>
        <v>15.764421834833131</v>
      </c>
      <c r="Q124" s="26">
        <f t="shared" si="9"/>
        <v>8.4569359426243332E-3</v>
      </c>
    </row>
    <row r="125" spans="1:17" x14ac:dyDescent="0.25">
      <c r="A125" s="25">
        <v>42036</v>
      </c>
      <c r="B125" s="26">
        <v>0.13339999999999999</v>
      </c>
      <c r="C125" s="21">
        <v>2104.5</v>
      </c>
      <c r="D125" s="26">
        <v>2.0000000000000001E-4</v>
      </c>
      <c r="E125" s="26">
        <v>1.9400000000000001E-2</v>
      </c>
      <c r="F125" s="21">
        <v>32</v>
      </c>
      <c r="G125" s="21">
        <f t="shared" si="10"/>
        <v>2021.2589236157696</v>
      </c>
      <c r="H125" s="21">
        <v>2020</v>
      </c>
      <c r="I125" s="28">
        <v>42827</v>
      </c>
      <c r="J125" s="21">
        <v>34</v>
      </c>
      <c r="K125" s="21">
        <v>9.6</v>
      </c>
      <c r="L125" s="21">
        <v>0.7</v>
      </c>
      <c r="M125" s="21">
        <f t="shared" si="6"/>
        <v>2010.3623674738385</v>
      </c>
      <c r="N125" s="21">
        <f t="shared" si="11"/>
        <v>2010.3623674738385</v>
      </c>
      <c r="O125" s="21">
        <f t="shared" si="7"/>
        <v>3.5418828744354654E-2</v>
      </c>
      <c r="P125" s="21">
        <f t="shared" si="8"/>
        <v>8.9354188287443552</v>
      </c>
      <c r="Q125" s="26">
        <f t="shared" si="9"/>
        <v>4.4446807069773876E-3</v>
      </c>
    </row>
    <row r="126" spans="1:17" x14ac:dyDescent="0.25">
      <c r="A126" s="25">
        <v>42064</v>
      </c>
      <c r="B126" s="26">
        <v>0.15290000000000001</v>
      </c>
      <c r="C126" s="21">
        <v>2067.889893</v>
      </c>
      <c r="D126" s="26">
        <v>5.0000000000000001E-4</v>
      </c>
      <c r="E126" s="26">
        <v>1.9599999999999999E-2</v>
      </c>
      <c r="F126" s="21">
        <v>30</v>
      </c>
      <c r="G126" s="21">
        <f t="shared" si="10"/>
        <v>1977.9799134274804</v>
      </c>
      <c r="H126" s="21">
        <v>1975</v>
      </c>
      <c r="I126" s="28">
        <v>42856</v>
      </c>
      <c r="J126" s="21">
        <v>31</v>
      </c>
      <c r="K126" s="21">
        <v>11.2</v>
      </c>
      <c r="L126" s="21">
        <v>0.15</v>
      </c>
      <c r="M126" s="21">
        <f t="shared" si="6"/>
        <v>1963.7161319177596</v>
      </c>
      <c r="N126" s="21">
        <f t="shared" si="11"/>
        <v>1963.7161319177596</v>
      </c>
      <c r="O126" s="21">
        <f t="shared" si="7"/>
        <v>8.116260464124915E-2</v>
      </c>
      <c r="P126" s="21">
        <f t="shared" si="8"/>
        <v>11.131162604641249</v>
      </c>
      <c r="Q126" s="26">
        <f t="shared" si="9"/>
        <v>5.6684173561127628E-3</v>
      </c>
    </row>
    <row r="127" spans="1:17" x14ac:dyDescent="0.25">
      <c r="A127" s="25">
        <v>42095</v>
      </c>
      <c r="B127" s="26">
        <v>0.14549999999999999</v>
      </c>
      <c r="C127" s="21">
        <v>2085.51001</v>
      </c>
      <c r="D127" s="26">
        <v>0</v>
      </c>
      <c r="E127" s="26">
        <v>1.9599999999999999E-2</v>
      </c>
      <c r="F127" s="21">
        <v>29</v>
      </c>
      <c r="G127" s="21">
        <f t="shared" si="10"/>
        <v>2000.2051682033848</v>
      </c>
      <c r="H127" s="21">
        <v>2000</v>
      </c>
      <c r="I127" s="28">
        <v>42891</v>
      </c>
      <c r="J127" s="21">
        <v>36</v>
      </c>
      <c r="K127" s="21">
        <v>12.8</v>
      </c>
      <c r="L127" s="21">
        <v>0.9</v>
      </c>
      <c r="M127" s="21">
        <f t="shared" si="6"/>
        <v>1987.2</v>
      </c>
      <c r="N127" s="21">
        <f t="shared" si="11"/>
        <v>1987.2</v>
      </c>
      <c r="O127" s="21">
        <f t="shared" si="7"/>
        <v>0</v>
      </c>
      <c r="P127" s="21">
        <f t="shared" si="8"/>
        <v>11.9</v>
      </c>
      <c r="Q127" s="26">
        <f t="shared" si="9"/>
        <v>5.9883252818035424E-3</v>
      </c>
    </row>
    <row r="128" spans="1:17" x14ac:dyDescent="0.25">
      <c r="A128" s="25">
        <v>42125</v>
      </c>
      <c r="B128" s="26">
        <v>0.1384</v>
      </c>
      <c r="C128" s="21">
        <v>2107.389893</v>
      </c>
      <c r="D128" s="26">
        <v>1E-4</v>
      </c>
      <c r="E128" s="26">
        <v>1.9599999999999999E-2</v>
      </c>
      <c r="F128" s="21">
        <v>32</v>
      </c>
      <c r="G128" s="21">
        <f t="shared" si="10"/>
        <v>2021.1041285298975</v>
      </c>
      <c r="H128" s="21">
        <v>2020</v>
      </c>
      <c r="I128" s="28">
        <v>42918</v>
      </c>
      <c r="J128" s="21">
        <v>34</v>
      </c>
      <c r="K128" s="21">
        <v>10.5</v>
      </c>
      <c r="L128" s="21">
        <v>1.95</v>
      </c>
      <c r="M128" s="21">
        <f t="shared" si="6"/>
        <v>2009.4811836492818</v>
      </c>
      <c r="N128" s="21">
        <f t="shared" si="11"/>
        <v>2009.4811836492818</v>
      </c>
      <c r="O128" s="21">
        <f t="shared" si="7"/>
        <v>1.7709501706486601E-2</v>
      </c>
      <c r="P128" s="21">
        <f t="shared" si="8"/>
        <v>8.5677095017064868</v>
      </c>
      <c r="Q128" s="26">
        <f t="shared" si="9"/>
        <v>4.2636425617816704E-3</v>
      </c>
    </row>
    <row r="129" spans="1:17" x14ac:dyDescent="0.25">
      <c r="A129" s="25">
        <v>42156</v>
      </c>
      <c r="B129" s="26">
        <v>0.18229999999999999</v>
      </c>
      <c r="C129" s="21">
        <v>2063.110107</v>
      </c>
      <c r="D129" s="26">
        <v>2.0000000000000001E-4</v>
      </c>
      <c r="E129" s="26">
        <v>1.9900000000000001E-2</v>
      </c>
      <c r="F129" s="21">
        <v>31</v>
      </c>
      <c r="G129" s="21">
        <f t="shared" si="10"/>
        <v>1955.8599137535732</v>
      </c>
      <c r="H129" s="21">
        <v>1955</v>
      </c>
      <c r="I129" s="28">
        <v>42954</v>
      </c>
      <c r="J129" s="21">
        <v>38</v>
      </c>
      <c r="K129" s="21">
        <v>15.4</v>
      </c>
      <c r="L129" s="21">
        <v>0.25</v>
      </c>
      <c r="M129" s="21">
        <f t="shared" si="6"/>
        <v>1939.5592935744792</v>
      </c>
      <c r="N129" s="21">
        <f t="shared" si="11"/>
        <v>1939.5592935744792</v>
      </c>
      <c r="O129" s="21">
        <f t="shared" si="7"/>
        <v>3.3207809764525358E-2</v>
      </c>
      <c r="P129" s="21">
        <f t="shared" si="8"/>
        <v>15.183207809764525</v>
      </c>
      <c r="Q129" s="26">
        <f t="shared" si="9"/>
        <v>7.8281740909208718E-3</v>
      </c>
    </row>
    <row r="130" spans="1:17" x14ac:dyDescent="0.25">
      <c r="A130" s="25">
        <v>42186</v>
      </c>
      <c r="B130" s="26">
        <v>0.1212</v>
      </c>
      <c r="C130" s="21">
        <v>2103.8400879999999</v>
      </c>
      <c r="D130" s="26">
        <v>4.0000000000000002E-4</v>
      </c>
      <c r="E130" s="26">
        <v>2.01E-2</v>
      </c>
      <c r="F130" s="21">
        <v>31</v>
      </c>
      <c r="G130" s="21">
        <f t="shared" si="10"/>
        <v>2028.7368391147279</v>
      </c>
      <c r="H130" s="21">
        <v>2030</v>
      </c>
      <c r="I130" s="28">
        <v>42982</v>
      </c>
      <c r="J130" s="21">
        <v>35</v>
      </c>
      <c r="K130" s="21">
        <v>10.4</v>
      </c>
      <c r="L130" s="21">
        <v>69.3</v>
      </c>
      <c r="M130" s="21">
        <f t="shared" si="6"/>
        <v>2019.5221384795454</v>
      </c>
      <c r="N130" s="21">
        <f t="shared" si="11"/>
        <v>2019.5221384795454</v>
      </c>
      <c r="O130" s="21">
        <f t="shared" si="7"/>
        <v>6.8962909821274163E-2</v>
      </c>
      <c r="P130" s="21">
        <f t="shared" si="8"/>
        <v>-58.831037090178725</v>
      </c>
      <c r="Q130" s="26">
        <f t="shared" si="9"/>
        <v>-2.913116720496629E-2</v>
      </c>
    </row>
    <row r="131" spans="1:17" x14ac:dyDescent="0.25">
      <c r="A131" s="25">
        <v>42217</v>
      </c>
      <c r="B131" s="26">
        <v>0.2843</v>
      </c>
      <c r="C131" s="21">
        <v>1972.1800539999999</v>
      </c>
      <c r="D131" s="26">
        <v>0</v>
      </c>
      <c r="E131" s="26">
        <v>2.07E-2</v>
      </c>
      <c r="F131" s="21">
        <v>30</v>
      </c>
      <c r="G131" s="21">
        <f t="shared" si="10"/>
        <v>1820.8001565826758</v>
      </c>
      <c r="H131" s="21">
        <v>1820</v>
      </c>
      <c r="I131" s="28">
        <v>43010</v>
      </c>
      <c r="J131" s="21">
        <v>32</v>
      </c>
      <c r="K131" s="21">
        <v>19.600000000000001</v>
      </c>
      <c r="L131" s="21">
        <v>0.5</v>
      </c>
      <c r="M131" s="21">
        <f t="shared" si="6"/>
        <v>1800.4</v>
      </c>
      <c r="N131" s="21">
        <f t="shared" si="11"/>
        <v>1800.4</v>
      </c>
      <c r="O131" s="21">
        <f t="shared" si="7"/>
        <v>0</v>
      </c>
      <c r="P131" s="21">
        <f t="shared" si="8"/>
        <v>19.100000000000001</v>
      </c>
      <c r="Q131" s="26">
        <f t="shared" si="9"/>
        <v>1.0608753610308821E-2</v>
      </c>
    </row>
    <row r="132" spans="1:17" x14ac:dyDescent="0.25">
      <c r="A132" s="25">
        <v>42248</v>
      </c>
      <c r="B132" s="26">
        <v>0.245</v>
      </c>
      <c r="C132" s="21">
        <v>1920.030029</v>
      </c>
      <c r="D132" s="26">
        <v>0</v>
      </c>
      <c r="E132" s="26">
        <v>2.1899999999999999E-2</v>
      </c>
      <c r="F132" s="21">
        <v>30</v>
      </c>
      <c r="G132" s="21">
        <f t="shared" si="10"/>
        <v>1791.0061389714701</v>
      </c>
      <c r="H132" s="21">
        <v>1790</v>
      </c>
      <c r="I132" s="28">
        <v>43045</v>
      </c>
      <c r="J132" s="21">
        <v>37</v>
      </c>
      <c r="K132" s="21">
        <v>18.600000000000001</v>
      </c>
      <c r="L132" s="21">
        <v>0.15</v>
      </c>
      <c r="M132" s="21">
        <f t="shared" si="6"/>
        <v>1771.4</v>
      </c>
      <c r="N132" s="21">
        <f t="shared" si="11"/>
        <v>1771.4</v>
      </c>
      <c r="O132" s="21">
        <f t="shared" si="7"/>
        <v>0</v>
      </c>
      <c r="P132" s="21">
        <f t="shared" si="8"/>
        <v>18.450000000000003</v>
      </c>
      <c r="Q132" s="26">
        <f t="shared" si="9"/>
        <v>1.0415490572428588E-2</v>
      </c>
    </row>
    <row r="133" spans="1:17" x14ac:dyDescent="0.25">
      <c r="A133" s="25">
        <v>42278</v>
      </c>
      <c r="B133" s="26">
        <v>0.1507</v>
      </c>
      <c r="C133" s="21">
        <v>2079.360107</v>
      </c>
      <c r="D133" s="26">
        <v>1E-4</v>
      </c>
      <c r="E133" s="26">
        <v>2.1100000000000001E-2</v>
      </c>
      <c r="F133" s="21">
        <v>31</v>
      </c>
      <c r="G133" s="21">
        <f t="shared" si="10"/>
        <v>1988.4152385153541</v>
      </c>
      <c r="H133" s="21">
        <v>1990</v>
      </c>
      <c r="I133" s="28">
        <v>43073</v>
      </c>
      <c r="J133" s="21">
        <v>35</v>
      </c>
      <c r="K133" s="21">
        <v>12.5</v>
      </c>
      <c r="L133" s="21">
        <v>1.1000000000000001</v>
      </c>
      <c r="M133" s="21">
        <f t="shared" ref="M133:M147" si="12">H133*EXP(-D133*(J133/365))-K133</f>
        <v>1977.4809178997089</v>
      </c>
      <c r="N133" s="21">
        <f t="shared" si="11"/>
        <v>1977.4809178997089</v>
      </c>
      <c r="O133" s="21">
        <f t="shared" ref="O133:O147" si="13">(N133+K133)*(EXP(D133*F133/365)-1)</f>
        <v>1.6901279568419782E-2</v>
      </c>
      <c r="P133" s="21">
        <f t="shared" ref="P133:P147" si="14">K133-L133+O133</f>
        <v>11.416901279568419</v>
      </c>
      <c r="Q133" s="26">
        <f t="shared" ref="Q133:Q147" si="15">P133/N133</f>
        <v>5.773457117196539E-3</v>
      </c>
    </row>
    <row r="134" spans="1:17" x14ac:dyDescent="0.25">
      <c r="A134" s="25">
        <v>42309</v>
      </c>
      <c r="B134" s="26">
        <v>0.1613</v>
      </c>
      <c r="C134" s="21">
        <v>2080.4099120000001</v>
      </c>
      <c r="D134" s="26">
        <v>1.1000000000000001E-3</v>
      </c>
      <c r="E134" s="26">
        <v>2.07E-2</v>
      </c>
      <c r="F134" s="21">
        <v>31</v>
      </c>
      <c r="G134" s="21">
        <f t="shared" ref="G134:G147" si="16">C134*EXP((D134-E134+((B134^2)/2))*(1/12)+(B134*SQRT(F134/365)*$B$2))</f>
        <v>1983.7877222672601</v>
      </c>
      <c r="H134" s="21">
        <v>1985</v>
      </c>
      <c r="I134" s="28">
        <v>42743</v>
      </c>
      <c r="J134" s="21">
        <v>39</v>
      </c>
      <c r="K134" s="21">
        <v>14.5</v>
      </c>
      <c r="L134" s="21">
        <v>5.0999999999999996</v>
      </c>
      <c r="M134" s="21">
        <f t="shared" si="12"/>
        <v>1970.2667082307028</v>
      </c>
      <c r="N134" s="21">
        <f t="shared" si="11"/>
        <v>1970.2667082307028</v>
      </c>
      <c r="O134" s="21">
        <f t="shared" si="13"/>
        <v>0.18543481195906203</v>
      </c>
      <c r="P134" s="21">
        <f t="shared" si="14"/>
        <v>9.5854348119590629</v>
      </c>
      <c r="Q134" s="26">
        <f t="shared" si="15"/>
        <v>4.86504429675248E-3</v>
      </c>
    </row>
    <row r="135" spans="1:17" x14ac:dyDescent="0.25">
      <c r="A135" s="25">
        <v>42339</v>
      </c>
      <c r="B135" s="26">
        <v>0.18210000000000001</v>
      </c>
      <c r="C135" s="21">
        <v>2043.9399410000001</v>
      </c>
      <c r="D135" s="26">
        <v>1.4E-3</v>
      </c>
      <c r="E135" s="26">
        <v>2.1100000000000001E-2</v>
      </c>
      <c r="F135" s="21">
        <v>29</v>
      </c>
      <c r="G135" s="21">
        <f t="shared" si="16"/>
        <v>1941.1689444355343</v>
      </c>
      <c r="H135" s="21">
        <v>1940</v>
      </c>
      <c r="I135" s="28">
        <v>42771</v>
      </c>
      <c r="J135" s="21">
        <v>36</v>
      </c>
      <c r="K135" s="21">
        <v>14.3</v>
      </c>
      <c r="L135" s="21">
        <v>23.1</v>
      </c>
      <c r="M135" s="21">
        <f t="shared" si="12"/>
        <v>1925.4321390417849</v>
      </c>
      <c r="N135" s="21">
        <f t="shared" ref="N135:N147" si="17">M135/$B$1</f>
        <v>1925.4321390417849</v>
      </c>
      <c r="O135" s="21">
        <f t="shared" si="13"/>
        <v>0.21577398623526464</v>
      </c>
      <c r="P135" s="21">
        <f t="shared" si="14"/>
        <v>-8.5842260137647362</v>
      </c>
      <c r="Q135" s="26">
        <f t="shared" si="15"/>
        <v>-4.4583373465640714E-3</v>
      </c>
    </row>
    <row r="136" spans="1:17" x14ac:dyDescent="0.25">
      <c r="A136" s="25">
        <v>42370</v>
      </c>
      <c r="B136" s="26">
        <v>0.20200000000000001</v>
      </c>
      <c r="C136" s="21">
        <v>1940.23999</v>
      </c>
      <c r="D136" s="26">
        <v>2.2000000000000001E-3</v>
      </c>
      <c r="E136" s="26">
        <v>2.2700000000000001E-2</v>
      </c>
      <c r="F136" s="21">
        <v>31</v>
      </c>
      <c r="G136" s="21">
        <f t="shared" si="16"/>
        <v>1829.3022746599797</v>
      </c>
      <c r="H136" s="21">
        <v>1830</v>
      </c>
      <c r="I136" s="28">
        <v>42798</v>
      </c>
      <c r="J136" s="21">
        <v>35</v>
      </c>
      <c r="K136" s="21">
        <v>16</v>
      </c>
      <c r="L136" s="21">
        <v>0.6</v>
      </c>
      <c r="M136" s="21">
        <f t="shared" si="12"/>
        <v>1813.6139859234643</v>
      </c>
      <c r="N136" s="21">
        <f t="shared" si="17"/>
        <v>1813.6139859234643</v>
      </c>
      <c r="O136" s="21">
        <f t="shared" si="13"/>
        <v>0.34189406045050119</v>
      </c>
      <c r="P136" s="21">
        <f t="shared" si="14"/>
        <v>15.741894060450502</v>
      </c>
      <c r="Q136" s="26">
        <f t="shared" si="15"/>
        <v>8.6798481830382291E-3</v>
      </c>
    </row>
    <row r="137" spans="1:17" x14ac:dyDescent="0.25">
      <c r="A137" s="25">
        <v>42401</v>
      </c>
      <c r="B137" s="26">
        <v>0.20549999999999999</v>
      </c>
      <c r="C137" s="21">
        <v>1932.2299800000001</v>
      </c>
      <c r="D137" s="26">
        <v>2.3E-3</v>
      </c>
      <c r="E137" s="26">
        <v>2.3E-2</v>
      </c>
      <c r="F137" s="21">
        <v>31</v>
      </c>
      <c r="G137" s="21">
        <f t="shared" si="16"/>
        <v>1819.9708288965896</v>
      </c>
      <c r="H137" s="21">
        <v>1820</v>
      </c>
      <c r="I137" s="28">
        <v>42826</v>
      </c>
      <c r="J137" s="21">
        <v>32</v>
      </c>
      <c r="K137" s="21">
        <v>14</v>
      </c>
      <c r="L137" s="21">
        <v>0.05</v>
      </c>
      <c r="M137" s="21">
        <f t="shared" si="12"/>
        <v>1805.6330452175064</v>
      </c>
      <c r="N137" s="21">
        <f t="shared" si="17"/>
        <v>1805.6330452175064</v>
      </c>
      <c r="O137" s="21">
        <f t="shared" si="13"/>
        <v>0.35548632547642978</v>
      </c>
      <c r="P137" s="21">
        <f t="shared" si="14"/>
        <v>14.30548632547643</v>
      </c>
      <c r="Q137" s="26">
        <f t="shared" si="15"/>
        <v>7.9226985590270874E-3</v>
      </c>
    </row>
    <row r="138" spans="1:17" x14ac:dyDescent="0.25">
      <c r="A138" s="25">
        <v>42430</v>
      </c>
      <c r="B138" s="26">
        <v>0.13950000000000001</v>
      </c>
      <c r="C138" s="21">
        <v>2059.73999</v>
      </c>
      <c r="D138" s="26">
        <v>1.8E-3</v>
      </c>
      <c r="E138" s="26">
        <v>2.1700000000000001E-2</v>
      </c>
      <c r="F138" s="21">
        <v>29</v>
      </c>
      <c r="G138" s="21">
        <f t="shared" si="16"/>
        <v>1978.6426232281544</v>
      </c>
      <c r="H138" s="21">
        <v>1980</v>
      </c>
      <c r="I138" s="28">
        <v>42861</v>
      </c>
      <c r="J138" s="21">
        <v>36</v>
      </c>
      <c r="K138" s="21">
        <v>11.5</v>
      </c>
      <c r="L138" s="21">
        <v>1.3</v>
      </c>
      <c r="M138" s="21">
        <f t="shared" si="12"/>
        <v>1968.148513393159</v>
      </c>
      <c r="N138" s="21">
        <f t="shared" si="17"/>
        <v>1968.148513393159</v>
      </c>
      <c r="O138" s="21">
        <f t="shared" si="13"/>
        <v>0.28313710164743977</v>
      </c>
      <c r="P138" s="21">
        <f t="shared" si="14"/>
        <v>10.48313710164744</v>
      </c>
      <c r="Q138" s="26">
        <f t="shared" si="15"/>
        <v>5.3263953559958407E-3</v>
      </c>
    </row>
    <row r="139" spans="1:17" x14ac:dyDescent="0.25">
      <c r="A139" s="25">
        <v>42461</v>
      </c>
      <c r="B139" s="26">
        <v>0.157</v>
      </c>
      <c r="C139" s="21">
        <v>2065.3000489999999</v>
      </c>
      <c r="D139" s="26">
        <v>1.6000000000000001E-3</v>
      </c>
      <c r="E139" s="26">
        <v>2.12E-2</v>
      </c>
      <c r="F139" s="21">
        <v>32</v>
      </c>
      <c r="G139" s="21">
        <f t="shared" si="16"/>
        <v>1970.293626779358</v>
      </c>
      <c r="H139" s="21">
        <v>1970</v>
      </c>
      <c r="I139" s="28">
        <v>42889</v>
      </c>
      <c r="J139" s="21">
        <v>35</v>
      </c>
      <c r="K139" s="21">
        <v>12.2</v>
      </c>
      <c r="L139" s="21">
        <v>0.2</v>
      </c>
      <c r="M139" s="21">
        <f t="shared" si="12"/>
        <v>1957.4977766095103</v>
      </c>
      <c r="N139" s="21">
        <f t="shared" si="17"/>
        <v>1957.4977766095103</v>
      </c>
      <c r="O139" s="21">
        <f t="shared" si="13"/>
        <v>0.27631671151991061</v>
      </c>
      <c r="P139" s="21">
        <f t="shared" si="14"/>
        <v>12.276316711519911</v>
      </c>
      <c r="Q139" s="26">
        <f t="shared" si="15"/>
        <v>6.2714332849885231E-3</v>
      </c>
    </row>
    <row r="140" spans="1:17" x14ac:dyDescent="0.25">
      <c r="A140" s="25">
        <v>42491</v>
      </c>
      <c r="B140" s="26">
        <v>0.1419</v>
      </c>
      <c r="C140" s="21">
        <v>2096.9499510000001</v>
      </c>
      <c r="D140" s="26">
        <v>2.7000000000000001E-3</v>
      </c>
      <c r="E140" s="26">
        <v>2.1399999999999999E-2</v>
      </c>
      <c r="F140" s="21">
        <v>30</v>
      </c>
      <c r="G140" s="21">
        <f t="shared" si="16"/>
        <v>2011.907082463777</v>
      </c>
      <c r="H140" s="21">
        <v>2010</v>
      </c>
      <c r="I140" s="28">
        <v>42917</v>
      </c>
      <c r="J140" s="21">
        <v>31</v>
      </c>
      <c r="K140" s="21">
        <v>9.6999999999999993</v>
      </c>
      <c r="L140" s="21">
        <v>0.2</v>
      </c>
      <c r="M140" s="21">
        <f t="shared" si="12"/>
        <v>1999.8391295566169</v>
      </c>
      <c r="N140" s="21">
        <f t="shared" si="17"/>
        <v>1999.8391295566169</v>
      </c>
      <c r="O140" s="21">
        <f t="shared" si="13"/>
        <v>0.44600200522505079</v>
      </c>
      <c r="P140" s="21">
        <f t="shared" si="14"/>
        <v>9.9460020052250506</v>
      </c>
      <c r="Q140" s="26">
        <f t="shared" si="15"/>
        <v>4.9734010392276764E-3</v>
      </c>
    </row>
    <row r="141" spans="1:17" x14ac:dyDescent="0.25">
      <c r="A141" s="25">
        <v>42522</v>
      </c>
      <c r="B141" s="26">
        <v>0.1565</v>
      </c>
      <c r="C141" s="21">
        <v>2098.860107</v>
      </c>
      <c r="D141" s="26">
        <v>2E-3</v>
      </c>
      <c r="E141" s="26">
        <v>2.1299999999999999E-2</v>
      </c>
      <c r="F141" s="21">
        <v>29</v>
      </c>
      <c r="G141" s="21">
        <f t="shared" si="16"/>
        <v>2007.1053029709144</v>
      </c>
      <c r="H141" s="21">
        <v>2010</v>
      </c>
      <c r="I141" s="28">
        <v>42952</v>
      </c>
      <c r="J141" s="21">
        <v>36</v>
      </c>
      <c r="K141" s="21">
        <v>13.4</v>
      </c>
      <c r="L141" s="21">
        <v>0.2</v>
      </c>
      <c r="M141" s="21">
        <f t="shared" si="12"/>
        <v>1996.2035459529177</v>
      </c>
      <c r="N141" s="21">
        <f t="shared" si="17"/>
        <v>1996.2035459529177</v>
      </c>
      <c r="O141" s="21">
        <f t="shared" si="13"/>
        <v>0.31935963520386162</v>
      </c>
      <c r="P141" s="21">
        <f t="shared" si="14"/>
        <v>13.519359635203863</v>
      </c>
      <c r="Q141" s="26">
        <f t="shared" si="15"/>
        <v>6.7725356277484189E-3</v>
      </c>
    </row>
    <row r="142" spans="1:17" x14ac:dyDescent="0.25">
      <c r="A142" s="25">
        <v>42552</v>
      </c>
      <c r="B142" s="26">
        <v>0.1187</v>
      </c>
      <c r="C142" s="21">
        <v>2173.6000979999999</v>
      </c>
      <c r="D142" s="26">
        <v>1.9E-3</v>
      </c>
      <c r="E142" s="26">
        <v>2.0799999999999999E-2</v>
      </c>
      <c r="F142" s="21">
        <v>33</v>
      </c>
      <c r="G142" s="21">
        <f t="shared" si="16"/>
        <v>2095.3187418065795</v>
      </c>
      <c r="H142" s="21">
        <v>2095</v>
      </c>
      <c r="I142" s="28">
        <v>42980</v>
      </c>
      <c r="J142" s="21">
        <v>35</v>
      </c>
      <c r="K142" s="21">
        <v>9.1</v>
      </c>
      <c r="L142" s="21">
        <v>0.4</v>
      </c>
      <c r="M142" s="21">
        <f t="shared" si="12"/>
        <v>2085.5183429876192</v>
      </c>
      <c r="N142" s="21">
        <f t="shared" si="17"/>
        <v>2085.5183429876192</v>
      </c>
      <c r="O142" s="21">
        <f t="shared" si="13"/>
        <v>0.35984616701293992</v>
      </c>
      <c r="P142" s="21">
        <f t="shared" si="14"/>
        <v>9.0598461670129389</v>
      </c>
      <c r="Q142" s="26">
        <f t="shared" si="15"/>
        <v>4.3441699745657538E-3</v>
      </c>
    </row>
    <row r="143" spans="1:17" x14ac:dyDescent="0.25">
      <c r="A143" s="25">
        <v>42583</v>
      </c>
      <c r="B143" s="26">
        <v>0.13239999999999999</v>
      </c>
      <c r="C143" s="21">
        <v>2170.9499510000001</v>
      </c>
      <c r="D143" s="26">
        <v>2.5999999999999999E-3</v>
      </c>
      <c r="E143" s="26">
        <v>2.07E-2</v>
      </c>
      <c r="F143" s="21">
        <v>30</v>
      </c>
      <c r="G143" s="21">
        <f t="shared" si="16"/>
        <v>2088.4642980699464</v>
      </c>
      <c r="H143" s="21">
        <v>2090</v>
      </c>
      <c r="I143" s="28">
        <v>43015</v>
      </c>
      <c r="J143" s="21">
        <v>37</v>
      </c>
      <c r="K143" s="21">
        <v>12.6</v>
      </c>
      <c r="L143" s="21">
        <v>1.35</v>
      </c>
      <c r="M143" s="21">
        <f t="shared" si="12"/>
        <v>2076.8492287486602</v>
      </c>
      <c r="N143" s="21">
        <f t="shared" si="17"/>
        <v>2076.8492287486602</v>
      </c>
      <c r="O143" s="21">
        <f t="shared" si="13"/>
        <v>0.44656015087098649</v>
      </c>
      <c r="P143" s="21">
        <f t="shared" si="14"/>
        <v>11.696560150870987</v>
      </c>
      <c r="Q143" s="26">
        <f t="shared" si="15"/>
        <v>5.6318773596860374E-3</v>
      </c>
    </row>
    <row r="144" spans="1:17" x14ac:dyDescent="0.25">
      <c r="A144" s="25">
        <v>42614</v>
      </c>
      <c r="B144" s="26">
        <v>0.13289999999999999</v>
      </c>
      <c r="C144" s="21">
        <v>2168.2700199999999</v>
      </c>
      <c r="D144" s="26">
        <v>2E-3</v>
      </c>
      <c r="E144" s="26">
        <v>2.0899999999999998E-2</v>
      </c>
      <c r="F144" s="21">
        <v>31</v>
      </c>
      <c r="G144" s="21">
        <f t="shared" si="16"/>
        <v>2084.1466615046384</v>
      </c>
      <c r="H144" s="21">
        <v>2080</v>
      </c>
      <c r="I144" s="28">
        <v>43043</v>
      </c>
      <c r="J144" s="21">
        <v>35</v>
      </c>
      <c r="K144" s="21">
        <v>11.7</v>
      </c>
      <c r="L144" s="21">
        <v>2.5</v>
      </c>
      <c r="M144" s="21">
        <f t="shared" si="12"/>
        <v>2067.9011341390451</v>
      </c>
      <c r="N144" s="21">
        <f t="shared" si="17"/>
        <v>2067.9011341390451</v>
      </c>
      <c r="O144" s="21">
        <f t="shared" si="13"/>
        <v>0.35327731946174762</v>
      </c>
      <c r="P144" s="21">
        <f t="shared" si="14"/>
        <v>9.5532773194617473</v>
      </c>
      <c r="Q144" s="26">
        <f t="shared" si="15"/>
        <v>4.6197940325803733E-3</v>
      </c>
    </row>
    <row r="145" spans="1:17" x14ac:dyDescent="0.25">
      <c r="A145" s="25">
        <v>42644</v>
      </c>
      <c r="B145" s="26">
        <v>0.1706</v>
      </c>
      <c r="C145" s="21">
        <v>2126.1499020000001</v>
      </c>
      <c r="D145" s="26">
        <v>2E-3</v>
      </c>
      <c r="E145" s="26">
        <v>2.1100000000000001E-2</v>
      </c>
      <c r="F145" s="21">
        <v>30</v>
      </c>
      <c r="G145" s="21">
        <f t="shared" si="16"/>
        <v>2023.8958680210221</v>
      </c>
      <c r="H145" s="21">
        <v>2025</v>
      </c>
      <c r="I145" s="28">
        <v>43071</v>
      </c>
      <c r="J145" s="21">
        <v>32</v>
      </c>
      <c r="K145" s="21">
        <v>13</v>
      </c>
      <c r="L145" s="21">
        <v>0.1</v>
      </c>
      <c r="M145" s="21">
        <f t="shared" si="12"/>
        <v>2011.6449626343226</v>
      </c>
      <c r="N145" s="21">
        <f t="shared" si="17"/>
        <v>2011.6449626343226</v>
      </c>
      <c r="O145" s="21">
        <f t="shared" si="13"/>
        <v>0.33284570645379241</v>
      </c>
      <c r="P145" s="21">
        <f t="shared" si="14"/>
        <v>13.232845706453793</v>
      </c>
      <c r="Q145" s="26">
        <f t="shared" si="15"/>
        <v>6.5781218615858028E-3</v>
      </c>
    </row>
    <row r="146" spans="1:17" x14ac:dyDescent="0.25">
      <c r="A146" s="25">
        <v>42675</v>
      </c>
      <c r="B146" s="26">
        <v>0.1333</v>
      </c>
      <c r="C146" s="21">
        <v>2198.8100589999999</v>
      </c>
      <c r="D146" s="26">
        <v>3.8E-3</v>
      </c>
      <c r="E146" s="26">
        <v>2.1000000000000001E-2</v>
      </c>
      <c r="F146" s="21">
        <v>30</v>
      </c>
      <c r="G146" s="21">
        <f t="shared" si="16"/>
        <v>2114.8998235178983</v>
      </c>
      <c r="H146" s="21">
        <v>2115</v>
      </c>
      <c r="I146" s="28">
        <v>42741</v>
      </c>
      <c r="J146" s="21">
        <v>37</v>
      </c>
      <c r="K146" s="21">
        <v>11</v>
      </c>
      <c r="L146" s="21">
        <v>0.55000000000000004</v>
      </c>
      <c r="M146" s="21">
        <f t="shared" si="12"/>
        <v>2103.1854473061117</v>
      </c>
      <c r="N146" s="21">
        <f t="shared" si="17"/>
        <v>2103.1854473061117</v>
      </c>
      <c r="O146" s="21">
        <f t="shared" si="13"/>
        <v>0.66042406357528294</v>
      </c>
      <c r="P146" s="21">
        <f t="shared" si="14"/>
        <v>11.110424063575282</v>
      </c>
      <c r="Q146" s="26">
        <f t="shared" si="15"/>
        <v>5.2826649584354016E-3</v>
      </c>
    </row>
    <row r="147" spans="1:17" x14ac:dyDescent="0.25">
      <c r="A147" s="25">
        <v>42705</v>
      </c>
      <c r="B147" s="26">
        <v>0.1404</v>
      </c>
      <c r="C147" s="21">
        <v>2238.830078</v>
      </c>
      <c r="D147" s="26">
        <v>4.4000000000000003E-3</v>
      </c>
      <c r="E147" s="26">
        <v>2.01E-2</v>
      </c>
      <c r="F147" s="21">
        <v>32</v>
      </c>
      <c r="G147" s="21">
        <f t="shared" si="16"/>
        <v>2146.6209452024946</v>
      </c>
      <c r="H147" s="21">
        <v>2145</v>
      </c>
      <c r="I147" s="28">
        <v>42769</v>
      </c>
      <c r="J147" s="21">
        <v>35</v>
      </c>
      <c r="K147" s="21">
        <v>11.2</v>
      </c>
      <c r="L147" s="21"/>
      <c r="M147" s="21">
        <f t="shared" si="12"/>
        <v>2132.8951771952202</v>
      </c>
      <c r="N147" s="21">
        <f t="shared" si="17"/>
        <v>2132.8951771952202</v>
      </c>
      <c r="O147" s="21">
        <f t="shared" si="13"/>
        <v>0.82725160470629566</v>
      </c>
      <c r="P147" s="21">
        <f t="shared" si="14"/>
        <v>12.027251604706295</v>
      </c>
      <c r="Q147" s="26">
        <f t="shared" si="15"/>
        <v>5.6389323457153012E-3</v>
      </c>
    </row>
    <row r="148" spans="1:17" x14ac:dyDescent="0.25">
      <c r="A148" s="21"/>
      <c r="B148" s="21"/>
      <c r="C148" s="21"/>
      <c r="D148" s="21"/>
      <c r="E148" s="21"/>
      <c r="F148" s="21"/>
      <c r="G148" s="21"/>
      <c r="H148" s="21"/>
      <c r="I148" s="21"/>
      <c r="J148" s="21"/>
      <c r="K148" s="21"/>
      <c r="L148" s="21"/>
      <c r="M148" s="21"/>
      <c r="N148" s="21"/>
      <c r="O148" s="21"/>
      <c r="P148" s="21"/>
      <c r="Q148" s="21"/>
    </row>
  </sheetData>
  <pageMargins left="0.7" right="0.7" top="0.75" bottom="0.75" header="0.3" footer="0.3"/>
  <pageSetup paperSize="9" orientation="portrait" verticalDpi="0"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9"/>
  <sheetViews>
    <sheetView workbookViewId="0">
      <selection activeCell="O4" sqref="O4:R4"/>
    </sheetView>
  </sheetViews>
  <sheetFormatPr baseColWidth="10" defaultRowHeight="15" x14ac:dyDescent="0.25"/>
  <cols>
    <col min="1" max="1" width="11.7109375" bestFit="1" customWidth="1"/>
    <col min="4" max="4" width="12.7109375" bestFit="1" customWidth="1"/>
    <col min="5" max="5" width="11.85546875" customWidth="1"/>
    <col min="9" max="9" width="18.140625" customWidth="1"/>
  </cols>
  <sheetData>
    <row r="1" spans="1:19" x14ac:dyDescent="0.25">
      <c r="A1" t="s">
        <v>0</v>
      </c>
      <c r="B1">
        <v>4</v>
      </c>
    </row>
    <row r="2" spans="1:19" x14ac:dyDescent="0.25">
      <c r="A2" t="s">
        <v>1</v>
      </c>
      <c r="B2">
        <v>-2</v>
      </c>
    </row>
    <row r="3" spans="1:19" x14ac:dyDescent="0.25">
      <c r="A3" s="2"/>
    </row>
    <row r="4" spans="1:19" x14ac:dyDescent="0.25">
      <c r="A4" s="1" t="s">
        <v>18</v>
      </c>
      <c r="B4" s="1" t="s">
        <v>2</v>
      </c>
      <c r="C4" s="1" t="s">
        <v>6</v>
      </c>
      <c r="D4" s="1" t="s">
        <v>5</v>
      </c>
      <c r="E4" s="1" t="s">
        <v>7</v>
      </c>
      <c r="F4" s="1" t="s">
        <v>8</v>
      </c>
      <c r="G4" s="1" t="s">
        <v>9</v>
      </c>
      <c r="H4" s="1" t="s">
        <v>10</v>
      </c>
      <c r="I4" s="1" t="s">
        <v>17</v>
      </c>
      <c r="J4" s="1" t="s">
        <v>4</v>
      </c>
      <c r="K4" s="1" t="s">
        <v>3</v>
      </c>
      <c r="L4" s="1" t="s">
        <v>11</v>
      </c>
      <c r="M4" s="1" t="s">
        <v>12</v>
      </c>
      <c r="N4" s="1" t="s">
        <v>13</v>
      </c>
      <c r="O4" s="1" t="s">
        <v>14</v>
      </c>
      <c r="P4" s="1" t="s">
        <v>15</v>
      </c>
      <c r="Q4" s="1" t="s">
        <v>16</v>
      </c>
    </row>
    <row r="5" spans="1:19" ht="15.75" x14ac:dyDescent="0.25">
      <c r="A5" s="52">
        <v>38353</v>
      </c>
      <c r="B5" s="53">
        <v>0.12820000000000001</v>
      </c>
      <c r="C5" s="54">
        <v>1181.27</v>
      </c>
      <c r="D5" s="53">
        <v>2.06E-2</v>
      </c>
      <c r="E5" s="53">
        <v>1.7500000000000002E-2</v>
      </c>
      <c r="F5" s="55">
        <v>28</v>
      </c>
      <c r="G5" s="54">
        <f>C5*EXP((D5-E5+((B5^2)/2))*(1/12)+(B5*SQRT(F5/365)*$B$2))</f>
        <v>1101.3296053696297</v>
      </c>
      <c r="H5" s="54">
        <v>1100</v>
      </c>
      <c r="I5" s="56">
        <v>42813</v>
      </c>
      <c r="J5" s="54">
        <v>47</v>
      </c>
      <c r="K5" s="54">
        <v>2.8</v>
      </c>
      <c r="L5" s="54">
        <v>0.55000000000000004</v>
      </c>
      <c r="M5" s="54">
        <f>H5*EXP(-D5*(J5/365))-K5</f>
        <v>1094.2860035324543</v>
      </c>
      <c r="N5" s="54">
        <f>M5/$B$1</f>
        <v>273.57150088311357</v>
      </c>
      <c r="O5" s="54">
        <f>(N5+K5)*(EXP(D5*F5/365)-1)</f>
        <v>0.43708795801625949</v>
      </c>
      <c r="P5" s="54">
        <f>K5-L5+O5</f>
        <v>2.6870879580162597</v>
      </c>
      <c r="Q5" s="53">
        <f>P5/N5</f>
        <v>9.8222510361718838E-3</v>
      </c>
      <c r="S5" s="3"/>
    </row>
    <row r="6" spans="1:19" ht="15.75" x14ac:dyDescent="0.25">
      <c r="A6" s="52">
        <v>38384</v>
      </c>
      <c r="B6" s="53">
        <v>0.1208</v>
      </c>
      <c r="C6" s="54">
        <v>1203.599976</v>
      </c>
      <c r="D6" s="53">
        <v>2.5100000000000001E-2</v>
      </c>
      <c r="E6" s="53">
        <v>1.66E-2</v>
      </c>
      <c r="F6" s="54">
        <v>31</v>
      </c>
      <c r="G6" s="54">
        <f>C6*EXP((D6-E6+((B6^2)/2))*(1/12)+(B6*SQRT(F6/365)*$B$2))</f>
        <v>1123.2473302479405</v>
      </c>
      <c r="H6" s="54">
        <v>1125</v>
      </c>
      <c r="I6" s="52">
        <v>42841</v>
      </c>
      <c r="J6" s="54">
        <v>47</v>
      </c>
      <c r="K6" s="54">
        <v>2.2999999999999998</v>
      </c>
      <c r="L6" s="54">
        <v>1.4</v>
      </c>
      <c r="M6" s="54">
        <f t="shared" ref="M6:M69" si="0">H6*EXP(-D6*(J6/365))-K6</f>
        <v>1119.0698080060195</v>
      </c>
      <c r="N6" s="54">
        <f t="shared" ref="N6:N69" si="1">M6/$B$1</f>
        <v>279.76745200150486</v>
      </c>
      <c r="O6" s="54">
        <f t="shared" ref="O6:O69" si="2">(N6+K6)*(EXP(D6*F6/365)-1)</f>
        <v>0.60194736662806125</v>
      </c>
      <c r="P6" s="54">
        <f t="shared" ref="P6:P69" si="3">K6-L6+O6</f>
        <v>1.5019473666280612</v>
      </c>
      <c r="Q6" s="53">
        <f t="shared" ref="Q6:Q69" si="4">P6/N6</f>
        <v>5.3685564774703749E-3</v>
      </c>
      <c r="S6" s="3"/>
    </row>
    <row r="7" spans="1:19" ht="15.75" x14ac:dyDescent="0.25">
      <c r="A7" s="52">
        <v>38412</v>
      </c>
      <c r="B7" s="53">
        <v>0.14019999999999999</v>
      </c>
      <c r="C7" s="54">
        <v>1180.589966</v>
      </c>
      <c r="D7" s="53">
        <v>2.63E-2</v>
      </c>
      <c r="E7" s="53">
        <v>1.6899999999999998E-2</v>
      </c>
      <c r="F7" s="54">
        <v>29</v>
      </c>
      <c r="G7" s="54">
        <f t="shared" ref="G7:G70" si="5">C7*EXP((D7-E7+((B7^2)/2))*(1/12)+(B7*SQRT(F7/365)*$B$2))</f>
        <v>1092.6212177736613</v>
      </c>
      <c r="H7" s="54">
        <v>1090</v>
      </c>
      <c r="I7" s="56">
        <v>42876</v>
      </c>
      <c r="J7" s="54">
        <v>51</v>
      </c>
      <c r="K7" s="54">
        <v>2.85</v>
      </c>
      <c r="L7" s="54">
        <v>2.1</v>
      </c>
      <c r="M7" s="54">
        <f>H7*EXP(-D7*(J7/365))-K7</f>
        <v>1083.1518247082472</v>
      </c>
      <c r="N7" s="54">
        <f>M7/$B$1</f>
        <v>270.7879561770618</v>
      </c>
      <c r="O7" s="54">
        <f>(N7+K7)*(EXP(D7*F7/365)-1)</f>
        <v>0.57238869475508403</v>
      </c>
      <c r="P7" s="54">
        <f t="shared" si="3"/>
        <v>1.322388694755084</v>
      </c>
      <c r="Q7" s="53">
        <f t="shared" si="4"/>
        <v>4.883484160168503E-3</v>
      </c>
      <c r="S7" s="3"/>
    </row>
    <row r="8" spans="1:19" ht="15.75" x14ac:dyDescent="0.25">
      <c r="A8" s="52">
        <v>38443</v>
      </c>
      <c r="B8" s="53">
        <v>0.15310000000000001</v>
      </c>
      <c r="C8" s="54">
        <v>1156.849976</v>
      </c>
      <c r="D8" s="53">
        <v>2.7E-2</v>
      </c>
      <c r="E8" s="53">
        <v>1.7600000000000001E-2</v>
      </c>
      <c r="F8" s="54">
        <v>32</v>
      </c>
      <c r="G8" s="54">
        <f t="shared" si="5"/>
        <v>1058.4409182935738</v>
      </c>
      <c r="H8" s="54">
        <v>1060</v>
      </c>
      <c r="I8" s="56">
        <v>42904</v>
      </c>
      <c r="J8" s="54">
        <v>50</v>
      </c>
      <c r="K8" s="54">
        <v>3.5</v>
      </c>
      <c r="L8" s="54">
        <v>0.5</v>
      </c>
      <c r="M8" s="54">
        <f t="shared" si="0"/>
        <v>1052.5866934526846</v>
      </c>
      <c r="N8" s="54">
        <f t="shared" si="1"/>
        <v>263.14667336317115</v>
      </c>
      <c r="O8" s="54">
        <f t="shared" si="2"/>
        <v>0.6319331869050191</v>
      </c>
      <c r="P8" s="54">
        <f t="shared" si="3"/>
        <v>3.6319331869050191</v>
      </c>
      <c r="Q8" s="53">
        <f t="shared" si="4"/>
        <v>1.3801934641569855E-2</v>
      </c>
      <c r="S8" s="3"/>
    </row>
    <row r="9" spans="1:19" ht="15.75" x14ac:dyDescent="0.25">
      <c r="A9" s="52">
        <v>38473</v>
      </c>
      <c r="B9" s="53">
        <v>0.13289999999999999</v>
      </c>
      <c r="C9" s="54">
        <v>1191.5</v>
      </c>
      <c r="D9" s="53">
        <v>2.8000000000000001E-2</v>
      </c>
      <c r="E9" s="53">
        <v>1.7600000000000001E-2</v>
      </c>
      <c r="F9" s="54">
        <v>30</v>
      </c>
      <c r="G9" s="54">
        <f t="shared" si="5"/>
        <v>1105.8487352852728</v>
      </c>
      <c r="H9" s="54">
        <v>1110</v>
      </c>
      <c r="I9" s="56">
        <v>42932</v>
      </c>
      <c r="J9" s="54">
        <v>46</v>
      </c>
      <c r="K9" s="54">
        <v>2.9</v>
      </c>
      <c r="L9" s="54">
        <v>0.6</v>
      </c>
      <c r="M9" s="54">
        <f t="shared" si="0"/>
        <v>1103.1899713408122</v>
      </c>
      <c r="N9" s="54">
        <f t="shared" si="1"/>
        <v>275.79749283520306</v>
      </c>
      <c r="O9" s="54">
        <f t="shared" si="2"/>
        <v>0.64212461061481352</v>
      </c>
      <c r="P9" s="54">
        <f t="shared" si="3"/>
        <v>2.9421246106148136</v>
      </c>
      <c r="Q9" s="53">
        <f t="shared" si="4"/>
        <v>1.0667698898817829E-2</v>
      </c>
      <c r="S9" s="3"/>
    </row>
    <row r="10" spans="1:19" ht="15.75" x14ac:dyDescent="0.25">
      <c r="A10" s="52">
        <v>38504</v>
      </c>
      <c r="B10" s="53">
        <v>0.12039999999999999</v>
      </c>
      <c r="C10" s="54">
        <v>1191.329956</v>
      </c>
      <c r="D10" s="53">
        <v>2.9899999999999999E-2</v>
      </c>
      <c r="E10" s="53">
        <v>1.7399999999999999E-2</v>
      </c>
      <c r="F10" s="54">
        <v>29</v>
      </c>
      <c r="G10" s="54">
        <f t="shared" si="5"/>
        <v>1114.9851544860173</v>
      </c>
      <c r="H10" s="54">
        <v>1125</v>
      </c>
      <c r="I10" s="56">
        <v>42967</v>
      </c>
      <c r="J10" s="54">
        <v>49</v>
      </c>
      <c r="K10" s="54">
        <v>3.7</v>
      </c>
      <c r="L10" s="54">
        <v>0.6</v>
      </c>
      <c r="M10" s="54">
        <f t="shared" si="0"/>
        <v>1116.7933316944145</v>
      </c>
      <c r="N10" s="54">
        <f t="shared" si="1"/>
        <v>279.19833292360363</v>
      </c>
      <c r="O10" s="54">
        <f t="shared" si="2"/>
        <v>0.67285683851804134</v>
      </c>
      <c r="P10" s="54">
        <f t="shared" si="3"/>
        <v>3.7728568385180417</v>
      </c>
      <c r="Q10" s="53">
        <f t="shared" si="4"/>
        <v>1.3513178245052056E-2</v>
      </c>
      <c r="S10" s="3"/>
    </row>
    <row r="11" spans="1:19" ht="15.75" x14ac:dyDescent="0.25">
      <c r="A11" s="52">
        <v>38534</v>
      </c>
      <c r="B11" s="53">
        <v>0.1157</v>
      </c>
      <c r="C11" s="54">
        <v>1234.1800539999999</v>
      </c>
      <c r="D11" s="53">
        <v>3.2500000000000001E-2</v>
      </c>
      <c r="E11" s="53">
        <v>1.7299999999999999E-2</v>
      </c>
      <c r="F11" s="54">
        <v>32</v>
      </c>
      <c r="G11" s="54">
        <f t="shared" si="5"/>
        <v>1154.5553330858716</v>
      </c>
      <c r="H11" s="54">
        <v>1155</v>
      </c>
      <c r="I11" s="56">
        <v>42995</v>
      </c>
      <c r="J11" s="54">
        <v>49</v>
      </c>
      <c r="K11" s="54">
        <v>2.4</v>
      </c>
      <c r="L11" s="54">
        <v>1.05</v>
      </c>
      <c r="M11" s="54">
        <f t="shared" si="0"/>
        <v>1147.5716964332696</v>
      </c>
      <c r="N11" s="54">
        <f t="shared" si="1"/>
        <v>286.8929241083174</v>
      </c>
      <c r="O11" s="54">
        <f t="shared" si="2"/>
        <v>0.82546213024726922</v>
      </c>
      <c r="P11" s="54">
        <f t="shared" si="3"/>
        <v>2.175462130247269</v>
      </c>
      <c r="Q11" s="53">
        <f t="shared" si="4"/>
        <v>7.5828364781346637E-3</v>
      </c>
      <c r="S11" s="3"/>
    </row>
    <row r="12" spans="1:19" ht="15.75" x14ac:dyDescent="0.25">
      <c r="A12" s="52">
        <v>38565</v>
      </c>
      <c r="B12" s="53">
        <v>0.126</v>
      </c>
      <c r="C12" s="54">
        <v>1220.329956</v>
      </c>
      <c r="D12" s="53">
        <v>3.4099999999999998E-2</v>
      </c>
      <c r="E12" s="53">
        <v>1.7399999999999999E-2</v>
      </c>
      <c r="F12" s="54">
        <v>30</v>
      </c>
      <c r="G12" s="54">
        <f t="shared" si="5"/>
        <v>1137.6085433533976</v>
      </c>
      <c r="H12" s="54">
        <v>1140</v>
      </c>
      <c r="I12" s="56">
        <v>43030</v>
      </c>
      <c r="J12" s="54">
        <v>52</v>
      </c>
      <c r="K12" s="54">
        <v>3.4</v>
      </c>
      <c r="L12" s="54">
        <v>0.75</v>
      </c>
      <c r="M12" s="54">
        <f t="shared" si="0"/>
        <v>1131.0752170919445</v>
      </c>
      <c r="N12" s="54">
        <f t="shared" si="1"/>
        <v>282.76880427298613</v>
      </c>
      <c r="O12" s="54">
        <f t="shared" si="2"/>
        <v>0.80318170494879271</v>
      </c>
      <c r="P12" s="54">
        <f t="shared" si="3"/>
        <v>3.4531817049487925</v>
      </c>
      <c r="Q12" s="53">
        <f t="shared" si="4"/>
        <v>1.2212032065655578E-2</v>
      </c>
      <c r="S12" s="3"/>
    </row>
    <row r="13" spans="1:19" ht="15.75" x14ac:dyDescent="0.25">
      <c r="A13" s="52">
        <v>38596</v>
      </c>
      <c r="B13" s="53">
        <v>0.1192</v>
      </c>
      <c r="C13" s="54">
        <v>1228.8100589999999</v>
      </c>
      <c r="D13" s="53">
        <v>3.15E-2</v>
      </c>
      <c r="E13" s="53">
        <v>1.7500000000000002E-2</v>
      </c>
      <c r="F13" s="54">
        <v>31</v>
      </c>
      <c r="G13" s="54">
        <f t="shared" si="5"/>
        <v>1148.3521771905373</v>
      </c>
      <c r="H13" s="54">
        <v>1150</v>
      </c>
      <c r="I13" s="56">
        <v>43058</v>
      </c>
      <c r="J13" s="54">
        <v>50</v>
      </c>
      <c r="K13" s="54">
        <v>3.2</v>
      </c>
      <c r="L13" s="54">
        <v>3.4</v>
      </c>
      <c r="M13" s="54">
        <f t="shared" si="0"/>
        <v>1141.8483622441247</v>
      </c>
      <c r="N13" s="54">
        <f t="shared" si="1"/>
        <v>285.46209056103118</v>
      </c>
      <c r="O13" s="54">
        <f t="shared" si="2"/>
        <v>0.77330391429074641</v>
      </c>
      <c r="P13" s="54">
        <f t="shared" si="3"/>
        <v>0.57330391429074667</v>
      </c>
      <c r="Q13" s="53">
        <f t="shared" si="4"/>
        <v>2.0083364245108951E-3</v>
      </c>
      <c r="S13" s="3"/>
    </row>
    <row r="14" spans="1:19" ht="15.75" x14ac:dyDescent="0.25">
      <c r="A14" s="52">
        <v>38626</v>
      </c>
      <c r="B14" s="48">
        <v>0.1532</v>
      </c>
      <c r="C14" s="54">
        <v>1207.01001</v>
      </c>
      <c r="D14" s="53">
        <v>3.7699999999999997E-2</v>
      </c>
      <c r="E14" s="48">
        <v>1.8200000000000001E-2</v>
      </c>
      <c r="F14" s="54">
        <v>30</v>
      </c>
      <c r="G14" s="54">
        <f t="shared" si="5"/>
        <v>1108.3883376926078</v>
      </c>
      <c r="H14" s="54">
        <v>1100</v>
      </c>
      <c r="I14" s="57">
        <v>38703</v>
      </c>
      <c r="J14" s="54">
        <v>47</v>
      </c>
      <c r="K14" s="54">
        <v>3</v>
      </c>
      <c r="L14" s="54">
        <v>0.25</v>
      </c>
      <c r="M14" s="54">
        <f t="shared" si="0"/>
        <v>1091.6729679520915</v>
      </c>
      <c r="N14" s="54">
        <f t="shared" si="1"/>
        <v>272.91824198802288</v>
      </c>
      <c r="O14" s="54">
        <f t="shared" si="2"/>
        <v>0.85629456489764721</v>
      </c>
      <c r="P14" s="54">
        <f t="shared" si="3"/>
        <v>3.606294564897647</v>
      </c>
      <c r="Q14" s="53">
        <f t="shared" si="4"/>
        <v>1.3213827476786658E-2</v>
      </c>
      <c r="S14" s="3"/>
    </row>
    <row r="15" spans="1:19" x14ac:dyDescent="0.25">
      <c r="A15" s="52">
        <v>38657</v>
      </c>
      <c r="B15" s="53">
        <v>0.1206</v>
      </c>
      <c r="C15" s="54">
        <v>1249.4799800000001</v>
      </c>
      <c r="D15" s="58">
        <v>0.04</v>
      </c>
      <c r="E15" s="53">
        <v>1.78E-2</v>
      </c>
      <c r="F15" s="54">
        <v>30</v>
      </c>
      <c r="G15" s="54">
        <f t="shared" si="5"/>
        <v>1168.8654447020615</v>
      </c>
      <c r="H15" s="54">
        <v>1165</v>
      </c>
      <c r="I15" s="57">
        <v>38373</v>
      </c>
      <c r="J15" s="54">
        <v>51</v>
      </c>
      <c r="K15" s="54">
        <v>2.5</v>
      </c>
      <c r="L15" s="54">
        <v>0.6</v>
      </c>
      <c r="M15" s="54">
        <f t="shared" si="0"/>
        <v>1156.0069290456906</v>
      </c>
      <c r="N15" s="54">
        <f t="shared" si="1"/>
        <v>289.00173226142266</v>
      </c>
      <c r="O15" s="54">
        <f t="shared" si="2"/>
        <v>0.95993897672167383</v>
      </c>
      <c r="P15" s="54">
        <f t="shared" si="3"/>
        <v>2.8599389767216739</v>
      </c>
      <c r="Q15" s="53">
        <f t="shared" si="4"/>
        <v>9.895923302406559E-3</v>
      </c>
    </row>
    <row r="16" spans="1:19" x14ac:dyDescent="0.25">
      <c r="A16" s="52">
        <v>38687</v>
      </c>
      <c r="B16" s="53">
        <v>0.1207</v>
      </c>
      <c r="C16" s="54">
        <v>1248.290039</v>
      </c>
      <c r="D16" s="53">
        <v>4.0099999999999997E-2</v>
      </c>
      <c r="E16" s="53">
        <v>1.7600000000000001E-2</v>
      </c>
      <c r="F16" s="54">
        <v>32</v>
      </c>
      <c r="G16" s="54">
        <f t="shared" si="5"/>
        <v>1165.0683416186357</v>
      </c>
      <c r="H16" s="54">
        <v>1165</v>
      </c>
      <c r="I16" s="57">
        <v>38401</v>
      </c>
      <c r="J16" s="54">
        <v>49</v>
      </c>
      <c r="K16" s="54">
        <v>3</v>
      </c>
      <c r="L16" s="54">
        <v>0.8</v>
      </c>
      <c r="M16" s="54">
        <f t="shared" si="0"/>
        <v>1155.7453203379025</v>
      </c>
      <c r="N16" s="54">
        <f t="shared" si="1"/>
        <v>288.93633008447563</v>
      </c>
      <c r="O16" s="54">
        <f t="shared" si="2"/>
        <v>1.0281423791742834</v>
      </c>
      <c r="P16" s="54">
        <f t="shared" si="3"/>
        <v>3.2281423791742836</v>
      </c>
      <c r="Q16" s="53">
        <f t="shared" si="4"/>
        <v>1.1172504261511453E-2</v>
      </c>
    </row>
    <row r="17" spans="1:17" x14ac:dyDescent="0.25">
      <c r="A17" s="52">
        <v>38718</v>
      </c>
      <c r="B17" s="53">
        <v>0.1295</v>
      </c>
      <c r="C17" s="54">
        <v>1280.079956</v>
      </c>
      <c r="D17" s="53">
        <v>4.3700000000000003E-2</v>
      </c>
      <c r="E17" s="53">
        <v>1.7500000000000002E-2</v>
      </c>
      <c r="F17" s="54">
        <v>28</v>
      </c>
      <c r="G17" s="54">
        <f t="shared" si="5"/>
        <v>1194.9082805151711</v>
      </c>
      <c r="H17" s="54">
        <v>1195</v>
      </c>
      <c r="I17" s="57">
        <v>38794</v>
      </c>
      <c r="J17" s="54">
        <v>46</v>
      </c>
      <c r="K17" s="54">
        <v>2.75</v>
      </c>
      <c r="L17" s="54">
        <v>0.9</v>
      </c>
      <c r="M17" s="54">
        <f t="shared" si="0"/>
        <v>1185.6867500756834</v>
      </c>
      <c r="N17" s="54">
        <f t="shared" si="1"/>
        <v>296.42168751892086</v>
      </c>
      <c r="O17" s="54">
        <f t="shared" si="2"/>
        <v>1.0046047963363829</v>
      </c>
      <c r="P17" s="54">
        <f t="shared" si="3"/>
        <v>2.8546047963363828</v>
      </c>
      <c r="Q17" s="53">
        <f t="shared" si="4"/>
        <v>9.6302157248671985E-3</v>
      </c>
    </row>
    <row r="18" spans="1:17" x14ac:dyDescent="0.25">
      <c r="A18" s="52">
        <v>38749</v>
      </c>
      <c r="B18" s="53">
        <v>0.1234</v>
      </c>
      <c r="C18" s="54">
        <v>1280.660034</v>
      </c>
      <c r="D18" s="53">
        <v>4.4699999999999997E-2</v>
      </c>
      <c r="E18" s="53">
        <v>1.77E-2</v>
      </c>
      <c r="F18" s="54">
        <v>31</v>
      </c>
      <c r="G18" s="54">
        <f t="shared" si="5"/>
        <v>1195.2258077906556</v>
      </c>
      <c r="H18" s="54">
        <v>1195</v>
      </c>
      <c r="I18" s="57">
        <v>38829</v>
      </c>
      <c r="J18" s="54">
        <v>53</v>
      </c>
      <c r="K18" s="54">
        <v>2.2799999999999998</v>
      </c>
      <c r="L18" s="54">
        <v>0.7</v>
      </c>
      <c r="M18" s="54">
        <f t="shared" si="0"/>
        <v>1184.9887492058288</v>
      </c>
      <c r="N18" s="54">
        <f t="shared" si="1"/>
        <v>296.24718730145719</v>
      </c>
      <c r="O18" s="54">
        <f t="shared" si="2"/>
        <v>1.1354941171213788</v>
      </c>
      <c r="P18" s="54">
        <f t="shared" si="3"/>
        <v>2.7154941171213789</v>
      </c>
      <c r="Q18" s="53">
        <f t="shared" si="4"/>
        <v>9.1663118960117872E-3</v>
      </c>
    </row>
    <row r="19" spans="1:17" x14ac:dyDescent="0.25">
      <c r="A19" s="52">
        <v>38777</v>
      </c>
      <c r="B19" s="53">
        <v>0.1139</v>
      </c>
      <c r="C19" s="54">
        <v>1294.869995</v>
      </c>
      <c r="D19" s="53">
        <v>4.65E-2</v>
      </c>
      <c r="E19" s="53">
        <v>1.67E-2</v>
      </c>
      <c r="F19" s="54">
        <v>28</v>
      </c>
      <c r="G19" s="54">
        <f t="shared" si="5"/>
        <v>1219.377447220254</v>
      </c>
      <c r="H19" s="54">
        <v>1220</v>
      </c>
      <c r="I19" s="57">
        <v>38857</v>
      </c>
      <c r="J19" s="54">
        <v>50</v>
      </c>
      <c r="K19" s="54">
        <v>2.65</v>
      </c>
      <c r="L19" s="54">
        <v>1.1000000000000001</v>
      </c>
      <c r="M19" s="54">
        <f t="shared" si="0"/>
        <v>1209.6034654981436</v>
      </c>
      <c r="N19" s="54">
        <f t="shared" si="1"/>
        <v>302.40086637453589</v>
      </c>
      <c r="O19" s="54">
        <f t="shared" si="2"/>
        <v>1.0900971489322011</v>
      </c>
      <c r="P19" s="54">
        <f t="shared" si="3"/>
        <v>2.6400971489322007</v>
      </c>
      <c r="Q19" s="53">
        <f t="shared" si="4"/>
        <v>8.7304549771439217E-3</v>
      </c>
    </row>
    <row r="20" spans="1:17" x14ac:dyDescent="0.25">
      <c r="A20" s="52">
        <v>38808</v>
      </c>
      <c r="B20" s="53">
        <v>0.1159</v>
      </c>
      <c r="C20" s="54">
        <v>1310.6099850000001</v>
      </c>
      <c r="D20" s="53">
        <v>4.5999999999999999E-2</v>
      </c>
      <c r="E20" s="53">
        <v>1.77E-2</v>
      </c>
      <c r="F20" s="54">
        <v>33</v>
      </c>
      <c r="G20" s="54">
        <f t="shared" si="5"/>
        <v>1225.9451698268069</v>
      </c>
      <c r="H20" s="54">
        <v>1225</v>
      </c>
      <c r="I20" s="57">
        <v>38885</v>
      </c>
      <c r="J20" s="54">
        <v>50</v>
      </c>
      <c r="K20" s="54">
        <v>2.6</v>
      </c>
      <c r="L20" s="54">
        <v>4.9000000000000004</v>
      </c>
      <c r="M20" s="54">
        <f t="shared" si="0"/>
        <v>1214.7050916116787</v>
      </c>
      <c r="N20" s="54">
        <f t="shared" si="1"/>
        <v>303.67627290291966</v>
      </c>
      <c r="O20" s="54">
        <f t="shared" si="2"/>
        <v>1.276426077067994</v>
      </c>
      <c r="P20" s="54">
        <f t="shared" si="3"/>
        <v>-1.0235739229320062</v>
      </c>
      <c r="Q20" s="53">
        <f t="shared" si="4"/>
        <v>-3.3706088169068978E-3</v>
      </c>
    </row>
    <row r="21" spans="1:17" x14ac:dyDescent="0.25">
      <c r="A21" s="52">
        <v>38838</v>
      </c>
      <c r="B21" s="53">
        <v>0.16439999999999999</v>
      </c>
      <c r="C21" s="54">
        <v>1270.089966</v>
      </c>
      <c r="D21" s="53">
        <v>4.7500000000000001E-2</v>
      </c>
      <c r="E21" s="53">
        <v>1.7999999999999999E-2</v>
      </c>
      <c r="F21" s="54">
        <v>30</v>
      </c>
      <c r="G21" s="54">
        <f t="shared" si="5"/>
        <v>1159.986283435748</v>
      </c>
      <c r="H21" s="54">
        <v>1160</v>
      </c>
      <c r="I21" s="57">
        <v>38920</v>
      </c>
      <c r="J21" s="54">
        <v>52</v>
      </c>
      <c r="K21" s="54">
        <v>1.55</v>
      </c>
      <c r="L21" s="54">
        <v>0.85</v>
      </c>
      <c r="M21" s="54">
        <f t="shared" si="0"/>
        <v>1150.6266376702106</v>
      </c>
      <c r="N21" s="54">
        <f t="shared" si="1"/>
        <v>287.65665941755265</v>
      </c>
      <c r="O21" s="54">
        <f t="shared" si="2"/>
        <v>1.1313014176552731</v>
      </c>
      <c r="P21" s="54">
        <f t="shared" si="3"/>
        <v>1.8313014176552733</v>
      </c>
      <c r="Q21" s="53">
        <f t="shared" si="4"/>
        <v>6.3662750633456337E-3</v>
      </c>
    </row>
    <row r="22" spans="1:17" x14ac:dyDescent="0.25">
      <c r="A22" s="52">
        <v>38869</v>
      </c>
      <c r="B22" s="53">
        <v>0.1308</v>
      </c>
      <c r="C22" s="54">
        <v>1270.1999510000001</v>
      </c>
      <c r="D22" s="53">
        <v>4.5400000000000003E-2</v>
      </c>
      <c r="E22" s="53">
        <v>1.8700000000000001E-2</v>
      </c>
      <c r="F22" s="54">
        <v>31</v>
      </c>
      <c r="G22" s="54">
        <f t="shared" si="5"/>
        <v>1180.4244462419026</v>
      </c>
      <c r="H22" s="54">
        <v>1180</v>
      </c>
      <c r="I22" s="57">
        <v>38948</v>
      </c>
      <c r="J22" s="54">
        <v>50</v>
      </c>
      <c r="K22" s="54">
        <v>3.5</v>
      </c>
      <c r="L22" s="54">
        <v>1.1000000000000001</v>
      </c>
      <c r="M22" s="54">
        <f t="shared" si="0"/>
        <v>1169.184142752855</v>
      </c>
      <c r="N22" s="54">
        <f t="shared" si="1"/>
        <v>292.29603568821375</v>
      </c>
      <c r="O22" s="54">
        <f t="shared" si="2"/>
        <v>1.1427588582040271</v>
      </c>
      <c r="P22" s="54">
        <f t="shared" si="3"/>
        <v>3.542758858204027</v>
      </c>
      <c r="Q22" s="53">
        <f t="shared" si="4"/>
        <v>1.2120447853021913E-2</v>
      </c>
    </row>
    <row r="23" spans="1:17" x14ac:dyDescent="0.25">
      <c r="A23" s="52">
        <v>38899</v>
      </c>
      <c r="B23" s="53">
        <v>0.1459</v>
      </c>
      <c r="C23" s="54">
        <v>1276.660034</v>
      </c>
      <c r="D23" s="53">
        <v>5.0200000000000002E-2</v>
      </c>
      <c r="E23" s="53">
        <v>1.8800000000000001E-2</v>
      </c>
      <c r="F23" s="54">
        <v>31</v>
      </c>
      <c r="G23" s="54">
        <f t="shared" si="5"/>
        <v>1176.6973180593534</v>
      </c>
      <c r="H23" s="54">
        <v>1175</v>
      </c>
      <c r="I23" s="57">
        <v>38976</v>
      </c>
      <c r="J23" s="54">
        <v>47</v>
      </c>
      <c r="K23" s="54">
        <v>3.8</v>
      </c>
      <c r="L23" s="54">
        <v>0.4</v>
      </c>
      <c r="M23" s="54">
        <f t="shared" si="0"/>
        <v>1163.6291669422317</v>
      </c>
      <c r="N23" s="54">
        <f t="shared" si="1"/>
        <v>290.90729173555792</v>
      </c>
      <c r="O23" s="54">
        <f t="shared" si="2"/>
        <v>1.2591851044086215</v>
      </c>
      <c r="P23" s="54">
        <f t="shared" si="3"/>
        <v>4.6591851044086212</v>
      </c>
      <c r="Q23" s="53">
        <f t="shared" si="4"/>
        <v>1.601604785019943E-2</v>
      </c>
    </row>
    <row r="24" spans="1:17" x14ac:dyDescent="0.25">
      <c r="A24" s="52">
        <v>38930</v>
      </c>
      <c r="B24" s="53">
        <v>0.1231</v>
      </c>
      <c r="C24" s="54">
        <v>1303.8199460000001</v>
      </c>
      <c r="D24" s="53">
        <v>5.1200000000000002E-2</v>
      </c>
      <c r="E24" s="53">
        <v>1.8499999999999999E-2</v>
      </c>
      <c r="F24" s="54">
        <v>29</v>
      </c>
      <c r="G24" s="54">
        <f t="shared" si="5"/>
        <v>1220.4965561080521</v>
      </c>
      <c r="H24" s="54">
        <v>1220</v>
      </c>
      <c r="I24" s="57">
        <v>39011</v>
      </c>
      <c r="J24" s="54">
        <v>51</v>
      </c>
      <c r="K24" s="54">
        <v>3.5</v>
      </c>
      <c r="L24" s="54">
        <v>0.6</v>
      </c>
      <c r="M24" s="54">
        <f t="shared" si="0"/>
        <v>1207.8032984977085</v>
      </c>
      <c r="N24" s="54">
        <f t="shared" si="1"/>
        <v>301.95082462442713</v>
      </c>
      <c r="O24" s="54">
        <f t="shared" si="2"/>
        <v>1.2450879753762862</v>
      </c>
      <c r="P24" s="54">
        <f t="shared" si="3"/>
        <v>4.1450879753762866</v>
      </c>
      <c r="Q24" s="53">
        <f t="shared" si="4"/>
        <v>1.3727692184752387E-2</v>
      </c>
    </row>
    <row r="25" spans="1:17" x14ac:dyDescent="0.25">
      <c r="A25" s="52">
        <v>38961</v>
      </c>
      <c r="B25" s="53">
        <v>0.1198</v>
      </c>
      <c r="C25" s="54">
        <v>1335.849976</v>
      </c>
      <c r="D25" s="53">
        <v>4.5999999999999999E-2</v>
      </c>
      <c r="E25" s="53">
        <v>1.83E-2</v>
      </c>
      <c r="F25" s="54">
        <v>32</v>
      </c>
      <c r="G25" s="54">
        <f t="shared" si="5"/>
        <v>1247.9848862915107</v>
      </c>
      <c r="H25" s="54">
        <v>1250</v>
      </c>
      <c r="I25" s="57">
        <v>39039</v>
      </c>
      <c r="J25" s="54">
        <v>50</v>
      </c>
      <c r="K25" s="54">
        <v>3.6</v>
      </c>
      <c r="L25" s="54">
        <v>0.25</v>
      </c>
      <c r="M25" s="54">
        <f t="shared" si="0"/>
        <v>1238.5480526649781</v>
      </c>
      <c r="N25" s="54">
        <f t="shared" si="1"/>
        <v>309.63701316624451</v>
      </c>
      <c r="O25" s="54">
        <f t="shared" si="2"/>
        <v>1.2657969417557362</v>
      </c>
      <c r="P25" s="54">
        <f t="shared" si="3"/>
        <v>4.6157969417557361</v>
      </c>
      <c r="Q25" s="53">
        <f t="shared" si="4"/>
        <v>1.4907122680703256E-2</v>
      </c>
    </row>
    <row r="26" spans="1:17" x14ac:dyDescent="0.25">
      <c r="A26" s="52">
        <v>38991</v>
      </c>
      <c r="B26" s="53">
        <v>0.111</v>
      </c>
      <c r="C26" s="54">
        <v>1377.9399410000001</v>
      </c>
      <c r="D26" s="53">
        <v>5.1799999999999999E-2</v>
      </c>
      <c r="E26" s="53">
        <v>1.7899999999999999E-2</v>
      </c>
      <c r="F26" s="54">
        <v>30</v>
      </c>
      <c r="G26" s="54">
        <f t="shared" si="5"/>
        <v>1297.2965738207695</v>
      </c>
      <c r="H26" s="54">
        <v>1295</v>
      </c>
      <c r="I26" s="57">
        <v>39067</v>
      </c>
      <c r="J26" s="54">
        <v>46</v>
      </c>
      <c r="K26" s="54">
        <v>2.2999999999999998</v>
      </c>
      <c r="L26" s="54">
        <v>0.5</v>
      </c>
      <c r="M26" s="54">
        <f t="shared" si="0"/>
        <v>1284.2734911392342</v>
      </c>
      <c r="N26" s="54">
        <f t="shared" si="1"/>
        <v>321.06837278480856</v>
      </c>
      <c r="O26" s="54">
        <f t="shared" si="2"/>
        <v>1.3796868693534396</v>
      </c>
      <c r="P26" s="54">
        <f t="shared" si="3"/>
        <v>3.1796868693534392</v>
      </c>
      <c r="Q26" s="53">
        <f t="shared" si="4"/>
        <v>9.9034571414624468E-3</v>
      </c>
    </row>
    <row r="27" spans="1:17" x14ac:dyDescent="0.25">
      <c r="A27" s="52">
        <v>39022</v>
      </c>
      <c r="B27" s="53">
        <v>0.1191</v>
      </c>
      <c r="C27" s="54">
        <v>1400.630005</v>
      </c>
      <c r="D27" s="53">
        <v>5.2200000000000003E-2</v>
      </c>
      <c r="E27" s="53">
        <v>1.77E-2</v>
      </c>
      <c r="F27" s="54">
        <v>29</v>
      </c>
      <c r="G27" s="54">
        <f t="shared" si="5"/>
        <v>1314.223720845911</v>
      </c>
      <c r="H27" s="54">
        <v>1315</v>
      </c>
      <c r="I27" s="57">
        <v>38738</v>
      </c>
      <c r="J27" s="54">
        <v>51</v>
      </c>
      <c r="K27" s="54">
        <v>2.75</v>
      </c>
      <c r="L27" s="54">
        <v>0.9</v>
      </c>
      <c r="M27" s="54">
        <f t="shared" si="0"/>
        <v>1302.6936791283524</v>
      </c>
      <c r="N27" s="54">
        <f t="shared" si="1"/>
        <v>325.6734197820881</v>
      </c>
      <c r="O27" s="54">
        <f t="shared" si="2"/>
        <v>1.3649308902280992</v>
      </c>
      <c r="P27" s="54">
        <f t="shared" si="3"/>
        <v>3.2149308902280991</v>
      </c>
      <c r="Q27" s="53">
        <f t="shared" si="4"/>
        <v>9.8716404070656027E-3</v>
      </c>
    </row>
    <row r="28" spans="1:17" x14ac:dyDescent="0.25">
      <c r="A28" s="52">
        <v>39052</v>
      </c>
      <c r="B28" s="53">
        <v>0.11559999999999999</v>
      </c>
      <c r="C28" s="54">
        <v>1418.3000489999999</v>
      </c>
      <c r="D28" s="53">
        <v>4.7500000000000001E-2</v>
      </c>
      <c r="E28" s="53">
        <v>1.7600000000000001E-2</v>
      </c>
      <c r="F28" s="54">
        <v>33</v>
      </c>
      <c r="G28" s="54">
        <f t="shared" si="5"/>
        <v>1327.0909663748384</v>
      </c>
      <c r="H28" s="54">
        <v>1325</v>
      </c>
      <c r="I28" s="57">
        <v>38765</v>
      </c>
      <c r="J28" s="54">
        <v>50</v>
      </c>
      <c r="K28" s="54">
        <v>3.4</v>
      </c>
      <c r="L28" s="54">
        <v>0.35</v>
      </c>
      <c r="M28" s="54">
        <f t="shared" si="0"/>
        <v>1313.006413563905</v>
      </c>
      <c r="N28" s="54">
        <f t="shared" si="1"/>
        <v>328.25160339097624</v>
      </c>
      <c r="O28" s="54">
        <f t="shared" si="2"/>
        <v>1.4273473180125054</v>
      </c>
      <c r="P28" s="54">
        <f t="shared" si="3"/>
        <v>4.4773473180125052</v>
      </c>
      <c r="Q28" s="53">
        <f t="shared" si="4"/>
        <v>1.3639986131856284E-2</v>
      </c>
    </row>
    <row r="29" spans="1:17" x14ac:dyDescent="0.25">
      <c r="A29" s="52">
        <v>39083</v>
      </c>
      <c r="B29" s="53">
        <v>0.1042</v>
      </c>
      <c r="C29" s="54">
        <v>1438.23999</v>
      </c>
      <c r="D29" s="58">
        <v>0.05</v>
      </c>
      <c r="E29" s="48">
        <v>1.7600000000000001E-2</v>
      </c>
      <c r="F29" s="54">
        <v>28</v>
      </c>
      <c r="G29" s="54">
        <f t="shared" si="5"/>
        <v>1361.8608140390097</v>
      </c>
      <c r="H29" s="54">
        <v>1360</v>
      </c>
      <c r="I29" s="57">
        <v>39158</v>
      </c>
      <c r="J29" s="54">
        <v>45</v>
      </c>
      <c r="K29" s="54">
        <v>2.9</v>
      </c>
      <c r="L29" s="54">
        <v>6.8</v>
      </c>
      <c r="M29" s="54">
        <f t="shared" si="0"/>
        <v>1348.7422250873151</v>
      </c>
      <c r="N29" s="54">
        <f t="shared" si="1"/>
        <v>337.18555627182877</v>
      </c>
      <c r="O29" s="54">
        <f t="shared" si="2"/>
        <v>1.3069426130629043</v>
      </c>
      <c r="P29" s="54">
        <f t="shared" si="3"/>
        <v>-2.5930573869370956</v>
      </c>
      <c r="Q29" s="53">
        <f t="shared" si="4"/>
        <v>-7.6902979344899676E-3</v>
      </c>
    </row>
    <row r="30" spans="1:17" x14ac:dyDescent="0.25">
      <c r="A30" s="52">
        <v>39114</v>
      </c>
      <c r="B30" s="53">
        <v>0.1542</v>
      </c>
      <c r="C30" s="54">
        <v>1406.8199460000001</v>
      </c>
      <c r="D30" s="53">
        <v>5.2400000000000002E-2</v>
      </c>
      <c r="E30" s="48">
        <v>1.7500000000000002E-2</v>
      </c>
      <c r="F30" s="54">
        <v>30</v>
      </c>
      <c r="G30" s="54">
        <f t="shared" si="5"/>
        <v>1292.8063700659397</v>
      </c>
      <c r="H30" s="54">
        <v>1290</v>
      </c>
      <c r="I30" s="57">
        <v>39193</v>
      </c>
      <c r="J30" s="54">
        <v>52</v>
      </c>
      <c r="K30" s="54">
        <v>3.7</v>
      </c>
      <c r="L30" s="54">
        <v>1.25</v>
      </c>
      <c r="M30" s="54">
        <f t="shared" si="0"/>
        <v>1276.705741045497</v>
      </c>
      <c r="N30" s="54">
        <f t="shared" si="1"/>
        <v>319.17643526137425</v>
      </c>
      <c r="O30" s="54">
        <f t="shared" si="2"/>
        <v>1.3935789672491796</v>
      </c>
      <c r="P30" s="54">
        <f t="shared" si="3"/>
        <v>3.8435789672491798</v>
      </c>
      <c r="Q30" s="53">
        <f t="shared" si="4"/>
        <v>1.2042176497465E-2</v>
      </c>
    </row>
    <row r="31" spans="1:17" x14ac:dyDescent="0.25">
      <c r="A31" s="52">
        <v>39142</v>
      </c>
      <c r="B31" s="53">
        <v>0.1464</v>
      </c>
      <c r="C31" s="54">
        <v>1420.8599850000001</v>
      </c>
      <c r="D31" s="53">
        <v>5.0700000000000002E-2</v>
      </c>
      <c r="E31" s="48">
        <v>1.8100000000000002E-2</v>
      </c>
      <c r="F31" s="54">
        <v>31</v>
      </c>
      <c r="G31" s="54">
        <f t="shared" si="5"/>
        <v>1309.3636856804567</v>
      </c>
      <c r="H31" s="54">
        <v>1310</v>
      </c>
      <c r="I31" s="57">
        <v>39221</v>
      </c>
      <c r="J31" s="54">
        <v>50</v>
      </c>
      <c r="K31" s="54">
        <v>4.5999999999999996</v>
      </c>
      <c r="L31" s="54">
        <v>0.9</v>
      </c>
      <c r="M31" s="54">
        <f t="shared" si="0"/>
        <v>1296.3333023061518</v>
      </c>
      <c r="N31" s="54">
        <f t="shared" si="1"/>
        <v>324.08332557653796</v>
      </c>
      <c r="O31" s="54">
        <f t="shared" si="2"/>
        <v>1.4183709855129689</v>
      </c>
      <c r="P31" s="54">
        <f t="shared" si="3"/>
        <v>5.1183709855129687</v>
      </c>
      <c r="Q31" s="53">
        <f t="shared" si="4"/>
        <v>1.5793379608184055E-2</v>
      </c>
    </row>
    <row r="32" spans="1:17" x14ac:dyDescent="0.25">
      <c r="A32" s="52">
        <v>39173</v>
      </c>
      <c r="B32" s="53">
        <v>0.14219999999999999</v>
      </c>
      <c r="C32" s="59">
        <v>1482.369995</v>
      </c>
      <c r="D32" s="53">
        <v>4.8000000000000001E-2</v>
      </c>
      <c r="E32" s="48">
        <v>1.7600000000000001E-2</v>
      </c>
      <c r="F32" s="54">
        <v>31</v>
      </c>
      <c r="G32" s="54">
        <f t="shared" si="5"/>
        <v>1369.0749613159689</v>
      </c>
      <c r="H32" s="54">
        <v>1370</v>
      </c>
      <c r="I32" s="57">
        <v>39249</v>
      </c>
      <c r="J32" s="54">
        <v>47</v>
      </c>
      <c r="K32" s="54">
        <v>4.0999999999999996</v>
      </c>
      <c r="L32" s="54">
        <v>0.7</v>
      </c>
      <c r="M32" s="54">
        <f t="shared" si="0"/>
        <v>1357.45838889432</v>
      </c>
      <c r="N32" s="54">
        <f t="shared" si="1"/>
        <v>339.36459722358001</v>
      </c>
      <c r="O32" s="54">
        <f t="shared" si="2"/>
        <v>1.4030643596880854</v>
      </c>
      <c r="P32" s="54">
        <f t="shared" si="3"/>
        <v>4.8030643596880847</v>
      </c>
      <c r="Q32" s="53">
        <f t="shared" si="4"/>
        <v>1.4153109661358496E-2</v>
      </c>
    </row>
    <row r="33" spans="1:17" x14ac:dyDescent="0.25">
      <c r="A33" s="52">
        <v>39203</v>
      </c>
      <c r="B33" s="53">
        <v>0.1305</v>
      </c>
      <c r="C33" s="59">
        <v>1530.619995</v>
      </c>
      <c r="D33" s="53">
        <v>4.7800000000000002E-2</v>
      </c>
      <c r="E33" s="48">
        <v>1.72E-2</v>
      </c>
      <c r="F33" s="54">
        <v>29</v>
      </c>
      <c r="G33" s="54">
        <f t="shared" si="5"/>
        <v>1426.6995559393313</v>
      </c>
      <c r="H33" s="54">
        <v>1425</v>
      </c>
      <c r="I33" s="57">
        <v>42937</v>
      </c>
      <c r="J33" s="54">
        <v>51</v>
      </c>
      <c r="K33" s="54">
        <v>4.5</v>
      </c>
      <c r="L33" s="54">
        <v>4.4000000000000004</v>
      </c>
      <c r="M33" s="54">
        <f t="shared" si="0"/>
        <v>1411.0142740322992</v>
      </c>
      <c r="N33" s="54">
        <f t="shared" si="1"/>
        <v>352.75356850807481</v>
      </c>
      <c r="O33" s="54">
        <f t="shared" si="2"/>
        <v>1.3593601996035138</v>
      </c>
      <c r="P33" s="54">
        <f t="shared" si="3"/>
        <v>1.4593601996035135</v>
      </c>
      <c r="Q33" s="53">
        <f t="shared" si="4"/>
        <v>4.1370529737677414E-3</v>
      </c>
    </row>
    <row r="34" spans="1:17" x14ac:dyDescent="0.25">
      <c r="A34" s="52">
        <v>39234</v>
      </c>
      <c r="B34" s="53">
        <v>0.1623</v>
      </c>
      <c r="C34" s="54">
        <v>1503.349976</v>
      </c>
      <c r="D34" s="53">
        <v>4.2799999999999998E-2</v>
      </c>
      <c r="E34" s="48">
        <v>1.7299999999999999E-2</v>
      </c>
      <c r="F34" s="54">
        <v>32</v>
      </c>
      <c r="G34" s="54">
        <f t="shared" si="5"/>
        <v>1369.9943408062175</v>
      </c>
      <c r="H34" s="54">
        <v>1370</v>
      </c>
      <c r="I34" s="57">
        <v>39312</v>
      </c>
      <c r="J34" s="54">
        <v>50</v>
      </c>
      <c r="K34" s="54">
        <v>5.5</v>
      </c>
      <c r="L34" s="54">
        <v>8.5</v>
      </c>
      <c r="M34" s="54">
        <f t="shared" si="0"/>
        <v>1356.49117210859</v>
      </c>
      <c r="N34" s="54">
        <f t="shared" si="1"/>
        <v>339.12279302714751</v>
      </c>
      <c r="O34" s="54">
        <f t="shared" si="2"/>
        <v>1.2955671969849358</v>
      </c>
      <c r="P34" s="54">
        <f t="shared" si="3"/>
        <v>-1.7044328030150642</v>
      </c>
      <c r="Q34" s="53">
        <f t="shared" si="4"/>
        <v>-5.0260048515188439E-3</v>
      </c>
    </row>
    <row r="35" spans="1:17" x14ac:dyDescent="0.25">
      <c r="A35" s="52">
        <v>39264</v>
      </c>
      <c r="B35" s="53">
        <v>0.23519999999999999</v>
      </c>
      <c r="C35" s="54">
        <v>1455.2700199999999</v>
      </c>
      <c r="D35" s="53">
        <v>5.1299999999999998E-2</v>
      </c>
      <c r="E35" s="48">
        <v>1.7399999999999999E-2</v>
      </c>
      <c r="F35" s="54">
        <v>31</v>
      </c>
      <c r="G35" s="54">
        <f t="shared" si="5"/>
        <v>1275.3653698731714</v>
      </c>
      <c r="H35" s="54">
        <v>1275</v>
      </c>
      <c r="I35" s="57">
        <v>39347</v>
      </c>
      <c r="J35" s="54">
        <v>53</v>
      </c>
      <c r="K35" s="54">
        <v>6.9</v>
      </c>
      <c r="L35" s="54">
        <v>1.7</v>
      </c>
      <c r="M35" s="54">
        <f t="shared" si="0"/>
        <v>1258.6377586685398</v>
      </c>
      <c r="N35" s="54">
        <f t="shared" si="1"/>
        <v>314.65943966713496</v>
      </c>
      <c r="O35" s="54">
        <f t="shared" si="2"/>
        <v>1.4040866456604508</v>
      </c>
      <c r="P35" s="54">
        <f t="shared" si="3"/>
        <v>6.604086645660451</v>
      </c>
      <c r="Q35" s="53">
        <f t="shared" si="4"/>
        <v>2.0988045528354839E-2</v>
      </c>
    </row>
    <row r="36" spans="1:17" x14ac:dyDescent="0.25">
      <c r="A36" s="52">
        <v>39295</v>
      </c>
      <c r="B36" s="53">
        <v>0.23380000000000001</v>
      </c>
      <c r="C36" s="54">
        <v>1473.98999</v>
      </c>
      <c r="D36" s="53">
        <v>4.02E-2</v>
      </c>
      <c r="E36" s="48">
        <v>1.84E-2</v>
      </c>
      <c r="F36" s="54">
        <v>28</v>
      </c>
      <c r="G36" s="54">
        <f t="shared" si="5"/>
        <v>1300.2494660768634</v>
      </c>
      <c r="H36" s="54">
        <v>1300</v>
      </c>
      <c r="I36" s="57">
        <v>39375</v>
      </c>
      <c r="J36" s="54">
        <v>50</v>
      </c>
      <c r="K36" s="54">
        <v>8.5</v>
      </c>
      <c r="L36" s="54">
        <v>0.7</v>
      </c>
      <c r="M36" s="54">
        <f t="shared" si="0"/>
        <v>1284.3607712605065</v>
      </c>
      <c r="N36" s="54">
        <f t="shared" si="1"/>
        <v>321.09019281512661</v>
      </c>
      <c r="O36" s="54">
        <f t="shared" si="2"/>
        <v>1.017970795985381</v>
      </c>
      <c r="P36" s="54">
        <f t="shared" si="3"/>
        <v>8.8179707959853815</v>
      </c>
      <c r="Q36" s="53">
        <f t="shared" si="4"/>
        <v>2.7462597716469295E-2</v>
      </c>
    </row>
    <row r="37" spans="1:17" x14ac:dyDescent="0.25">
      <c r="A37" s="52">
        <v>39326</v>
      </c>
      <c r="B37" s="58">
        <v>0.18</v>
      </c>
      <c r="C37" s="54">
        <v>1526.75</v>
      </c>
      <c r="D37" s="53">
        <v>3.4299999999999997E-2</v>
      </c>
      <c r="E37" s="48">
        <v>1.7999999999999999E-2</v>
      </c>
      <c r="F37" s="54">
        <v>33</v>
      </c>
      <c r="G37" s="54">
        <f t="shared" si="5"/>
        <v>1373.8311981875534</v>
      </c>
      <c r="H37" s="54">
        <v>1375</v>
      </c>
      <c r="I37" s="57">
        <v>39403</v>
      </c>
      <c r="J37" s="54">
        <v>50</v>
      </c>
      <c r="K37" s="54">
        <v>5.6</v>
      </c>
      <c r="L37" s="54">
        <v>1.05</v>
      </c>
      <c r="M37" s="54">
        <f t="shared" si="0"/>
        <v>1362.954537841119</v>
      </c>
      <c r="N37" s="54">
        <f t="shared" si="1"/>
        <v>340.73863446027974</v>
      </c>
      <c r="O37" s="54">
        <f t="shared" si="2"/>
        <v>1.0756963727531965</v>
      </c>
      <c r="P37" s="54">
        <f t="shared" si="3"/>
        <v>5.6256963727531968</v>
      </c>
      <c r="Q37" s="53">
        <f t="shared" si="4"/>
        <v>1.6510297934556613E-2</v>
      </c>
    </row>
    <row r="38" spans="1:17" x14ac:dyDescent="0.25">
      <c r="A38" s="52">
        <v>39356</v>
      </c>
      <c r="B38" s="53">
        <v>0.18529999999999999</v>
      </c>
      <c r="C38" s="54">
        <v>1549.380005</v>
      </c>
      <c r="D38" s="53">
        <v>4.0099999999999997E-2</v>
      </c>
      <c r="E38" s="48">
        <v>1.77E-2</v>
      </c>
      <c r="F38" s="54">
        <v>30</v>
      </c>
      <c r="G38" s="54">
        <f t="shared" si="5"/>
        <v>1397.806851159668</v>
      </c>
      <c r="H38" s="54">
        <v>1400</v>
      </c>
      <c r="I38" s="57">
        <v>39438</v>
      </c>
      <c r="J38" s="54">
        <v>52</v>
      </c>
      <c r="K38" s="54">
        <v>6.8</v>
      </c>
      <c r="L38" s="54">
        <v>8.1999999999999993</v>
      </c>
      <c r="M38" s="54">
        <f t="shared" si="0"/>
        <v>1385.2247750318179</v>
      </c>
      <c r="N38" s="54">
        <f t="shared" si="1"/>
        <v>346.30619375795447</v>
      </c>
      <c r="O38" s="54">
        <f t="shared" si="2"/>
        <v>1.165719304338696</v>
      </c>
      <c r="P38" s="54">
        <f t="shared" si="3"/>
        <v>-0.2342806956613035</v>
      </c>
      <c r="Q38" s="53">
        <f t="shared" si="4"/>
        <v>-6.765131547865138E-4</v>
      </c>
    </row>
    <row r="39" spans="1:17" x14ac:dyDescent="0.25">
      <c r="A39" s="52">
        <v>39387</v>
      </c>
      <c r="B39" s="53">
        <v>0.22869999999999999</v>
      </c>
      <c r="C39" s="54">
        <v>1481.1400149999999</v>
      </c>
      <c r="D39" s="53">
        <v>3.6299999999999999E-2</v>
      </c>
      <c r="E39" s="48">
        <v>1.8800000000000001E-2</v>
      </c>
      <c r="F39" s="54">
        <v>31</v>
      </c>
      <c r="G39" s="54">
        <f t="shared" si="5"/>
        <v>1301.0213304244903</v>
      </c>
      <c r="H39" s="54">
        <v>1300</v>
      </c>
      <c r="I39" s="57">
        <v>39466</v>
      </c>
      <c r="J39" s="54">
        <v>50</v>
      </c>
      <c r="K39" s="54">
        <v>6.6</v>
      </c>
      <c r="L39" s="54">
        <v>1.1499999999999999</v>
      </c>
      <c r="M39" s="54">
        <f t="shared" si="0"/>
        <v>1286.9516622365834</v>
      </c>
      <c r="N39" s="54">
        <f t="shared" si="1"/>
        <v>321.73791555914585</v>
      </c>
      <c r="O39" s="54">
        <f t="shared" si="2"/>
        <v>1.0138323178732414</v>
      </c>
      <c r="P39" s="54">
        <f t="shared" si="3"/>
        <v>6.4638323178732406</v>
      </c>
      <c r="Q39" s="53">
        <f t="shared" si="4"/>
        <v>2.0090365497146323E-2</v>
      </c>
    </row>
    <row r="40" spans="1:17" x14ac:dyDescent="0.25">
      <c r="A40" s="52">
        <v>39417</v>
      </c>
      <c r="B40" s="53">
        <v>0.22500000000000001</v>
      </c>
      <c r="C40" s="54">
        <v>1468.3599850000001</v>
      </c>
      <c r="D40" s="53">
        <v>2.76E-2</v>
      </c>
      <c r="E40" s="48">
        <v>1.8700000000000001E-2</v>
      </c>
      <c r="F40" s="54">
        <v>31</v>
      </c>
      <c r="G40" s="54">
        <f t="shared" si="5"/>
        <v>1291.563649019198</v>
      </c>
      <c r="H40" s="54">
        <v>1290</v>
      </c>
      <c r="I40" s="57">
        <v>39494</v>
      </c>
      <c r="J40" s="54">
        <v>47</v>
      </c>
      <c r="K40" s="54">
        <v>6.2</v>
      </c>
      <c r="L40" s="54">
        <v>7.6</v>
      </c>
      <c r="M40" s="54">
        <f t="shared" si="0"/>
        <v>1279.2235125150619</v>
      </c>
      <c r="N40" s="54">
        <f t="shared" si="1"/>
        <v>319.80587812876547</v>
      </c>
      <c r="O40" s="54">
        <f t="shared" si="2"/>
        <v>0.76508988193199068</v>
      </c>
      <c r="P40" s="54">
        <f t="shared" si="3"/>
        <v>-0.63491011806800879</v>
      </c>
      <c r="Q40" s="53">
        <f t="shared" si="4"/>
        <v>-1.9852984622514376E-3</v>
      </c>
    </row>
    <row r="41" spans="1:17" x14ac:dyDescent="0.25">
      <c r="A41" s="52">
        <v>39448</v>
      </c>
      <c r="B41" s="53">
        <v>0.26200000000000001</v>
      </c>
      <c r="C41" s="54">
        <v>1378.5500489999999</v>
      </c>
      <c r="D41" s="53">
        <v>1.6400000000000001E-2</v>
      </c>
      <c r="E41" s="48">
        <v>2.0299999999999999E-2</v>
      </c>
      <c r="F41" s="54">
        <v>29</v>
      </c>
      <c r="G41" s="54">
        <f t="shared" si="5"/>
        <v>1192.2786190910003</v>
      </c>
      <c r="H41" s="54">
        <v>1190</v>
      </c>
      <c r="I41" s="57">
        <v>39529</v>
      </c>
      <c r="J41" s="54">
        <v>51</v>
      </c>
      <c r="K41" s="54">
        <v>7.4</v>
      </c>
      <c r="L41" s="54">
        <v>12.5</v>
      </c>
      <c r="M41" s="54">
        <f t="shared" si="0"/>
        <v>1179.8762288113599</v>
      </c>
      <c r="N41" s="54">
        <f t="shared" si="1"/>
        <v>294.96905720283996</v>
      </c>
      <c r="O41" s="54">
        <f t="shared" si="2"/>
        <v>0.39424782295317801</v>
      </c>
      <c r="P41" s="54">
        <f t="shared" si="3"/>
        <v>-4.705752177046822</v>
      </c>
      <c r="Q41" s="53">
        <f t="shared" si="4"/>
        <v>-1.5953375658012969E-2</v>
      </c>
    </row>
    <row r="42" spans="1:17" x14ac:dyDescent="0.25">
      <c r="A42" s="52">
        <v>39479</v>
      </c>
      <c r="B42" s="53">
        <v>0.26540000000000002</v>
      </c>
      <c r="C42" s="54">
        <v>1330.630005</v>
      </c>
      <c r="D42" s="53">
        <v>2.07E-2</v>
      </c>
      <c r="E42" s="48">
        <v>2.07E-2</v>
      </c>
      <c r="F42" s="54">
        <v>31</v>
      </c>
      <c r="G42" s="54">
        <f t="shared" si="5"/>
        <v>1143.2742551559274</v>
      </c>
      <c r="H42" s="54">
        <v>1140</v>
      </c>
      <c r="I42" s="57">
        <v>39557</v>
      </c>
      <c r="J42" s="54">
        <v>50</v>
      </c>
      <c r="K42" s="54">
        <v>5.9</v>
      </c>
      <c r="L42" s="54">
        <v>1</v>
      </c>
      <c r="M42" s="54">
        <f t="shared" si="0"/>
        <v>1130.8719761420009</v>
      </c>
      <c r="N42" s="54">
        <f t="shared" si="1"/>
        <v>282.71799403550023</v>
      </c>
      <c r="O42" s="54">
        <f t="shared" si="2"/>
        <v>0.5078604549420096</v>
      </c>
      <c r="P42" s="54">
        <f t="shared" si="3"/>
        <v>5.4078604549420097</v>
      </c>
      <c r="Q42" s="53">
        <f t="shared" si="4"/>
        <v>1.9128108465083966E-2</v>
      </c>
    </row>
    <row r="43" spans="1:17" x14ac:dyDescent="0.25">
      <c r="A43" s="52">
        <v>39508</v>
      </c>
      <c r="B43" s="53">
        <v>0.25609999999999999</v>
      </c>
      <c r="C43" s="54">
        <v>1322.6999510000001</v>
      </c>
      <c r="D43" s="53">
        <v>1.2200000000000001E-2</v>
      </c>
      <c r="E43" s="48">
        <v>2.1499999999999998E-2</v>
      </c>
      <c r="F43" s="54">
        <v>30</v>
      </c>
      <c r="G43" s="54">
        <f t="shared" si="5"/>
        <v>1144.2961013959007</v>
      </c>
      <c r="H43" s="54">
        <v>1140</v>
      </c>
      <c r="I43" s="57">
        <v>39585</v>
      </c>
      <c r="J43" s="54">
        <v>47</v>
      </c>
      <c r="K43" s="54">
        <v>5.4</v>
      </c>
      <c r="L43" s="54">
        <v>0.3</v>
      </c>
      <c r="M43" s="54">
        <f t="shared" si="0"/>
        <v>1132.8105128227471</v>
      </c>
      <c r="N43" s="54">
        <f t="shared" si="1"/>
        <v>283.20262820568678</v>
      </c>
      <c r="O43" s="54">
        <f t="shared" si="2"/>
        <v>0.28953846193618982</v>
      </c>
      <c r="P43" s="54">
        <f t="shared" si="3"/>
        <v>5.3895384619361906</v>
      </c>
      <c r="Q43" s="53">
        <f t="shared" si="4"/>
        <v>1.9030679538827696E-2</v>
      </c>
    </row>
    <row r="44" spans="1:17" x14ac:dyDescent="0.25">
      <c r="A44" s="52">
        <v>39539</v>
      </c>
      <c r="B44" s="53">
        <v>0.2079</v>
      </c>
      <c r="C44" s="54">
        <v>1385.589966</v>
      </c>
      <c r="D44" s="53">
        <v>1.17E-2</v>
      </c>
      <c r="E44" s="48">
        <v>2.0799999999999999E-2</v>
      </c>
      <c r="F44" s="54">
        <v>30</v>
      </c>
      <c r="G44" s="54">
        <f t="shared" si="5"/>
        <v>1231.1669538225599</v>
      </c>
      <c r="H44" s="54">
        <v>1230</v>
      </c>
      <c r="I44" s="57">
        <v>39620</v>
      </c>
      <c r="J44" s="54">
        <v>52</v>
      </c>
      <c r="K44" s="54">
        <v>6</v>
      </c>
      <c r="L44" s="54">
        <v>0.6</v>
      </c>
      <c r="M44" s="54">
        <f t="shared" si="0"/>
        <v>1221.9514831012582</v>
      </c>
      <c r="N44" s="54">
        <f t="shared" si="1"/>
        <v>305.48787077531455</v>
      </c>
      <c r="O44" s="54">
        <f t="shared" si="2"/>
        <v>0.29968446256372155</v>
      </c>
      <c r="P44" s="54">
        <f t="shared" si="3"/>
        <v>5.699684462563722</v>
      </c>
      <c r="Q44" s="53">
        <f t="shared" si="4"/>
        <v>1.8657645713062773E-2</v>
      </c>
    </row>
    <row r="45" spans="1:17" x14ac:dyDescent="0.25">
      <c r="A45" s="52">
        <v>39569</v>
      </c>
      <c r="B45" s="53">
        <v>0.17829999999999999</v>
      </c>
      <c r="C45" s="54">
        <v>1400.380005</v>
      </c>
      <c r="D45" s="53">
        <v>1.9800000000000002E-2</v>
      </c>
      <c r="E45" s="48">
        <v>2.0400000000000001E-2</v>
      </c>
      <c r="F45" s="54">
        <v>31</v>
      </c>
      <c r="G45" s="54">
        <f t="shared" si="5"/>
        <v>1263.7636297384483</v>
      </c>
      <c r="H45" s="54">
        <v>1260</v>
      </c>
      <c r="I45" s="57">
        <v>39648</v>
      </c>
      <c r="J45" s="54">
        <v>50</v>
      </c>
      <c r="K45" s="54">
        <v>5.0999999999999996</v>
      </c>
      <c r="L45" s="54">
        <v>17.2</v>
      </c>
      <c r="M45" s="54">
        <f t="shared" si="0"/>
        <v>1251.4870963041781</v>
      </c>
      <c r="N45" s="54">
        <f t="shared" si="1"/>
        <v>312.87177407604452</v>
      </c>
      <c r="O45" s="54">
        <f t="shared" si="2"/>
        <v>0.53516512622553147</v>
      </c>
      <c r="P45" s="54">
        <f t="shared" si="3"/>
        <v>-11.564834873774469</v>
      </c>
      <c r="Q45" s="53">
        <f t="shared" si="4"/>
        <v>-3.6963496972288713E-2</v>
      </c>
    </row>
    <row r="46" spans="1:17" x14ac:dyDescent="0.25">
      <c r="A46" s="52">
        <v>39600</v>
      </c>
      <c r="B46" s="53">
        <v>0.23949999999999999</v>
      </c>
      <c r="C46" s="54">
        <v>1280</v>
      </c>
      <c r="D46" s="53">
        <v>1.6E-2</v>
      </c>
      <c r="E46" s="48">
        <v>2.1399999999999999E-2</v>
      </c>
      <c r="F46" s="54">
        <v>31</v>
      </c>
      <c r="G46" s="54">
        <f t="shared" si="5"/>
        <v>1115.3910572765717</v>
      </c>
      <c r="H46" s="54">
        <v>1120</v>
      </c>
      <c r="I46" s="57">
        <v>39676</v>
      </c>
      <c r="J46" s="54">
        <v>47</v>
      </c>
      <c r="K46" s="54">
        <v>5.6</v>
      </c>
      <c r="L46" s="54">
        <v>1.1499999999999999</v>
      </c>
      <c r="M46" s="54">
        <f t="shared" si="0"/>
        <v>1112.0948685672204</v>
      </c>
      <c r="N46" s="54">
        <f t="shared" si="1"/>
        <v>278.02371714180509</v>
      </c>
      <c r="O46" s="54">
        <f t="shared" si="2"/>
        <v>0.38567942612923672</v>
      </c>
      <c r="P46" s="54">
        <f t="shared" si="3"/>
        <v>4.8356794261292357</v>
      </c>
      <c r="Q46" s="53">
        <f t="shared" si="4"/>
        <v>1.7393046448849588E-2</v>
      </c>
    </row>
    <row r="47" spans="1:17" x14ac:dyDescent="0.25">
      <c r="A47" s="52">
        <v>39630</v>
      </c>
      <c r="B47" s="53">
        <v>0.22939999999999999</v>
      </c>
      <c r="C47" s="54">
        <v>1267.380005</v>
      </c>
      <c r="D47" s="53">
        <v>1.55E-2</v>
      </c>
      <c r="E47" s="48">
        <v>2.29E-2</v>
      </c>
      <c r="F47" s="54">
        <v>29</v>
      </c>
      <c r="G47" s="54">
        <f t="shared" si="5"/>
        <v>1115.3906867820313</v>
      </c>
      <c r="H47" s="54">
        <v>1120</v>
      </c>
      <c r="I47" s="57">
        <v>39711</v>
      </c>
      <c r="J47" s="54">
        <v>51</v>
      </c>
      <c r="K47" s="54">
        <v>7.4</v>
      </c>
      <c r="L47" s="54">
        <v>0.85</v>
      </c>
      <c r="M47" s="54">
        <f t="shared" si="0"/>
        <v>1110.1769809423895</v>
      </c>
      <c r="N47" s="54">
        <f t="shared" si="1"/>
        <v>277.54424523559737</v>
      </c>
      <c r="O47" s="54">
        <f t="shared" si="2"/>
        <v>0.3511269529274243</v>
      </c>
      <c r="P47" s="54">
        <f t="shared" si="3"/>
        <v>6.9011269529274246</v>
      </c>
      <c r="Q47" s="53">
        <f t="shared" si="4"/>
        <v>2.4864961430093084E-2</v>
      </c>
    </row>
    <row r="48" spans="1:17" x14ac:dyDescent="0.25">
      <c r="A48" s="52">
        <v>39661</v>
      </c>
      <c r="B48" s="53">
        <v>0.20649999999999999</v>
      </c>
      <c r="C48" s="54">
        <v>1282.829956</v>
      </c>
      <c r="D48" s="53">
        <v>1.6299999999999999E-2</v>
      </c>
      <c r="E48" s="48">
        <v>2.2499999999999999E-2</v>
      </c>
      <c r="F48" s="54">
        <v>32</v>
      </c>
      <c r="G48" s="54">
        <f t="shared" si="5"/>
        <v>1136.600861714852</v>
      </c>
      <c r="H48" s="54">
        <v>1130</v>
      </c>
      <c r="I48" s="57">
        <v>39739</v>
      </c>
      <c r="J48" s="54">
        <v>50</v>
      </c>
      <c r="K48" s="54">
        <v>4.2</v>
      </c>
      <c r="L48" s="54">
        <v>31</v>
      </c>
      <c r="M48" s="54">
        <f t="shared" si="0"/>
        <v>1123.2796641618131</v>
      </c>
      <c r="N48" s="54">
        <f t="shared" si="1"/>
        <v>280.81991604045328</v>
      </c>
      <c r="O48" s="54">
        <f t="shared" si="2"/>
        <v>0.40759633976439874</v>
      </c>
      <c r="P48" s="54">
        <f t="shared" si="3"/>
        <v>-26.392403660235601</v>
      </c>
      <c r="Q48" s="53">
        <f t="shared" si="4"/>
        <v>-9.3983375653576035E-2</v>
      </c>
    </row>
    <row r="49" spans="1:17" x14ac:dyDescent="0.25">
      <c r="A49" s="52">
        <v>39692</v>
      </c>
      <c r="B49" s="53">
        <v>0.39389999999999997</v>
      </c>
      <c r="C49" s="54">
        <v>1166.3599850000001</v>
      </c>
      <c r="D49" s="53">
        <v>1.0200000000000001E-2</v>
      </c>
      <c r="E49" s="48">
        <v>2.3699999999999999E-2</v>
      </c>
      <c r="F49" s="54">
        <v>31</v>
      </c>
      <c r="G49" s="54">
        <f t="shared" si="5"/>
        <v>932.05730632795394</v>
      </c>
      <c r="H49" s="54">
        <v>930</v>
      </c>
      <c r="I49" s="57">
        <v>39774</v>
      </c>
      <c r="J49" s="54">
        <v>53</v>
      </c>
      <c r="K49" s="54">
        <v>5.8</v>
      </c>
      <c r="L49" s="54">
        <v>37.1</v>
      </c>
      <c r="M49" s="54">
        <f t="shared" si="0"/>
        <v>922.82360036345153</v>
      </c>
      <c r="N49" s="54">
        <f t="shared" si="1"/>
        <v>230.70590009086288</v>
      </c>
      <c r="O49" s="54">
        <f t="shared" si="2"/>
        <v>0.20497415710689851</v>
      </c>
      <c r="P49" s="54">
        <f t="shared" si="3"/>
        <v>-31.095025842893101</v>
      </c>
      <c r="Q49" s="53">
        <f t="shared" si="4"/>
        <v>-0.13478210063395177</v>
      </c>
    </row>
    <row r="50" spans="1:17" x14ac:dyDescent="0.25">
      <c r="A50" s="52">
        <v>39722</v>
      </c>
      <c r="B50" s="53">
        <v>0.59889999999999999</v>
      </c>
      <c r="C50" s="54">
        <v>968.75</v>
      </c>
      <c r="D50" s="53">
        <v>1.1999999999999999E-3</v>
      </c>
      <c r="E50" s="48">
        <v>2.9600000000000001E-2</v>
      </c>
      <c r="F50" s="54">
        <v>28</v>
      </c>
      <c r="G50" s="54">
        <f t="shared" si="5"/>
        <v>704.03664766533086</v>
      </c>
      <c r="H50" s="54">
        <v>700</v>
      </c>
      <c r="I50" s="57">
        <v>39802</v>
      </c>
      <c r="J50" s="54">
        <v>50</v>
      </c>
      <c r="K50" s="54">
        <v>11</v>
      </c>
      <c r="L50" s="54">
        <v>4.3</v>
      </c>
      <c r="M50" s="54">
        <f t="shared" si="0"/>
        <v>688.88494096401553</v>
      </c>
      <c r="N50" s="54">
        <f t="shared" si="1"/>
        <v>172.22123524100388</v>
      </c>
      <c r="O50" s="54">
        <f t="shared" si="2"/>
        <v>1.6867169501895062E-2</v>
      </c>
      <c r="P50" s="54">
        <f t="shared" si="3"/>
        <v>6.7168671695018949</v>
      </c>
      <c r="Q50" s="53">
        <f t="shared" si="4"/>
        <v>3.9001387721452639E-2</v>
      </c>
    </row>
    <row r="51" spans="1:17" x14ac:dyDescent="0.25">
      <c r="A51" s="52">
        <v>39753</v>
      </c>
      <c r="B51" s="53">
        <v>0.55279999999999996</v>
      </c>
      <c r="C51" s="54">
        <v>896.23999000000003</v>
      </c>
      <c r="D51" s="53">
        <v>2.0000000000000001E-4</v>
      </c>
      <c r="E51" s="48">
        <v>3.2300000000000002E-2</v>
      </c>
      <c r="F51" s="54">
        <v>33</v>
      </c>
      <c r="G51" s="54">
        <f t="shared" si="5"/>
        <v>649.25766212164297</v>
      </c>
      <c r="H51" s="54">
        <v>650</v>
      </c>
      <c r="I51" s="57">
        <v>39830</v>
      </c>
      <c r="J51" s="54">
        <v>50</v>
      </c>
      <c r="K51" s="54">
        <v>8.9</v>
      </c>
      <c r="L51" s="54">
        <v>0.55000000000000004</v>
      </c>
      <c r="M51" s="54">
        <f t="shared" si="0"/>
        <v>641.08219202476789</v>
      </c>
      <c r="N51" s="54">
        <f t="shared" si="1"/>
        <v>160.27054800619197</v>
      </c>
      <c r="O51" s="54">
        <f t="shared" si="2"/>
        <v>3.0590019493688001E-3</v>
      </c>
      <c r="P51" s="54">
        <f t="shared" si="3"/>
        <v>8.3530590019493687</v>
      </c>
      <c r="Q51" s="53">
        <f t="shared" si="4"/>
        <v>5.2118490301952751E-2</v>
      </c>
    </row>
    <row r="52" spans="1:17" x14ac:dyDescent="0.25">
      <c r="A52" s="52">
        <v>39783</v>
      </c>
      <c r="B52" s="58">
        <v>0.4</v>
      </c>
      <c r="C52" s="54">
        <v>903.25</v>
      </c>
      <c r="D52" s="53">
        <v>1.1000000000000001E-3</v>
      </c>
      <c r="E52" s="48">
        <v>3.2300000000000002E-2</v>
      </c>
      <c r="F52" s="54">
        <v>30</v>
      </c>
      <c r="G52" s="54">
        <f t="shared" si="5"/>
        <v>721.05337600289567</v>
      </c>
      <c r="H52" s="54">
        <v>720</v>
      </c>
      <c r="I52" s="57">
        <v>39865</v>
      </c>
      <c r="J52" s="54">
        <v>52</v>
      </c>
      <c r="K52" s="54">
        <v>7.9</v>
      </c>
      <c r="L52" s="54">
        <v>7.2</v>
      </c>
      <c r="M52" s="54">
        <f t="shared" si="0"/>
        <v>711.98717596397728</v>
      </c>
      <c r="N52" s="54">
        <f t="shared" si="1"/>
        <v>177.99679399099432</v>
      </c>
      <c r="O52" s="54">
        <f t="shared" si="2"/>
        <v>1.6807867198181062E-2</v>
      </c>
      <c r="P52" s="54">
        <f t="shared" si="3"/>
        <v>0.71680786719818124</v>
      </c>
      <c r="Q52" s="53">
        <f t="shared" si="4"/>
        <v>4.027083022823702E-3</v>
      </c>
    </row>
    <row r="53" spans="1:17" x14ac:dyDescent="0.25">
      <c r="A53" s="52">
        <v>39814</v>
      </c>
      <c r="B53" s="53">
        <v>0.44840000000000002</v>
      </c>
      <c r="C53" s="54">
        <v>825.88000499999998</v>
      </c>
      <c r="D53" s="53">
        <v>1.5E-3</v>
      </c>
      <c r="E53" s="48">
        <v>3.2399999999999998E-2</v>
      </c>
      <c r="F53" s="54">
        <v>28</v>
      </c>
      <c r="G53" s="54">
        <f t="shared" si="5"/>
        <v>647.98366366302389</v>
      </c>
      <c r="H53" s="54">
        <v>650</v>
      </c>
      <c r="I53" s="57">
        <v>39893</v>
      </c>
      <c r="J53" s="54">
        <v>50</v>
      </c>
      <c r="K53" s="54">
        <v>7.5</v>
      </c>
      <c r="L53" s="54">
        <v>8</v>
      </c>
      <c r="M53" s="54">
        <f t="shared" si="0"/>
        <v>642.36645207731124</v>
      </c>
      <c r="N53" s="54">
        <f t="shared" si="1"/>
        <v>160.59161301932781</v>
      </c>
      <c r="O53" s="54">
        <f t="shared" si="2"/>
        <v>1.9343161494288968E-2</v>
      </c>
      <c r="P53" s="54">
        <f t="shared" si="3"/>
        <v>-0.48065683850571106</v>
      </c>
      <c r="Q53" s="53">
        <f t="shared" si="4"/>
        <v>-2.9930382382289305E-3</v>
      </c>
    </row>
    <row r="54" spans="1:17" x14ac:dyDescent="0.25">
      <c r="A54" s="52">
        <v>39845</v>
      </c>
      <c r="B54" s="53">
        <v>0.46350000000000002</v>
      </c>
      <c r="C54" s="54">
        <v>735.09002699999996</v>
      </c>
      <c r="D54" s="53">
        <v>1.6000000000000001E-3</v>
      </c>
      <c r="E54" s="48">
        <v>3.4299999999999997E-2</v>
      </c>
      <c r="F54" s="54">
        <v>32</v>
      </c>
      <c r="G54" s="54">
        <f t="shared" si="5"/>
        <v>562.13433233293381</v>
      </c>
      <c r="H54" s="54">
        <v>560</v>
      </c>
      <c r="I54" s="57">
        <v>39921</v>
      </c>
      <c r="J54" s="54">
        <v>50</v>
      </c>
      <c r="K54" s="54">
        <v>5.0999999999999996</v>
      </c>
      <c r="L54" s="54">
        <v>0.65</v>
      </c>
      <c r="M54" s="54">
        <f t="shared" si="0"/>
        <v>554.77727372391882</v>
      </c>
      <c r="N54" s="54">
        <f t="shared" si="1"/>
        <v>138.69431843097971</v>
      </c>
      <c r="O54" s="54">
        <f t="shared" si="2"/>
        <v>2.0172015055268121E-2</v>
      </c>
      <c r="P54" s="54">
        <f t="shared" si="3"/>
        <v>4.4701720150552671</v>
      </c>
      <c r="Q54" s="53">
        <f t="shared" si="4"/>
        <v>3.22303902973489E-2</v>
      </c>
    </row>
    <row r="55" spans="1:17" x14ac:dyDescent="0.25">
      <c r="A55" s="52">
        <v>39873</v>
      </c>
      <c r="B55" s="53">
        <v>0.44140000000000001</v>
      </c>
      <c r="C55" s="54">
        <v>797.86999500000002</v>
      </c>
      <c r="D55" s="53">
        <v>1.6999999999999999E-3</v>
      </c>
      <c r="E55" s="48">
        <v>3.5999999999999997E-2</v>
      </c>
      <c r="F55" s="54">
        <v>30</v>
      </c>
      <c r="G55" s="54">
        <f t="shared" si="5"/>
        <v>622.73092607539377</v>
      </c>
      <c r="H55" s="54">
        <v>625</v>
      </c>
      <c r="I55" s="57">
        <v>39949</v>
      </c>
      <c r="J55" s="54">
        <v>46</v>
      </c>
      <c r="K55" s="54">
        <v>5.3</v>
      </c>
      <c r="L55" s="54">
        <v>0.3</v>
      </c>
      <c r="M55" s="54">
        <f t="shared" si="0"/>
        <v>619.56611023363507</v>
      </c>
      <c r="N55" s="54">
        <f t="shared" si="1"/>
        <v>154.89152755840877</v>
      </c>
      <c r="O55" s="54">
        <f t="shared" si="2"/>
        <v>2.2384489579902137E-2</v>
      </c>
      <c r="P55" s="54">
        <f t="shared" si="3"/>
        <v>5.0223844895799026</v>
      </c>
      <c r="Q55" s="53">
        <f t="shared" si="4"/>
        <v>3.2425172433566372E-2</v>
      </c>
    </row>
    <row r="56" spans="1:17" x14ac:dyDescent="0.25">
      <c r="A56" s="52">
        <v>39904</v>
      </c>
      <c r="B56" s="53">
        <v>0.36499999999999999</v>
      </c>
      <c r="C56" s="54">
        <v>872.80999799999995</v>
      </c>
      <c r="D56" s="53">
        <v>4.0000000000000002E-4</v>
      </c>
      <c r="E56" s="48">
        <v>3.15E-2</v>
      </c>
      <c r="F56" s="54">
        <v>29</v>
      </c>
      <c r="G56" s="54">
        <f t="shared" si="5"/>
        <v>712.59298306733535</v>
      </c>
      <c r="H56" s="54">
        <v>715</v>
      </c>
      <c r="I56" s="57">
        <v>39984</v>
      </c>
      <c r="J56" s="54">
        <v>50</v>
      </c>
      <c r="K56" s="54">
        <v>6.8</v>
      </c>
      <c r="L56" s="54">
        <v>1.4</v>
      </c>
      <c r="M56" s="54">
        <f t="shared" si="0"/>
        <v>708.16082299116079</v>
      </c>
      <c r="N56" s="54">
        <f t="shared" si="1"/>
        <v>177.0402057477902</v>
      </c>
      <c r="O56" s="54">
        <f t="shared" si="2"/>
        <v>5.8426856823903649E-3</v>
      </c>
      <c r="P56" s="54">
        <f t="shared" si="3"/>
        <v>5.4058426856823907</v>
      </c>
      <c r="Q56" s="53">
        <f t="shared" si="4"/>
        <v>3.0534548143168694E-2</v>
      </c>
    </row>
    <row r="57" spans="1:17" x14ac:dyDescent="0.25">
      <c r="A57" s="52">
        <v>39934</v>
      </c>
      <c r="B57" s="53">
        <v>0.28920000000000001</v>
      </c>
      <c r="C57" s="54">
        <v>919.14001499999995</v>
      </c>
      <c r="D57" s="53">
        <v>1.4E-3</v>
      </c>
      <c r="E57" s="48">
        <v>2.9000000000000001E-2</v>
      </c>
      <c r="F57" s="54">
        <v>32</v>
      </c>
      <c r="G57" s="54">
        <f t="shared" si="5"/>
        <v>775.38755169194337</v>
      </c>
      <c r="H57" s="54">
        <v>775</v>
      </c>
      <c r="I57" s="57">
        <v>40012</v>
      </c>
      <c r="J57" s="54">
        <v>50</v>
      </c>
      <c r="K57" s="54">
        <v>4.4000000000000004</v>
      </c>
      <c r="L57" s="54">
        <v>0.4</v>
      </c>
      <c r="M57" s="54">
        <f t="shared" si="0"/>
        <v>770.45138411430753</v>
      </c>
      <c r="N57" s="54">
        <f t="shared" si="1"/>
        <v>192.61284602857688</v>
      </c>
      <c r="O57" s="54">
        <f t="shared" si="2"/>
        <v>2.4182786809399379E-2</v>
      </c>
      <c r="P57" s="54">
        <f t="shared" si="3"/>
        <v>4.0241827868093996</v>
      </c>
      <c r="Q57" s="53">
        <f t="shared" si="4"/>
        <v>2.0892598130305154E-2</v>
      </c>
    </row>
    <row r="58" spans="1:17" x14ac:dyDescent="0.25">
      <c r="A58" s="52">
        <v>39965</v>
      </c>
      <c r="B58" s="53">
        <v>0.26350000000000001</v>
      </c>
      <c r="C58" s="54">
        <v>919.32000700000003</v>
      </c>
      <c r="D58" s="53">
        <v>1.6999999999999999E-3</v>
      </c>
      <c r="E58" s="48">
        <v>2.76E-2</v>
      </c>
      <c r="F58" s="54">
        <v>31</v>
      </c>
      <c r="G58" s="54">
        <f t="shared" si="5"/>
        <v>789.01496286119266</v>
      </c>
      <c r="H58" s="54">
        <v>790</v>
      </c>
      <c r="I58" s="57">
        <v>40047</v>
      </c>
      <c r="J58" s="54">
        <v>53</v>
      </c>
      <c r="K58" s="54">
        <v>5</v>
      </c>
      <c r="L58" s="54">
        <v>0.6</v>
      </c>
      <c r="M58" s="54">
        <f t="shared" si="0"/>
        <v>784.8050131082764</v>
      </c>
      <c r="N58" s="54">
        <f t="shared" si="1"/>
        <v>196.2012532770691</v>
      </c>
      <c r="O58" s="54">
        <f t="shared" si="2"/>
        <v>2.9052250838605777E-2</v>
      </c>
      <c r="P58" s="54">
        <f t="shared" si="3"/>
        <v>4.4290522508386063</v>
      </c>
      <c r="Q58" s="53">
        <f t="shared" si="4"/>
        <v>2.2574026296274679E-2</v>
      </c>
    </row>
    <row r="59" spans="1:17" x14ac:dyDescent="0.25">
      <c r="A59" s="52">
        <v>39995</v>
      </c>
      <c r="B59" s="53">
        <v>0.25919999999999999</v>
      </c>
      <c r="C59" s="54">
        <v>987.47997999999995</v>
      </c>
      <c r="D59" s="53">
        <v>1.4E-3</v>
      </c>
      <c r="E59" s="48">
        <v>2.6700000000000002E-2</v>
      </c>
      <c r="F59" s="54">
        <v>31</v>
      </c>
      <c r="G59" s="54">
        <f t="shared" si="5"/>
        <v>849.60359571265508</v>
      </c>
      <c r="H59" s="54">
        <v>850</v>
      </c>
      <c r="I59" s="57">
        <v>40075</v>
      </c>
      <c r="J59" s="54">
        <v>50</v>
      </c>
      <c r="K59" s="54">
        <v>4.9000000000000004</v>
      </c>
      <c r="L59" s="54">
        <v>0.7</v>
      </c>
      <c r="M59" s="54">
        <f t="shared" si="0"/>
        <v>844.93700193182121</v>
      </c>
      <c r="N59" s="54">
        <f t="shared" si="1"/>
        <v>211.2342504829553</v>
      </c>
      <c r="O59" s="54">
        <f t="shared" si="2"/>
        <v>2.5700778539166823E-2</v>
      </c>
      <c r="P59" s="54">
        <f t="shared" si="3"/>
        <v>4.2257007785391671</v>
      </c>
      <c r="Q59" s="53">
        <f t="shared" si="4"/>
        <v>2.0004808731906586E-2</v>
      </c>
    </row>
    <row r="60" spans="1:17" x14ac:dyDescent="0.25">
      <c r="A60" s="52">
        <v>40026</v>
      </c>
      <c r="B60" s="53">
        <v>0.2601</v>
      </c>
      <c r="C60" s="54">
        <v>1020.619995</v>
      </c>
      <c r="D60" s="53">
        <v>1.1000000000000001E-3</v>
      </c>
      <c r="E60" s="48">
        <v>2.4199999999999999E-2</v>
      </c>
      <c r="F60" s="54">
        <v>30</v>
      </c>
      <c r="G60" s="54">
        <f t="shared" si="5"/>
        <v>880.0006875913981</v>
      </c>
      <c r="H60" s="54">
        <v>880</v>
      </c>
      <c r="I60" s="57">
        <v>40103</v>
      </c>
      <c r="J60" s="54">
        <v>47</v>
      </c>
      <c r="K60" s="54">
        <v>5</v>
      </c>
      <c r="L60" s="54">
        <v>0.9</v>
      </c>
      <c r="M60" s="54">
        <f t="shared" si="0"/>
        <v>874.87536225195026</v>
      </c>
      <c r="N60" s="54">
        <f t="shared" si="1"/>
        <v>218.71884056298757</v>
      </c>
      <c r="O60" s="54">
        <f t="shared" si="2"/>
        <v>2.0227549282511564E-2</v>
      </c>
      <c r="P60" s="54">
        <f t="shared" si="3"/>
        <v>4.1202275492825109</v>
      </c>
      <c r="Q60" s="53">
        <f t="shared" si="4"/>
        <v>1.8838009284782901E-2</v>
      </c>
    </row>
    <row r="61" spans="1:17" x14ac:dyDescent="0.25">
      <c r="A61" s="52">
        <v>40057</v>
      </c>
      <c r="B61" s="53">
        <v>0.25609999999999999</v>
      </c>
      <c r="C61" s="54">
        <v>1057.079956</v>
      </c>
      <c r="D61" s="53">
        <v>5.9999999999999995E-4</v>
      </c>
      <c r="E61" s="48">
        <v>2.29E-2</v>
      </c>
      <c r="F61" s="54">
        <v>30</v>
      </c>
      <c r="G61" s="54">
        <f t="shared" si="5"/>
        <v>913.51237114677156</v>
      </c>
      <c r="H61" s="54">
        <v>915</v>
      </c>
      <c r="I61" s="57">
        <v>40138</v>
      </c>
      <c r="J61" s="54">
        <v>52</v>
      </c>
      <c r="K61" s="54">
        <v>5.9</v>
      </c>
      <c r="L61" s="54">
        <v>5.8</v>
      </c>
      <c r="M61" s="54">
        <f t="shared" si="0"/>
        <v>909.02178964410678</v>
      </c>
      <c r="N61" s="54">
        <f t="shared" si="1"/>
        <v>227.25544741102669</v>
      </c>
      <c r="O61" s="54">
        <f t="shared" si="2"/>
        <v>1.1498360377531857E-2</v>
      </c>
      <c r="P61" s="54">
        <f t="shared" si="3"/>
        <v>0.11149836037753239</v>
      </c>
      <c r="Q61" s="53">
        <f t="shared" si="4"/>
        <v>4.906300889495085E-4</v>
      </c>
    </row>
    <row r="62" spans="1:17" x14ac:dyDescent="0.25">
      <c r="A62" s="52">
        <v>40087</v>
      </c>
      <c r="B62" s="53">
        <v>0.30690000000000001</v>
      </c>
      <c r="C62" s="54">
        <v>1036.1899410000001</v>
      </c>
      <c r="D62" s="53">
        <v>1E-4</v>
      </c>
      <c r="E62" s="48">
        <v>2.1899999999999999E-2</v>
      </c>
      <c r="F62" s="54">
        <v>31</v>
      </c>
      <c r="G62" s="54">
        <f t="shared" si="5"/>
        <v>868.29695012516459</v>
      </c>
      <c r="H62" s="54">
        <v>870</v>
      </c>
      <c r="I62" s="57">
        <v>40166</v>
      </c>
      <c r="J62" s="54">
        <v>50</v>
      </c>
      <c r="K62" s="54">
        <v>6.1</v>
      </c>
      <c r="L62" s="54">
        <v>0.8</v>
      </c>
      <c r="M62" s="54">
        <f t="shared" si="0"/>
        <v>863.88808227340928</v>
      </c>
      <c r="N62" s="54">
        <f t="shared" si="1"/>
        <v>215.97202056835232</v>
      </c>
      <c r="O62" s="54">
        <f t="shared" si="2"/>
        <v>1.8860991430565816E-3</v>
      </c>
      <c r="P62" s="54">
        <f t="shared" si="3"/>
        <v>5.3018860991430561</v>
      </c>
      <c r="Q62" s="53">
        <f t="shared" si="4"/>
        <v>2.4548948911023771E-2</v>
      </c>
    </row>
    <row r="63" spans="1:17" x14ac:dyDescent="0.25">
      <c r="A63" s="52">
        <v>40118</v>
      </c>
      <c r="B63" s="53">
        <v>0.24510000000000001</v>
      </c>
      <c r="C63" s="54">
        <v>1095.630005</v>
      </c>
      <c r="D63" s="53">
        <v>8.0000000000000004E-4</v>
      </c>
      <c r="E63" s="48">
        <v>2.1000000000000001E-2</v>
      </c>
      <c r="F63" s="54">
        <v>31</v>
      </c>
      <c r="G63" s="54">
        <f t="shared" si="5"/>
        <v>950.55453576168043</v>
      </c>
      <c r="H63" s="54">
        <v>950</v>
      </c>
      <c r="I63" s="57">
        <v>40194</v>
      </c>
      <c r="J63" s="54">
        <v>47</v>
      </c>
      <c r="K63" s="54">
        <v>4.8</v>
      </c>
      <c r="L63" s="54">
        <v>0.95</v>
      </c>
      <c r="M63" s="54">
        <f t="shared" si="0"/>
        <v>945.10214202674388</v>
      </c>
      <c r="N63" s="54">
        <f t="shared" si="1"/>
        <v>236.27553550668597</v>
      </c>
      <c r="O63" s="54">
        <f t="shared" si="2"/>
        <v>1.6380483277426305E-2</v>
      </c>
      <c r="P63" s="54">
        <f t="shared" si="3"/>
        <v>3.866380483277426</v>
      </c>
      <c r="Q63" s="53">
        <f t="shared" si="4"/>
        <v>1.6363862957652752E-2</v>
      </c>
    </row>
    <row r="64" spans="1:17" x14ac:dyDescent="0.25">
      <c r="A64" s="52">
        <v>40148</v>
      </c>
      <c r="B64" s="53">
        <v>0.21679999999999999</v>
      </c>
      <c r="C64" s="54">
        <v>1115.099976</v>
      </c>
      <c r="D64" s="53">
        <v>4.0000000000000002E-4</v>
      </c>
      <c r="E64" s="48">
        <v>2.0199999999999999E-2</v>
      </c>
      <c r="F64" s="54">
        <v>29</v>
      </c>
      <c r="G64" s="54">
        <f t="shared" si="5"/>
        <v>987.11632999965116</v>
      </c>
      <c r="H64" s="54">
        <v>990</v>
      </c>
      <c r="I64" s="57">
        <v>40229</v>
      </c>
      <c r="J64" s="54">
        <v>51</v>
      </c>
      <c r="K64" s="54">
        <v>5.6</v>
      </c>
      <c r="L64" s="54">
        <v>5</v>
      </c>
      <c r="M64" s="54">
        <f t="shared" si="0"/>
        <v>984.3446700393722</v>
      </c>
      <c r="N64" s="54">
        <f t="shared" si="1"/>
        <v>246.08616750984305</v>
      </c>
      <c r="O64" s="54">
        <f t="shared" si="2"/>
        <v>7.9989203742671447E-3</v>
      </c>
      <c r="P64" s="54">
        <f t="shared" si="3"/>
        <v>0.60799892037426684</v>
      </c>
      <c r="Q64" s="53">
        <f t="shared" si="4"/>
        <v>2.4706749124773454E-3</v>
      </c>
    </row>
    <row r="65" spans="1:17" x14ac:dyDescent="0.25">
      <c r="A65" s="52">
        <v>40179</v>
      </c>
      <c r="B65" s="53">
        <v>0.2462</v>
      </c>
      <c r="C65" s="54">
        <v>1073.869995</v>
      </c>
      <c r="D65" s="53">
        <v>2.0000000000000001E-4</v>
      </c>
      <c r="E65" s="48">
        <v>1.9800000000000002E-2</v>
      </c>
      <c r="F65" s="54">
        <v>28</v>
      </c>
      <c r="G65" s="54">
        <f t="shared" si="5"/>
        <v>937.79981269788095</v>
      </c>
      <c r="H65" s="54">
        <v>940</v>
      </c>
      <c r="I65" s="57">
        <v>40257</v>
      </c>
      <c r="J65" s="54">
        <v>50</v>
      </c>
      <c r="K65" s="54">
        <v>6.5</v>
      </c>
      <c r="L65" s="54">
        <v>0.8</v>
      </c>
      <c r="M65" s="54">
        <f t="shared" si="0"/>
        <v>933.47424692812592</v>
      </c>
      <c r="N65" s="54">
        <f t="shared" si="1"/>
        <v>233.36856173203148</v>
      </c>
      <c r="O65" s="54">
        <f t="shared" si="2"/>
        <v>3.680203425334825E-3</v>
      </c>
      <c r="P65" s="54">
        <f t="shared" si="3"/>
        <v>5.7036802034253347</v>
      </c>
      <c r="Q65" s="53">
        <f t="shared" si="4"/>
        <v>2.4440653707137557E-2</v>
      </c>
    </row>
    <row r="66" spans="1:17" x14ac:dyDescent="0.25">
      <c r="A66" s="52">
        <v>40210</v>
      </c>
      <c r="B66" s="53">
        <v>0.19500000000000001</v>
      </c>
      <c r="C66" s="54">
        <v>1104.48999</v>
      </c>
      <c r="D66" s="53">
        <v>8.9999999999999998E-4</v>
      </c>
      <c r="E66" s="48">
        <v>2.0299999999999999E-2</v>
      </c>
      <c r="F66" s="54">
        <v>33</v>
      </c>
      <c r="G66" s="54">
        <f t="shared" si="5"/>
        <v>982.24409742488695</v>
      </c>
      <c r="H66" s="54">
        <v>980</v>
      </c>
      <c r="I66" s="57">
        <v>40285</v>
      </c>
      <c r="J66" s="54">
        <v>50</v>
      </c>
      <c r="K66" s="54">
        <v>4.4000000000000004</v>
      </c>
      <c r="L66" s="54">
        <v>0.4</v>
      </c>
      <c r="M66" s="54">
        <f t="shared" si="0"/>
        <v>975.47918552981218</v>
      </c>
      <c r="N66" s="54">
        <f t="shared" si="1"/>
        <v>243.86979638245305</v>
      </c>
      <c r="O66" s="54">
        <f t="shared" si="2"/>
        <v>2.0202501248333355E-2</v>
      </c>
      <c r="P66" s="54">
        <f t="shared" si="3"/>
        <v>4.0202025012483338</v>
      </c>
      <c r="Q66" s="53">
        <f t="shared" si="4"/>
        <v>1.6485036527211352E-2</v>
      </c>
    </row>
    <row r="67" spans="1:17" x14ac:dyDescent="0.25">
      <c r="A67" s="52">
        <v>40238</v>
      </c>
      <c r="B67" s="53">
        <v>0.1759</v>
      </c>
      <c r="C67" s="54">
        <v>1169.4300539999999</v>
      </c>
      <c r="D67" s="53">
        <v>1.5E-3</v>
      </c>
      <c r="E67" s="48">
        <v>1.9E-2</v>
      </c>
      <c r="F67" s="54">
        <v>30</v>
      </c>
      <c r="G67" s="54">
        <f t="shared" si="5"/>
        <v>1057.0578529723534</v>
      </c>
      <c r="H67" s="54">
        <v>1055</v>
      </c>
      <c r="I67" s="57">
        <v>40320</v>
      </c>
      <c r="J67" s="54">
        <v>52</v>
      </c>
      <c r="K67" s="54">
        <v>4.7</v>
      </c>
      <c r="L67" s="54">
        <v>2.7</v>
      </c>
      <c r="M67" s="54">
        <f t="shared" si="0"/>
        <v>1050.0745720328871</v>
      </c>
      <c r="N67" s="54">
        <f t="shared" si="1"/>
        <v>262.51864300822177</v>
      </c>
      <c r="O67" s="54">
        <f t="shared" si="2"/>
        <v>3.2946795131612777E-2</v>
      </c>
      <c r="P67" s="54">
        <f t="shared" si="3"/>
        <v>2.0329467951316129</v>
      </c>
      <c r="Q67" s="53">
        <f t="shared" si="4"/>
        <v>7.74400923239552E-3</v>
      </c>
    </row>
    <row r="68" spans="1:17" x14ac:dyDescent="0.25">
      <c r="A68" s="52">
        <v>40269</v>
      </c>
      <c r="B68" s="53">
        <v>0.2205</v>
      </c>
      <c r="C68" s="54">
        <v>1186.6899410000001</v>
      </c>
      <c r="D68" s="53">
        <v>1.4E-3</v>
      </c>
      <c r="E68" s="48">
        <v>1.83E-2</v>
      </c>
      <c r="F68" s="54">
        <v>28</v>
      </c>
      <c r="G68" s="54">
        <f t="shared" si="5"/>
        <v>1050.8944420534199</v>
      </c>
      <c r="H68" s="54">
        <v>1050</v>
      </c>
      <c r="I68" s="57">
        <v>40348</v>
      </c>
      <c r="J68" s="54">
        <v>50</v>
      </c>
      <c r="K68" s="54">
        <v>5.5</v>
      </c>
      <c r="L68" s="54">
        <v>17.600000000000001</v>
      </c>
      <c r="M68" s="54">
        <f t="shared" si="0"/>
        <v>1044.2986494451909</v>
      </c>
      <c r="N68" s="54">
        <f t="shared" si="1"/>
        <v>261.07466236129773</v>
      </c>
      <c r="O68" s="54">
        <f t="shared" si="2"/>
        <v>2.863092581006451E-2</v>
      </c>
      <c r="P68" s="54">
        <f t="shared" si="3"/>
        <v>-12.071369074189937</v>
      </c>
      <c r="Q68" s="53">
        <f t="shared" si="4"/>
        <v>-4.623722947684801E-2</v>
      </c>
    </row>
    <row r="69" spans="1:17" x14ac:dyDescent="0.25">
      <c r="A69" s="52">
        <v>40299</v>
      </c>
      <c r="B69" s="53">
        <v>0.35539999999999999</v>
      </c>
      <c r="C69" s="54">
        <v>1089.410034</v>
      </c>
      <c r="D69" s="53">
        <v>1.5E-3</v>
      </c>
      <c r="E69" s="48">
        <v>1.95E-2</v>
      </c>
      <c r="F69" s="54">
        <v>33</v>
      </c>
      <c r="G69" s="54">
        <f t="shared" si="5"/>
        <v>883.09091988657553</v>
      </c>
      <c r="H69" s="54">
        <v>885</v>
      </c>
      <c r="I69" s="57">
        <v>40376</v>
      </c>
      <c r="J69" s="54">
        <v>50</v>
      </c>
      <c r="K69" s="54">
        <v>6.6</v>
      </c>
      <c r="L69" s="54">
        <v>2.8</v>
      </c>
      <c r="M69" s="54">
        <f t="shared" si="0"/>
        <v>878.21816936680068</v>
      </c>
      <c r="N69" s="54">
        <f t="shared" si="1"/>
        <v>219.55454234170017</v>
      </c>
      <c r="O69" s="54">
        <f t="shared" si="2"/>
        <v>3.0672353341122408E-2</v>
      </c>
      <c r="P69" s="54">
        <f t="shared" si="3"/>
        <v>3.8306723533411224</v>
      </c>
      <c r="Q69" s="53">
        <f t="shared" si="4"/>
        <v>1.7447474839210192E-2</v>
      </c>
    </row>
    <row r="70" spans="1:17" x14ac:dyDescent="0.25">
      <c r="A70" s="52">
        <v>40330</v>
      </c>
      <c r="B70" s="53">
        <v>0.34539999999999998</v>
      </c>
      <c r="C70" s="54">
        <v>1030.709961</v>
      </c>
      <c r="D70" s="53">
        <v>1.6999999999999999E-3</v>
      </c>
      <c r="E70" s="48">
        <v>2.0299999999999999E-2</v>
      </c>
      <c r="F70" s="54">
        <v>30</v>
      </c>
      <c r="G70" s="54">
        <f t="shared" si="5"/>
        <v>848.4217028784974</v>
      </c>
      <c r="H70" s="54">
        <v>850</v>
      </c>
      <c r="I70" s="57">
        <v>40411</v>
      </c>
      <c r="J70" s="54">
        <v>52</v>
      </c>
      <c r="K70" s="54">
        <v>8.6999999999999993</v>
      </c>
      <c r="L70" s="54">
        <v>0.4</v>
      </c>
      <c r="M70" s="54">
        <f t="shared" ref="M70:M133" si="6">H70*EXP(-D70*(J70/365))-K70</f>
        <v>841.09416191345383</v>
      </c>
      <c r="N70" s="54">
        <f t="shared" ref="N70:N133" si="7">M70/$B$1</f>
        <v>210.27354047836346</v>
      </c>
      <c r="O70" s="54">
        <f t="shared" ref="O70:O133" si="8">(N70+K70)*(EXP(D70*F70/365)-1)</f>
        <v>3.0598440565622224E-2</v>
      </c>
      <c r="P70" s="54">
        <f t="shared" ref="P70:P133" si="9">K70-L70+O70</f>
        <v>8.3305984405656215</v>
      </c>
      <c r="Q70" s="53">
        <f t="shared" ref="Q70:Q133" si="10">P70/N70</f>
        <v>3.9617911134296122E-2</v>
      </c>
    </row>
    <row r="71" spans="1:17" x14ac:dyDescent="0.25">
      <c r="A71" s="52">
        <v>40360</v>
      </c>
      <c r="B71" s="53">
        <v>0.23499999999999999</v>
      </c>
      <c r="C71" s="54">
        <v>1101.599976</v>
      </c>
      <c r="D71" s="53">
        <v>1.4E-3</v>
      </c>
      <c r="E71" s="48">
        <v>2.0500000000000001E-2</v>
      </c>
      <c r="F71" s="54">
        <v>32</v>
      </c>
      <c r="G71" s="54">
        <f t="shared" ref="G71:G134" si="11">C71*EXP((D71-E71+((B71^2)/2))*(1/12)+(B71*SQRT(F71/365)*$B$2))</f>
        <v>959.16628797131546</v>
      </c>
      <c r="H71" s="54">
        <v>960</v>
      </c>
      <c r="I71" s="57">
        <v>40439</v>
      </c>
      <c r="J71" s="54">
        <v>50</v>
      </c>
      <c r="K71" s="54">
        <v>5.3</v>
      </c>
      <c r="L71" s="54">
        <v>2.5</v>
      </c>
      <c r="M71" s="54">
        <f t="shared" si="6"/>
        <v>954.5159080641746</v>
      </c>
      <c r="N71" s="54">
        <f t="shared" si="7"/>
        <v>238.62897701604365</v>
      </c>
      <c r="O71" s="54">
        <f t="shared" si="8"/>
        <v>2.9941613284233386E-2</v>
      </c>
      <c r="P71" s="54">
        <f t="shared" si="9"/>
        <v>2.829941613284233</v>
      </c>
      <c r="Q71" s="53">
        <f t="shared" si="10"/>
        <v>1.1859170033210043E-2</v>
      </c>
    </row>
    <row r="72" spans="1:17" x14ac:dyDescent="0.25">
      <c r="A72" s="52">
        <v>40391</v>
      </c>
      <c r="B72" s="53">
        <v>0.26050000000000001</v>
      </c>
      <c r="C72" s="54">
        <v>1049.329956</v>
      </c>
      <c r="D72" s="53">
        <v>1.6000000000000001E-3</v>
      </c>
      <c r="E72" s="48">
        <v>2.0500000000000001E-2</v>
      </c>
      <c r="F72" s="54">
        <v>30</v>
      </c>
      <c r="G72" s="54">
        <f t="shared" si="11"/>
        <v>904.87205234309408</v>
      </c>
      <c r="H72" s="54">
        <v>905</v>
      </c>
      <c r="I72" s="57">
        <v>40467</v>
      </c>
      <c r="J72" s="54">
        <v>46</v>
      </c>
      <c r="K72" s="54">
        <v>4.9000000000000004</v>
      </c>
      <c r="L72" s="54">
        <v>0.25</v>
      </c>
      <c r="M72" s="54">
        <f t="shared" si="6"/>
        <v>899.91753072628762</v>
      </c>
      <c r="N72" s="54">
        <f t="shared" si="7"/>
        <v>224.97938268157191</v>
      </c>
      <c r="O72" s="54">
        <f t="shared" si="8"/>
        <v>3.0232701199021345E-2</v>
      </c>
      <c r="P72" s="54">
        <f t="shared" si="9"/>
        <v>4.6802327011990217</v>
      </c>
      <c r="Q72" s="53">
        <f t="shared" si="10"/>
        <v>2.0802940453540412E-2</v>
      </c>
    </row>
    <row r="73" spans="1:17" x14ac:dyDescent="0.25">
      <c r="A73" s="52">
        <v>40422</v>
      </c>
      <c r="B73" s="53">
        <v>0.23699999999999999</v>
      </c>
      <c r="C73" s="54">
        <v>1141.1999510000001</v>
      </c>
      <c r="D73" s="53">
        <v>1.4E-3</v>
      </c>
      <c r="E73" s="48">
        <v>1.9900000000000001E-2</v>
      </c>
      <c r="F73" s="54">
        <v>29</v>
      </c>
      <c r="G73" s="54">
        <f t="shared" si="11"/>
        <v>999.27174932593778</v>
      </c>
      <c r="H73" s="54">
        <v>1000</v>
      </c>
      <c r="I73" s="57">
        <v>40502</v>
      </c>
      <c r="J73" s="54">
        <v>51</v>
      </c>
      <c r="K73" s="54">
        <v>6.3</v>
      </c>
      <c r="L73" s="54">
        <v>0.65</v>
      </c>
      <c r="M73" s="54">
        <f t="shared" si="6"/>
        <v>993.50440269329192</v>
      </c>
      <c r="N73" s="54">
        <f t="shared" si="7"/>
        <v>248.37610067332298</v>
      </c>
      <c r="O73" s="54">
        <f t="shared" si="8"/>
        <v>2.8329930888438357E-2</v>
      </c>
      <c r="P73" s="54">
        <f t="shared" si="9"/>
        <v>5.6783299308884381</v>
      </c>
      <c r="Q73" s="53">
        <f t="shared" si="10"/>
        <v>2.2861820905856273E-2</v>
      </c>
    </row>
    <row r="74" spans="1:17" x14ac:dyDescent="0.25">
      <c r="A74" s="52">
        <v>40452</v>
      </c>
      <c r="B74" s="53">
        <v>0.21199999999999999</v>
      </c>
      <c r="C74" s="54">
        <v>1183.26001</v>
      </c>
      <c r="D74" s="53">
        <v>1.4E-3</v>
      </c>
      <c r="E74" s="48">
        <v>1.9199999999999998E-2</v>
      </c>
      <c r="F74" s="54">
        <v>32</v>
      </c>
      <c r="G74" s="54">
        <f t="shared" si="11"/>
        <v>1044.0622670007785</v>
      </c>
      <c r="H74" s="54">
        <v>1045</v>
      </c>
      <c r="I74" s="57">
        <v>40530</v>
      </c>
      <c r="J74" s="54">
        <v>50</v>
      </c>
      <c r="K74" s="54">
        <v>6.2</v>
      </c>
      <c r="L74" s="54">
        <v>2.1</v>
      </c>
      <c r="M74" s="54">
        <f t="shared" si="6"/>
        <v>1038.5996082573565</v>
      </c>
      <c r="N74" s="54">
        <f t="shared" si="7"/>
        <v>259.64990206433913</v>
      </c>
      <c r="O74" s="54">
        <f t="shared" si="8"/>
        <v>3.2632346745496407E-2</v>
      </c>
      <c r="P74" s="54">
        <f t="shared" si="9"/>
        <v>4.1326323467454964</v>
      </c>
      <c r="Q74" s="53">
        <f t="shared" si="10"/>
        <v>1.5916171405762611E-2</v>
      </c>
    </row>
    <row r="75" spans="1:17" x14ac:dyDescent="0.25">
      <c r="A75" s="52">
        <v>40483</v>
      </c>
      <c r="B75" s="53">
        <v>0.2354</v>
      </c>
      <c r="C75" s="54">
        <v>1180.5500489999999</v>
      </c>
      <c r="D75" s="53">
        <v>1.8E-3</v>
      </c>
      <c r="E75" s="48">
        <v>1.89E-2</v>
      </c>
      <c r="F75" s="54">
        <v>31</v>
      </c>
      <c r="G75" s="54">
        <f t="shared" si="11"/>
        <v>1030.1032714040546</v>
      </c>
      <c r="H75" s="54">
        <v>1030</v>
      </c>
      <c r="I75" s="57">
        <v>40565</v>
      </c>
      <c r="J75" s="54">
        <v>53</v>
      </c>
      <c r="K75" s="54">
        <v>6.1</v>
      </c>
      <c r="L75" s="54">
        <v>0.4</v>
      </c>
      <c r="M75" s="54">
        <f t="shared" si="6"/>
        <v>1023.6308242198467</v>
      </c>
      <c r="N75" s="54">
        <f t="shared" si="7"/>
        <v>255.90770605496166</v>
      </c>
      <c r="O75" s="54">
        <f t="shared" si="8"/>
        <v>4.0057938591444284E-2</v>
      </c>
      <c r="P75" s="54">
        <f t="shared" si="9"/>
        <v>5.7400579385914439</v>
      </c>
      <c r="Q75" s="53">
        <f t="shared" si="10"/>
        <v>2.2430187926262148E-2</v>
      </c>
    </row>
    <row r="76" spans="1:17" x14ac:dyDescent="0.25">
      <c r="A76" s="52">
        <v>40513</v>
      </c>
      <c r="B76" s="53">
        <v>0.17749999999999999</v>
      </c>
      <c r="C76" s="54">
        <v>1257.6400149999999</v>
      </c>
      <c r="D76" s="53">
        <v>6.9999999999999999E-4</v>
      </c>
      <c r="E76" s="48">
        <v>1.83E-2</v>
      </c>
      <c r="F76" s="54">
        <v>31</v>
      </c>
      <c r="G76" s="54">
        <f t="shared" si="11"/>
        <v>1133.8573080547494</v>
      </c>
      <c r="H76" s="54">
        <v>1135</v>
      </c>
      <c r="I76" s="57">
        <v>40593</v>
      </c>
      <c r="J76" s="54">
        <v>50</v>
      </c>
      <c r="K76" s="54">
        <v>5.3</v>
      </c>
      <c r="L76" s="54">
        <v>2.0499999999999998</v>
      </c>
      <c r="M76" s="54">
        <f t="shared" si="6"/>
        <v>1129.591169601541</v>
      </c>
      <c r="N76" s="54">
        <f t="shared" si="7"/>
        <v>282.39779240038524</v>
      </c>
      <c r="O76" s="54">
        <f t="shared" si="8"/>
        <v>1.7104733368809664E-2</v>
      </c>
      <c r="P76" s="54">
        <f t="shared" si="9"/>
        <v>3.2671047333688095</v>
      </c>
      <c r="Q76" s="53">
        <f t="shared" si="10"/>
        <v>1.1569158192060827E-2</v>
      </c>
    </row>
    <row r="77" spans="1:17" x14ac:dyDescent="0.25">
      <c r="A77" s="52">
        <v>40544</v>
      </c>
      <c r="B77" s="53">
        <v>0.1953</v>
      </c>
      <c r="C77" s="54">
        <v>1286.119995</v>
      </c>
      <c r="D77" s="53">
        <v>1.5E-3</v>
      </c>
      <c r="E77" s="48">
        <v>1.7899999999999999E-2</v>
      </c>
      <c r="F77" s="54">
        <v>28</v>
      </c>
      <c r="G77" s="54">
        <f t="shared" si="11"/>
        <v>1154.5008337836941</v>
      </c>
      <c r="H77" s="54">
        <v>1155</v>
      </c>
      <c r="I77" s="57">
        <v>40621</v>
      </c>
      <c r="J77" s="54">
        <v>47</v>
      </c>
      <c r="K77" s="54">
        <v>5.0999999999999996</v>
      </c>
      <c r="L77" s="54">
        <v>1.25</v>
      </c>
      <c r="M77" s="54">
        <f t="shared" si="6"/>
        <v>1149.6769325024177</v>
      </c>
      <c r="N77" s="54">
        <f t="shared" si="7"/>
        <v>287.41923312560442</v>
      </c>
      <c r="O77" s="54">
        <f t="shared" si="8"/>
        <v>3.3661684035856822E-2</v>
      </c>
      <c r="P77" s="54">
        <f t="shared" si="9"/>
        <v>3.8836616840358564</v>
      </c>
      <c r="Q77" s="53">
        <f t="shared" si="10"/>
        <v>1.351218442065311E-2</v>
      </c>
    </row>
    <row r="78" spans="1:17" x14ac:dyDescent="0.25">
      <c r="A78" s="52">
        <v>40575</v>
      </c>
      <c r="B78" s="53">
        <v>0.1835</v>
      </c>
      <c r="C78" s="54">
        <v>1327.219971</v>
      </c>
      <c r="D78" s="53">
        <v>1.2999999999999999E-3</v>
      </c>
      <c r="E78" s="48">
        <v>1.7600000000000001E-2</v>
      </c>
      <c r="F78" s="54">
        <v>31</v>
      </c>
      <c r="G78" s="54">
        <f t="shared" si="11"/>
        <v>1192.6483461444411</v>
      </c>
      <c r="H78" s="54">
        <v>1195</v>
      </c>
      <c r="I78" s="57">
        <v>40649</v>
      </c>
      <c r="J78" s="54">
        <v>47</v>
      </c>
      <c r="K78" s="54">
        <v>4.9000000000000004</v>
      </c>
      <c r="L78" s="54">
        <v>1.05</v>
      </c>
      <c r="M78" s="54">
        <f t="shared" si="6"/>
        <v>1189.8999770160895</v>
      </c>
      <c r="N78" s="54">
        <f t="shared" si="7"/>
        <v>297.47499425402236</v>
      </c>
      <c r="O78" s="54">
        <f t="shared" si="8"/>
        <v>3.3387356195306146E-2</v>
      </c>
      <c r="P78" s="54">
        <f t="shared" si="9"/>
        <v>3.8833873561953065</v>
      </c>
      <c r="Q78" s="53">
        <f t="shared" si="10"/>
        <v>1.305450014692385E-2</v>
      </c>
    </row>
    <row r="79" spans="1:17" x14ac:dyDescent="0.25">
      <c r="A79" s="52">
        <v>40603</v>
      </c>
      <c r="B79" s="53">
        <v>0.1774</v>
      </c>
      <c r="C79" s="54">
        <v>1325.829956</v>
      </c>
      <c r="D79" s="53">
        <v>5.0000000000000001E-4</v>
      </c>
      <c r="E79" s="48">
        <v>1.7999999999999999E-2</v>
      </c>
      <c r="F79" s="54">
        <v>29</v>
      </c>
      <c r="G79" s="54">
        <f t="shared" si="11"/>
        <v>1199.4741626326943</v>
      </c>
      <c r="H79" s="54">
        <v>1200</v>
      </c>
      <c r="I79" s="57">
        <v>40684</v>
      </c>
      <c r="J79" s="54">
        <v>51</v>
      </c>
      <c r="K79" s="54">
        <v>6</v>
      </c>
      <c r="L79" s="54">
        <v>0.85</v>
      </c>
      <c r="M79" s="54">
        <f t="shared" si="6"/>
        <v>1193.9161673119979</v>
      </c>
      <c r="N79" s="54">
        <f t="shared" si="7"/>
        <v>298.47904182799948</v>
      </c>
      <c r="O79" s="54">
        <f t="shared" si="8"/>
        <v>1.2095983018603982E-2</v>
      </c>
      <c r="P79" s="54">
        <f t="shared" si="9"/>
        <v>5.1620959830186042</v>
      </c>
      <c r="Q79" s="53">
        <f t="shared" si="10"/>
        <v>1.7294668166327389E-2</v>
      </c>
    </row>
    <row r="80" spans="1:17" x14ac:dyDescent="0.25">
      <c r="A80" s="52">
        <v>40634</v>
      </c>
      <c r="B80" s="53">
        <v>0.1474</v>
      </c>
      <c r="C80" s="54">
        <v>1363.6099850000001</v>
      </c>
      <c r="D80" s="53">
        <v>2.0000000000000001E-4</v>
      </c>
      <c r="E80" s="48">
        <v>1.78E-2</v>
      </c>
      <c r="F80" s="54">
        <v>32</v>
      </c>
      <c r="G80" s="54">
        <f t="shared" si="11"/>
        <v>1248.9283937520338</v>
      </c>
      <c r="H80" s="54">
        <v>1250</v>
      </c>
      <c r="I80" s="57">
        <v>40712</v>
      </c>
      <c r="J80" s="54">
        <v>50</v>
      </c>
      <c r="K80" s="54">
        <v>4.5</v>
      </c>
      <c r="L80" s="54">
        <v>1.3</v>
      </c>
      <c r="M80" s="54">
        <f t="shared" si="6"/>
        <v>1245.4657538937845</v>
      </c>
      <c r="N80" s="54">
        <f t="shared" si="7"/>
        <v>311.36643847344612</v>
      </c>
      <c r="O80" s="54">
        <f t="shared" si="8"/>
        <v>5.5385285738622165E-3</v>
      </c>
      <c r="P80" s="54">
        <f t="shared" si="9"/>
        <v>3.2055385285738622</v>
      </c>
      <c r="Q80" s="53">
        <f t="shared" si="10"/>
        <v>1.029506758753396E-2</v>
      </c>
    </row>
    <row r="81" spans="1:17" x14ac:dyDescent="0.25">
      <c r="A81" s="52">
        <v>40664</v>
      </c>
      <c r="B81" s="53">
        <v>0.1545</v>
      </c>
      <c r="C81" s="54">
        <v>1345.1999510000001</v>
      </c>
      <c r="D81" s="53">
        <v>4.0000000000000002E-4</v>
      </c>
      <c r="E81" s="48">
        <v>1.7999999999999999E-2</v>
      </c>
      <c r="F81" s="54">
        <v>30</v>
      </c>
      <c r="G81" s="54">
        <f t="shared" si="11"/>
        <v>1230.5768520769984</v>
      </c>
      <c r="H81" s="54">
        <v>1230</v>
      </c>
      <c r="I81" s="57">
        <v>40740</v>
      </c>
      <c r="J81" s="54">
        <v>46</v>
      </c>
      <c r="K81" s="54">
        <v>4</v>
      </c>
      <c r="L81" s="54">
        <v>1.85</v>
      </c>
      <c r="M81" s="54">
        <f t="shared" si="6"/>
        <v>1225.9379960833996</v>
      </c>
      <c r="N81" s="54">
        <f t="shared" si="7"/>
        <v>306.48449902084991</v>
      </c>
      <c r="O81" s="54">
        <f t="shared" si="8"/>
        <v>1.0207877356651605E-2</v>
      </c>
      <c r="P81" s="54">
        <f t="shared" si="9"/>
        <v>2.1602078773566515</v>
      </c>
      <c r="Q81" s="53">
        <f t="shared" si="10"/>
        <v>7.0483430132944318E-3</v>
      </c>
    </row>
    <row r="82" spans="1:17" x14ac:dyDescent="0.25">
      <c r="A82" s="52">
        <v>40695</v>
      </c>
      <c r="B82" s="53">
        <v>0.16520000000000001</v>
      </c>
      <c r="C82" s="54">
        <v>1320.6400149999999</v>
      </c>
      <c r="D82" s="53">
        <v>1E-4</v>
      </c>
      <c r="E82" s="48">
        <v>1.89E-2</v>
      </c>
      <c r="F82" s="54">
        <v>29</v>
      </c>
      <c r="G82" s="54">
        <f t="shared" si="11"/>
        <v>1202.6846846348853</v>
      </c>
      <c r="H82" s="54">
        <v>1205</v>
      </c>
      <c r="I82" s="57">
        <v>40775</v>
      </c>
      <c r="J82" s="54">
        <v>51</v>
      </c>
      <c r="K82" s="54">
        <v>5.4</v>
      </c>
      <c r="L82" s="54">
        <v>9.3000000000000007</v>
      </c>
      <c r="M82" s="54">
        <f t="shared" si="6"/>
        <v>1199.5831631313263</v>
      </c>
      <c r="N82" s="54">
        <f t="shared" si="7"/>
        <v>299.89579078283157</v>
      </c>
      <c r="O82" s="54">
        <f t="shared" si="8"/>
        <v>2.4256474259166851E-3</v>
      </c>
      <c r="P82" s="54">
        <f t="shared" si="9"/>
        <v>-3.8975743525740838</v>
      </c>
      <c r="Q82" s="53">
        <f t="shared" si="10"/>
        <v>-1.2996429000887504E-2</v>
      </c>
    </row>
    <row r="83" spans="1:17" x14ac:dyDescent="0.25">
      <c r="A83" s="52">
        <v>40725</v>
      </c>
      <c r="B83" s="53">
        <v>0.2525</v>
      </c>
      <c r="C83" s="54">
        <v>1292.280029</v>
      </c>
      <c r="D83" s="53">
        <v>1.6000000000000001E-3</v>
      </c>
      <c r="E83" s="48">
        <v>1.8599999999999998E-2</v>
      </c>
      <c r="F83" s="54">
        <v>33</v>
      </c>
      <c r="G83" s="54">
        <f t="shared" si="11"/>
        <v>1111.6022798868041</v>
      </c>
      <c r="H83" s="54">
        <v>1110</v>
      </c>
      <c r="I83" s="57">
        <v>40803</v>
      </c>
      <c r="J83" s="54">
        <v>50</v>
      </c>
      <c r="K83" s="54">
        <v>5</v>
      </c>
      <c r="L83" s="54">
        <v>6</v>
      </c>
      <c r="M83" s="54">
        <f t="shared" si="6"/>
        <v>1104.7567389884821</v>
      </c>
      <c r="N83" s="54">
        <f t="shared" si="7"/>
        <v>276.18918474712052</v>
      </c>
      <c r="O83" s="54">
        <f t="shared" si="8"/>
        <v>4.0679076318827723E-2</v>
      </c>
      <c r="P83" s="54">
        <f t="shared" si="9"/>
        <v>-0.95932092368117228</v>
      </c>
      <c r="Q83" s="53">
        <f t="shared" si="10"/>
        <v>-3.4734195857796849E-3</v>
      </c>
    </row>
    <row r="84" spans="1:17" x14ac:dyDescent="0.25">
      <c r="A84" s="52">
        <v>40756</v>
      </c>
      <c r="B84" s="53">
        <v>0.31619999999999998</v>
      </c>
      <c r="C84" s="54">
        <v>1218.8900149999999</v>
      </c>
      <c r="D84" s="53">
        <v>1E-4</v>
      </c>
      <c r="E84" s="48">
        <v>2.1000000000000001E-2</v>
      </c>
      <c r="F84" s="54">
        <v>30</v>
      </c>
      <c r="G84" s="54">
        <f t="shared" si="11"/>
        <v>1019.2442732830174</v>
      </c>
      <c r="H84" s="54">
        <v>1120</v>
      </c>
      <c r="I84" s="57">
        <v>40838</v>
      </c>
      <c r="J84" s="54">
        <v>52</v>
      </c>
      <c r="K84" s="54">
        <v>24.3</v>
      </c>
      <c r="L84" s="54">
        <v>41.2</v>
      </c>
      <c r="M84" s="54">
        <f t="shared" si="6"/>
        <v>1095.6840439492762</v>
      </c>
      <c r="N84" s="54">
        <f t="shared" si="7"/>
        <v>273.92101098731905</v>
      </c>
      <c r="O84" s="54">
        <f t="shared" si="8"/>
        <v>2.4511416703435897E-3</v>
      </c>
      <c r="P84" s="54">
        <f t="shared" si="9"/>
        <v>-16.89754885832966</v>
      </c>
      <c r="Q84" s="53">
        <f t="shared" si="10"/>
        <v>-6.1687669731592509E-2</v>
      </c>
    </row>
    <row r="85" spans="1:17" x14ac:dyDescent="0.25">
      <c r="A85" s="52">
        <v>40787</v>
      </c>
      <c r="B85" s="53">
        <v>0.42959999999999998</v>
      </c>
      <c r="C85" s="54">
        <v>1131.420044</v>
      </c>
      <c r="D85" s="53">
        <v>2.0000000000000001E-4</v>
      </c>
      <c r="E85" s="48">
        <v>2.1499999999999998E-2</v>
      </c>
      <c r="F85" s="54">
        <v>31</v>
      </c>
      <c r="G85" s="54">
        <f t="shared" si="11"/>
        <v>886.02652806188973</v>
      </c>
      <c r="H85" s="54">
        <v>885</v>
      </c>
      <c r="I85" s="56">
        <v>40866</v>
      </c>
      <c r="J85" s="54">
        <v>50</v>
      </c>
      <c r="K85" s="54">
        <v>10.4</v>
      </c>
      <c r="L85" s="54">
        <v>0.3</v>
      </c>
      <c r="M85" s="54">
        <f t="shared" si="6"/>
        <v>874.57575375679937</v>
      </c>
      <c r="N85" s="54">
        <f t="shared" si="7"/>
        <v>218.64393843919984</v>
      </c>
      <c r="O85" s="54">
        <f t="shared" si="8"/>
        <v>3.890642408978033E-3</v>
      </c>
      <c r="P85" s="54">
        <f t="shared" si="9"/>
        <v>10.103890642408977</v>
      </c>
      <c r="Q85" s="53">
        <f t="shared" si="10"/>
        <v>4.6211620201026753E-2</v>
      </c>
    </row>
    <row r="86" spans="1:17" x14ac:dyDescent="0.25">
      <c r="A86" s="52">
        <v>40817</v>
      </c>
      <c r="B86" s="53">
        <v>0.29959999999999998</v>
      </c>
      <c r="C86" s="54">
        <v>1253.3000489999999</v>
      </c>
      <c r="D86" s="53">
        <v>2.0000000000000001E-4</v>
      </c>
      <c r="E86" s="48">
        <v>2.12E-2</v>
      </c>
      <c r="F86" s="54">
        <v>30</v>
      </c>
      <c r="G86" s="54">
        <f t="shared" si="11"/>
        <v>1057.5816269304491</v>
      </c>
      <c r="H86" s="54">
        <v>1060</v>
      </c>
      <c r="I86" s="57">
        <v>40894</v>
      </c>
      <c r="J86" s="54">
        <v>47</v>
      </c>
      <c r="K86" s="54">
        <v>7.8</v>
      </c>
      <c r="L86" s="54">
        <v>1.75</v>
      </c>
      <c r="M86" s="54">
        <f t="shared" si="6"/>
        <v>1052.1727017213766</v>
      </c>
      <c r="N86" s="54">
        <f t="shared" si="7"/>
        <v>263.04317543034415</v>
      </c>
      <c r="O86" s="54">
        <f t="shared" si="8"/>
        <v>4.4522531761675309E-3</v>
      </c>
      <c r="P86" s="54">
        <f t="shared" si="9"/>
        <v>6.0544522531761675</v>
      </c>
      <c r="Q86" s="53">
        <f t="shared" si="10"/>
        <v>2.3016952419582667E-2</v>
      </c>
    </row>
    <row r="87" spans="1:17" x14ac:dyDescent="0.25">
      <c r="A87" s="52">
        <v>40848</v>
      </c>
      <c r="B87" s="53">
        <v>0.27800000000000002</v>
      </c>
      <c r="C87" s="54">
        <v>1246.959961</v>
      </c>
      <c r="D87" s="53">
        <v>2.0000000000000001E-4</v>
      </c>
      <c r="E87" s="48">
        <v>2.12E-2</v>
      </c>
      <c r="F87" s="54">
        <v>30</v>
      </c>
      <c r="G87" s="54">
        <f t="shared" si="11"/>
        <v>1064.7909393422769</v>
      </c>
      <c r="H87" s="54">
        <v>1065</v>
      </c>
      <c r="I87" s="57">
        <v>40564</v>
      </c>
      <c r="J87" s="54">
        <v>52</v>
      </c>
      <c r="K87" s="54">
        <v>7.8</v>
      </c>
      <c r="L87" s="54">
        <v>1.1000000000000001</v>
      </c>
      <c r="M87" s="54">
        <f t="shared" si="6"/>
        <v>1057.1696552268318</v>
      </c>
      <c r="N87" s="54">
        <f t="shared" si="7"/>
        <v>264.29241380670794</v>
      </c>
      <c r="O87" s="54">
        <f t="shared" si="8"/>
        <v>4.4727887703176093E-3</v>
      </c>
      <c r="P87" s="54">
        <f t="shared" si="9"/>
        <v>6.7044727887703166</v>
      </c>
      <c r="Q87" s="53">
        <f t="shared" si="10"/>
        <v>2.5367632359185606E-2</v>
      </c>
    </row>
    <row r="88" spans="1:17" x14ac:dyDescent="0.25">
      <c r="A88" s="52">
        <v>40878</v>
      </c>
      <c r="B88" s="53">
        <v>0.23400000000000001</v>
      </c>
      <c r="C88" s="54">
        <v>1257.599976</v>
      </c>
      <c r="D88" s="53">
        <v>1E-4</v>
      </c>
      <c r="E88" s="48">
        <v>2.1299999999999999E-2</v>
      </c>
      <c r="F88" s="54">
        <v>32</v>
      </c>
      <c r="G88" s="54">
        <f t="shared" si="11"/>
        <v>1095.4314456891318</v>
      </c>
      <c r="H88" s="54">
        <v>1095</v>
      </c>
      <c r="I88" s="57">
        <v>40592</v>
      </c>
      <c r="J88" s="54">
        <v>50</v>
      </c>
      <c r="K88" s="54">
        <v>6.8</v>
      </c>
      <c r="L88" s="54">
        <v>0.45</v>
      </c>
      <c r="M88" s="54">
        <f t="shared" si="6"/>
        <v>1088.1850001027394</v>
      </c>
      <c r="N88" s="54">
        <f t="shared" si="7"/>
        <v>272.04625002568486</v>
      </c>
      <c r="O88" s="54">
        <f t="shared" si="8"/>
        <v>2.4446901687251821E-3</v>
      </c>
      <c r="P88" s="54">
        <f t="shared" si="9"/>
        <v>6.352444690168725</v>
      </c>
      <c r="Q88" s="53">
        <f t="shared" si="10"/>
        <v>2.3350605603161111E-2</v>
      </c>
    </row>
    <row r="89" spans="1:17" x14ac:dyDescent="0.25">
      <c r="A89" s="52">
        <v>40909</v>
      </c>
      <c r="B89" s="53">
        <v>0.19439999999999999</v>
      </c>
      <c r="C89" s="54">
        <v>1312.410034</v>
      </c>
      <c r="D89" s="53">
        <v>4.0000000000000002E-4</v>
      </c>
      <c r="E89" s="48">
        <v>2.06E-2</v>
      </c>
      <c r="F89" s="54">
        <v>29</v>
      </c>
      <c r="G89" s="54">
        <f t="shared" si="11"/>
        <v>1176.0536648004063</v>
      </c>
      <c r="H89" s="54">
        <v>1175</v>
      </c>
      <c r="I89" s="57">
        <v>40985</v>
      </c>
      <c r="J89" s="54">
        <v>46</v>
      </c>
      <c r="K89" s="54">
        <v>4.5999999999999996</v>
      </c>
      <c r="L89" s="54">
        <v>0.5</v>
      </c>
      <c r="M89" s="54">
        <f t="shared" si="6"/>
        <v>1170.3407686162557</v>
      </c>
      <c r="N89" s="54">
        <f t="shared" si="7"/>
        <v>292.58519215406392</v>
      </c>
      <c r="O89" s="54">
        <f t="shared" si="8"/>
        <v>9.4449397516399927E-3</v>
      </c>
      <c r="P89" s="54">
        <f t="shared" si="9"/>
        <v>4.1094449397516399</v>
      </c>
      <c r="Q89" s="53">
        <f t="shared" si="10"/>
        <v>1.4045293644210699E-2</v>
      </c>
    </row>
    <row r="90" spans="1:17" x14ac:dyDescent="0.25">
      <c r="A90" s="52">
        <v>40940</v>
      </c>
      <c r="B90" s="53">
        <v>0.18429999999999999</v>
      </c>
      <c r="C90" s="54">
        <v>1365.6800539999999</v>
      </c>
      <c r="D90" s="53">
        <v>8.0000000000000004E-4</v>
      </c>
      <c r="E90" s="48">
        <v>0.02</v>
      </c>
      <c r="F90" s="54">
        <v>30</v>
      </c>
      <c r="G90" s="54">
        <f t="shared" si="11"/>
        <v>1228.4994280892106</v>
      </c>
      <c r="H90" s="54">
        <v>1230</v>
      </c>
      <c r="I90" s="57">
        <v>41020</v>
      </c>
      <c r="J90" s="54">
        <v>52</v>
      </c>
      <c r="K90" s="54">
        <v>6.4</v>
      </c>
      <c r="L90" s="54">
        <v>1</v>
      </c>
      <c r="M90" s="54">
        <f t="shared" si="6"/>
        <v>1223.4598216870254</v>
      </c>
      <c r="N90" s="54">
        <f t="shared" si="7"/>
        <v>305.86495542175635</v>
      </c>
      <c r="O90" s="54">
        <f t="shared" si="8"/>
        <v>2.0533165275094311E-2</v>
      </c>
      <c r="P90" s="54">
        <f t="shared" si="9"/>
        <v>5.4205331652750948</v>
      </c>
      <c r="Q90" s="53">
        <f t="shared" si="10"/>
        <v>1.7721981773952285E-2</v>
      </c>
    </row>
    <row r="91" spans="1:17" x14ac:dyDescent="0.25">
      <c r="A91" s="52">
        <v>40969</v>
      </c>
      <c r="B91" s="53">
        <v>0.155</v>
      </c>
      <c r="C91" s="54">
        <v>1408.469971</v>
      </c>
      <c r="D91" s="53">
        <v>5.0000000000000001E-4</v>
      </c>
      <c r="E91" s="48">
        <v>1.9699999999999999E-2</v>
      </c>
      <c r="F91" s="54">
        <v>31</v>
      </c>
      <c r="G91" s="54">
        <f t="shared" si="11"/>
        <v>1286.032241923758</v>
      </c>
      <c r="H91" s="54">
        <v>1285</v>
      </c>
      <c r="I91" s="57">
        <v>41048</v>
      </c>
      <c r="J91" s="54">
        <v>50</v>
      </c>
      <c r="K91" s="54">
        <v>4.9000000000000004</v>
      </c>
      <c r="L91" s="54">
        <v>1.95</v>
      </c>
      <c r="M91" s="54">
        <f t="shared" si="6"/>
        <v>1280.0119893154688</v>
      </c>
      <c r="N91" s="54">
        <f t="shared" si="7"/>
        <v>320.0029973288672</v>
      </c>
      <c r="O91" s="54">
        <f t="shared" si="8"/>
        <v>1.3797543530971821E-2</v>
      </c>
      <c r="P91" s="54">
        <f t="shared" si="9"/>
        <v>2.9637975435309718</v>
      </c>
      <c r="Q91" s="53">
        <f t="shared" si="10"/>
        <v>9.2617805716521968E-3</v>
      </c>
    </row>
    <row r="92" spans="1:17" x14ac:dyDescent="0.25">
      <c r="A92" s="52">
        <v>41000</v>
      </c>
      <c r="B92" s="53">
        <v>0.17150000000000001</v>
      </c>
      <c r="C92" s="54">
        <v>1397.910034</v>
      </c>
      <c r="D92" s="53">
        <v>6.9999999999999999E-4</v>
      </c>
      <c r="E92" s="48">
        <v>0.02</v>
      </c>
      <c r="F92" s="54">
        <v>31</v>
      </c>
      <c r="G92" s="54">
        <f t="shared" si="11"/>
        <v>1264.4470841576929</v>
      </c>
      <c r="H92" s="54">
        <v>1265</v>
      </c>
      <c r="I92" s="57">
        <v>41076</v>
      </c>
      <c r="J92" s="54">
        <v>47</v>
      </c>
      <c r="K92" s="54">
        <v>4.9000000000000004</v>
      </c>
      <c r="L92" s="54">
        <v>10.4</v>
      </c>
      <c r="M92" s="54">
        <f t="shared" si="6"/>
        <v>1259.9859818510322</v>
      </c>
      <c r="N92" s="54">
        <f t="shared" si="7"/>
        <v>314.99649546275805</v>
      </c>
      <c r="O92" s="54">
        <f t="shared" si="8"/>
        <v>1.9019069332628567E-2</v>
      </c>
      <c r="P92" s="54">
        <f t="shared" si="9"/>
        <v>-5.4809809306673714</v>
      </c>
      <c r="Q92" s="53">
        <f t="shared" si="10"/>
        <v>-1.7400133047878262E-2</v>
      </c>
    </row>
    <row r="93" spans="1:17" x14ac:dyDescent="0.25">
      <c r="A93" s="52">
        <v>41030</v>
      </c>
      <c r="B93" s="53">
        <v>0.24060000000000001</v>
      </c>
      <c r="C93" s="54">
        <v>1310.329956</v>
      </c>
      <c r="D93" s="53">
        <v>2.9999999999999997E-4</v>
      </c>
      <c r="E93" s="48">
        <v>2.0899999999999998E-2</v>
      </c>
      <c r="F93" s="54">
        <v>29</v>
      </c>
      <c r="G93" s="54">
        <f t="shared" si="11"/>
        <v>1144.9229309959505</v>
      </c>
      <c r="H93" s="54">
        <v>1150</v>
      </c>
      <c r="I93" s="57">
        <v>41096</v>
      </c>
      <c r="J93" s="54">
        <v>36</v>
      </c>
      <c r="K93" s="54">
        <v>4.8</v>
      </c>
      <c r="L93" s="54">
        <v>0.05</v>
      </c>
      <c r="M93" s="54">
        <f t="shared" si="6"/>
        <v>1145.1659731061538</v>
      </c>
      <c r="N93" s="54">
        <f t="shared" si="7"/>
        <v>286.29149327653846</v>
      </c>
      <c r="O93" s="54">
        <f t="shared" si="8"/>
        <v>6.9384278727317294E-3</v>
      </c>
      <c r="P93" s="54">
        <f t="shared" si="9"/>
        <v>4.7569384278727318</v>
      </c>
      <c r="Q93" s="53">
        <f t="shared" si="10"/>
        <v>1.6615716986315927E-2</v>
      </c>
    </row>
    <row r="94" spans="1:17" x14ac:dyDescent="0.25">
      <c r="A94" s="52">
        <v>41061</v>
      </c>
      <c r="B94" s="53">
        <v>0.17080000000000001</v>
      </c>
      <c r="C94" s="54">
        <v>1362.160034</v>
      </c>
      <c r="D94" s="53">
        <v>4.0000000000000002E-4</v>
      </c>
      <c r="E94" s="48">
        <v>2.1399999999999999E-2</v>
      </c>
      <c r="F94" s="54">
        <v>32</v>
      </c>
      <c r="G94" s="54">
        <f t="shared" si="11"/>
        <v>1230.4645252786906</v>
      </c>
      <c r="H94" s="54">
        <v>1230</v>
      </c>
      <c r="I94" s="57">
        <v>41124</v>
      </c>
      <c r="J94" s="54">
        <v>35</v>
      </c>
      <c r="K94" s="54">
        <v>2</v>
      </c>
      <c r="L94" s="54">
        <v>0.1</v>
      </c>
      <c r="M94" s="54">
        <f t="shared" si="6"/>
        <v>1227.9528228225818</v>
      </c>
      <c r="N94" s="54">
        <f t="shared" si="7"/>
        <v>306.98820570564544</v>
      </c>
      <c r="O94" s="54">
        <f t="shared" si="8"/>
        <v>1.0835940774386195E-2</v>
      </c>
      <c r="P94" s="54">
        <f t="shared" si="9"/>
        <v>1.910835940774386</v>
      </c>
      <c r="Q94" s="53">
        <f t="shared" si="10"/>
        <v>6.2244604361334464E-3</v>
      </c>
    </row>
    <row r="95" spans="1:17" x14ac:dyDescent="0.25">
      <c r="A95" s="52">
        <v>41091</v>
      </c>
      <c r="B95" s="53">
        <v>0.1893</v>
      </c>
      <c r="C95" s="54">
        <v>1379.3199460000001</v>
      </c>
      <c r="D95" s="53">
        <v>6.9999999999999999E-4</v>
      </c>
      <c r="E95" s="48">
        <v>2.1100000000000001E-2</v>
      </c>
      <c r="F95" s="54">
        <v>31</v>
      </c>
      <c r="G95" s="54">
        <f t="shared" si="11"/>
        <v>1234.9719415927023</v>
      </c>
      <c r="H95" s="54">
        <v>1235</v>
      </c>
      <c r="I95" s="57">
        <v>41174</v>
      </c>
      <c r="J95" s="54">
        <v>53</v>
      </c>
      <c r="K95" s="54">
        <v>6.3</v>
      </c>
      <c r="L95" s="54">
        <v>0.8</v>
      </c>
      <c r="M95" s="54">
        <f t="shared" si="6"/>
        <v>1228.5744762424799</v>
      </c>
      <c r="N95" s="54">
        <f t="shared" si="7"/>
        <v>307.14361906061998</v>
      </c>
      <c r="O95" s="54">
        <f t="shared" si="8"/>
        <v>1.863542116696295E-2</v>
      </c>
      <c r="P95" s="54">
        <f t="shared" si="9"/>
        <v>5.5186354211669633</v>
      </c>
      <c r="Q95" s="53">
        <f t="shared" si="10"/>
        <v>1.7967605636885355E-2</v>
      </c>
    </row>
    <row r="96" spans="1:17" x14ac:dyDescent="0.25">
      <c r="A96" s="52">
        <v>41122</v>
      </c>
      <c r="B96" s="53">
        <v>0.17469999999999999</v>
      </c>
      <c r="C96" s="54">
        <v>1406.579956</v>
      </c>
      <c r="D96" s="53">
        <v>8.9999999999999998E-4</v>
      </c>
      <c r="E96" s="48">
        <v>2.0799999999999999E-2</v>
      </c>
      <c r="F96" s="54">
        <v>28</v>
      </c>
      <c r="G96" s="54">
        <f t="shared" si="11"/>
        <v>1276.3459218265609</v>
      </c>
      <c r="H96" s="54">
        <v>1275</v>
      </c>
      <c r="I96" s="57">
        <v>41187</v>
      </c>
      <c r="J96" s="54">
        <v>35</v>
      </c>
      <c r="K96" s="54">
        <v>3.6</v>
      </c>
      <c r="L96" s="54">
        <v>0.35</v>
      </c>
      <c r="M96" s="54">
        <f t="shared" si="6"/>
        <v>1271.2899705013413</v>
      </c>
      <c r="N96" s="54">
        <f t="shared" si="7"/>
        <v>317.82249262533531</v>
      </c>
      <c r="O96" s="54">
        <f t="shared" si="8"/>
        <v>2.2192127210290628E-2</v>
      </c>
      <c r="P96" s="54">
        <f t="shared" si="9"/>
        <v>3.2721921272102907</v>
      </c>
      <c r="Q96" s="53">
        <f t="shared" si="10"/>
        <v>1.0295659379488004E-2</v>
      </c>
    </row>
    <row r="97" spans="1:17" x14ac:dyDescent="0.25">
      <c r="A97" s="52">
        <v>41153</v>
      </c>
      <c r="B97" s="53">
        <v>0.1573</v>
      </c>
      <c r="C97" s="54">
        <v>1440.670044</v>
      </c>
      <c r="D97" s="53">
        <v>5.9999999999999995E-4</v>
      </c>
      <c r="E97" s="48">
        <v>2.0500000000000001E-2</v>
      </c>
      <c r="F97" s="54">
        <v>33</v>
      </c>
      <c r="G97" s="54">
        <f t="shared" si="11"/>
        <v>1309.8147522942782</v>
      </c>
      <c r="H97" s="54">
        <v>1310</v>
      </c>
      <c r="I97" s="57">
        <v>41215</v>
      </c>
      <c r="J97" s="54">
        <v>35</v>
      </c>
      <c r="K97" s="54">
        <v>2.35</v>
      </c>
      <c r="L97" s="54">
        <v>0.1</v>
      </c>
      <c r="M97" s="54">
        <f t="shared" si="6"/>
        <v>1307.5746323051189</v>
      </c>
      <c r="N97" s="54">
        <f t="shared" si="7"/>
        <v>326.89365807627973</v>
      </c>
      <c r="O97" s="54">
        <f t="shared" si="8"/>
        <v>1.7860825343774929E-2</v>
      </c>
      <c r="P97" s="54">
        <f t="shared" si="9"/>
        <v>2.2678608253437749</v>
      </c>
      <c r="Q97" s="53">
        <f t="shared" si="10"/>
        <v>6.9376103491569597E-3</v>
      </c>
    </row>
    <row r="98" spans="1:17" x14ac:dyDescent="0.25">
      <c r="A98" s="52">
        <v>41183</v>
      </c>
      <c r="B98" s="53">
        <v>0.186</v>
      </c>
      <c r="C98" s="54">
        <v>1412.160034</v>
      </c>
      <c r="D98" s="53">
        <v>8.9999999999999998E-4</v>
      </c>
      <c r="E98" s="48">
        <v>2.1000000000000001E-2</v>
      </c>
      <c r="F98" s="54">
        <v>30</v>
      </c>
      <c r="G98" s="54">
        <f t="shared" si="11"/>
        <v>1269.0110367114471</v>
      </c>
      <c r="H98" s="54">
        <v>1270</v>
      </c>
      <c r="I98" s="57">
        <v>41265</v>
      </c>
      <c r="J98" s="54">
        <v>52</v>
      </c>
      <c r="K98" s="54">
        <v>6.3</v>
      </c>
      <c r="L98" s="54">
        <v>1.1000000000000001</v>
      </c>
      <c r="M98" s="54">
        <f t="shared" si="6"/>
        <v>1263.5371720828896</v>
      </c>
      <c r="N98" s="54">
        <f t="shared" si="7"/>
        <v>315.8842930207224</v>
      </c>
      <c r="O98" s="54">
        <f t="shared" si="8"/>
        <v>2.3833692225858946E-2</v>
      </c>
      <c r="P98" s="54">
        <f t="shared" si="9"/>
        <v>5.2238336922258579</v>
      </c>
      <c r="Q98" s="53">
        <f t="shared" si="10"/>
        <v>1.6537174552972052E-2</v>
      </c>
    </row>
    <row r="99" spans="1:17" x14ac:dyDescent="0.25">
      <c r="A99" s="52">
        <v>41214</v>
      </c>
      <c r="B99" s="53">
        <v>0.15870000000000001</v>
      </c>
      <c r="C99" s="54">
        <v>1416.1800539999999</v>
      </c>
      <c r="D99" s="53">
        <v>1.1000000000000001E-3</v>
      </c>
      <c r="E99" s="48">
        <v>2.1999999999999999E-2</v>
      </c>
      <c r="F99" s="54">
        <v>31</v>
      </c>
      <c r="G99" s="54">
        <f t="shared" si="11"/>
        <v>1290.1660942474382</v>
      </c>
      <c r="H99" s="54">
        <v>1290</v>
      </c>
      <c r="I99" s="57">
        <v>41293</v>
      </c>
      <c r="J99" s="54">
        <v>50</v>
      </c>
      <c r="K99" s="54">
        <v>4.5</v>
      </c>
      <c r="L99" s="54">
        <v>1.6</v>
      </c>
      <c r="M99" s="54">
        <f t="shared" si="6"/>
        <v>1285.3056310829575</v>
      </c>
      <c r="N99" s="54">
        <f t="shared" si="7"/>
        <v>321.32640777073937</v>
      </c>
      <c r="O99" s="54">
        <f t="shared" si="8"/>
        <v>3.0441642539502305E-2</v>
      </c>
      <c r="P99" s="54">
        <f t="shared" si="9"/>
        <v>2.9304416425395021</v>
      </c>
      <c r="Q99" s="53">
        <f t="shared" si="10"/>
        <v>9.1198282234876867E-3</v>
      </c>
    </row>
    <row r="100" spans="1:17" x14ac:dyDescent="0.25">
      <c r="A100" s="52">
        <v>41244</v>
      </c>
      <c r="B100" s="53">
        <v>0.1802</v>
      </c>
      <c r="C100" s="54">
        <v>1426.1899410000001</v>
      </c>
      <c r="D100" s="53">
        <v>2.0000000000000001E-4</v>
      </c>
      <c r="E100" s="48">
        <v>2.1999999999999999E-2</v>
      </c>
      <c r="F100" s="54">
        <v>31</v>
      </c>
      <c r="G100" s="54">
        <f t="shared" si="11"/>
        <v>1283.3982416659319</v>
      </c>
      <c r="H100" s="54">
        <v>1280</v>
      </c>
      <c r="I100" s="57">
        <v>41306</v>
      </c>
      <c r="J100" s="54">
        <v>32</v>
      </c>
      <c r="K100" s="54">
        <v>2.15</v>
      </c>
      <c r="L100" s="54">
        <v>0.05</v>
      </c>
      <c r="M100" s="54">
        <f t="shared" si="6"/>
        <v>1277.8275563611503</v>
      </c>
      <c r="N100" s="54">
        <f t="shared" si="7"/>
        <v>319.45688909028758</v>
      </c>
      <c r="O100" s="54">
        <f t="shared" si="8"/>
        <v>5.4629579382923345E-3</v>
      </c>
      <c r="P100" s="54">
        <f t="shared" si="9"/>
        <v>2.1054629579382924</v>
      </c>
      <c r="Q100" s="53">
        <f t="shared" si="10"/>
        <v>6.5907577198725835E-3</v>
      </c>
    </row>
    <row r="101" spans="1:17" x14ac:dyDescent="0.25">
      <c r="A101" s="52">
        <v>41275</v>
      </c>
      <c r="B101" s="53">
        <v>0.14280000000000001</v>
      </c>
      <c r="C101" s="54">
        <v>1498.1099850000001</v>
      </c>
      <c r="D101" s="53">
        <v>4.0000000000000002E-4</v>
      </c>
      <c r="E101" s="48">
        <v>2.1299999999999999E-2</v>
      </c>
      <c r="F101" s="54">
        <v>28</v>
      </c>
      <c r="G101" s="54">
        <f t="shared" si="11"/>
        <v>1382.9372673776006</v>
      </c>
      <c r="H101" s="54">
        <v>1385</v>
      </c>
      <c r="I101" s="57">
        <v>41334</v>
      </c>
      <c r="J101" s="54">
        <v>29</v>
      </c>
      <c r="K101" s="54">
        <v>2.2999999999999998</v>
      </c>
      <c r="L101" s="54">
        <v>0.05</v>
      </c>
      <c r="M101" s="54">
        <f t="shared" si="6"/>
        <v>1382.6559842610757</v>
      </c>
      <c r="N101" s="54">
        <f t="shared" si="7"/>
        <v>345.66399606526892</v>
      </c>
      <c r="O101" s="54">
        <f t="shared" si="8"/>
        <v>1.0677415203170025E-2</v>
      </c>
      <c r="P101" s="54">
        <f t="shared" si="9"/>
        <v>2.2606774152031699</v>
      </c>
      <c r="Q101" s="53">
        <f t="shared" si="10"/>
        <v>6.5401009099492809E-3</v>
      </c>
    </row>
    <row r="102" spans="1:17" x14ac:dyDescent="0.25">
      <c r="A102" s="52">
        <v>41306</v>
      </c>
      <c r="B102" s="53">
        <v>0.15509999999999999</v>
      </c>
      <c r="C102" s="54">
        <v>1514.6800539999999</v>
      </c>
      <c r="D102" s="53">
        <v>6.9999999999999999E-4</v>
      </c>
      <c r="E102" s="48">
        <v>2.1000000000000001E-2</v>
      </c>
      <c r="F102" s="54">
        <v>28</v>
      </c>
      <c r="G102" s="54">
        <f t="shared" si="11"/>
        <v>1389.0205152438714</v>
      </c>
      <c r="H102" s="54">
        <v>1390</v>
      </c>
      <c r="I102" s="57">
        <v>41369</v>
      </c>
      <c r="J102" s="54">
        <v>36</v>
      </c>
      <c r="K102" s="54">
        <v>3.8</v>
      </c>
      <c r="L102" s="54">
        <v>0.15</v>
      </c>
      <c r="M102" s="54">
        <f t="shared" si="6"/>
        <v>1386.1040361894738</v>
      </c>
      <c r="N102" s="54">
        <f t="shared" si="7"/>
        <v>346.52600904736846</v>
      </c>
      <c r="O102" s="54">
        <f t="shared" si="8"/>
        <v>1.8812531886293518E-2</v>
      </c>
      <c r="P102" s="54">
        <f t="shared" si="9"/>
        <v>3.6688125318862936</v>
      </c>
      <c r="Q102" s="53">
        <f t="shared" si="10"/>
        <v>1.0587408841178165E-2</v>
      </c>
    </row>
    <row r="103" spans="1:17" x14ac:dyDescent="0.25">
      <c r="A103" s="52">
        <v>41334</v>
      </c>
      <c r="B103" s="53">
        <v>0.127</v>
      </c>
      <c r="C103" s="54">
        <v>1569.1899410000001</v>
      </c>
      <c r="D103" s="53">
        <v>4.0000000000000002E-4</v>
      </c>
      <c r="E103" s="48">
        <v>2.07E-2</v>
      </c>
      <c r="F103" s="54">
        <v>33</v>
      </c>
      <c r="G103" s="54">
        <f t="shared" si="11"/>
        <v>1452.3255882589374</v>
      </c>
      <c r="H103" s="54">
        <v>1450</v>
      </c>
      <c r="I103" s="57">
        <v>41397</v>
      </c>
      <c r="J103" s="54">
        <v>36</v>
      </c>
      <c r="K103" s="54">
        <v>2.75</v>
      </c>
      <c r="L103" s="54">
        <v>0.1</v>
      </c>
      <c r="M103" s="54">
        <f t="shared" si="6"/>
        <v>1447.1927956489699</v>
      </c>
      <c r="N103" s="54">
        <f t="shared" si="7"/>
        <v>361.79819891224247</v>
      </c>
      <c r="O103" s="54">
        <f t="shared" si="8"/>
        <v>1.3183899284555442E-2</v>
      </c>
      <c r="P103" s="54">
        <f t="shared" si="9"/>
        <v>2.6631838992845553</v>
      </c>
      <c r="Q103" s="53">
        <f t="shared" si="10"/>
        <v>7.360965055358209E-3</v>
      </c>
    </row>
    <row r="104" spans="1:17" x14ac:dyDescent="0.25">
      <c r="A104" s="52">
        <v>41365</v>
      </c>
      <c r="B104" s="53">
        <v>0.13519999999999999</v>
      </c>
      <c r="C104" s="54">
        <v>1597.5699460000001</v>
      </c>
      <c r="D104" s="53">
        <v>2.9999999999999997E-4</v>
      </c>
      <c r="E104" s="48">
        <v>2.07E-2</v>
      </c>
      <c r="F104" s="54">
        <v>31</v>
      </c>
      <c r="G104" s="54">
        <f t="shared" si="11"/>
        <v>1475.1248302691517</v>
      </c>
      <c r="H104" s="54">
        <v>1475</v>
      </c>
      <c r="I104" s="57">
        <v>41447</v>
      </c>
      <c r="J104" s="54">
        <v>53</v>
      </c>
      <c r="K104" s="54">
        <v>5.4</v>
      </c>
      <c r="L104" s="54">
        <v>2.1</v>
      </c>
      <c r="M104" s="54">
        <f t="shared" si="6"/>
        <v>1469.5357479748145</v>
      </c>
      <c r="N104" s="54">
        <f t="shared" si="7"/>
        <v>367.38393699370363</v>
      </c>
      <c r="O104" s="54">
        <f t="shared" si="8"/>
        <v>9.4984514565831738E-3</v>
      </c>
      <c r="P104" s="54">
        <f t="shared" si="9"/>
        <v>3.3094984514565833</v>
      </c>
      <c r="Q104" s="53">
        <f t="shared" si="10"/>
        <v>9.0082829383836202E-3</v>
      </c>
    </row>
    <row r="105" spans="1:17" x14ac:dyDescent="0.25">
      <c r="A105" s="52">
        <v>41395</v>
      </c>
      <c r="B105" s="53">
        <v>0.16300000000000001</v>
      </c>
      <c r="C105" s="54">
        <v>1630.73999</v>
      </c>
      <c r="D105" s="53">
        <v>2.9999999999999997E-4</v>
      </c>
      <c r="E105" s="48">
        <v>2.01E-2</v>
      </c>
      <c r="F105" s="54">
        <v>28</v>
      </c>
      <c r="G105" s="54">
        <f t="shared" si="11"/>
        <v>1489.1399607263766</v>
      </c>
      <c r="H105" s="54">
        <v>1490</v>
      </c>
      <c r="I105" s="57">
        <v>41460</v>
      </c>
      <c r="J105" s="54">
        <v>35</v>
      </c>
      <c r="K105" s="54">
        <v>3.9</v>
      </c>
      <c r="L105" s="54">
        <v>0.25</v>
      </c>
      <c r="M105" s="54">
        <f t="shared" si="6"/>
        <v>1486.0571376028183</v>
      </c>
      <c r="N105" s="54">
        <f t="shared" si="7"/>
        <v>371.51428440070458</v>
      </c>
      <c r="O105" s="54">
        <f t="shared" si="8"/>
        <v>8.6397706188272375E-3</v>
      </c>
      <c r="P105" s="54">
        <f t="shared" si="9"/>
        <v>3.6586397706188269</v>
      </c>
      <c r="Q105" s="53">
        <f t="shared" si="10"/>
        <v>9.8479114377005312E-3</v>
      </c>
    </row>
    <row r="106" spans="1:17" x14ac:dyDescent="0.25">
      <c r="A106" s="52">
        <v>41426</v>
      </c>
      <c r="B106" s="53">
        <v>0.1686</v>
      </c>
      <c r="C106" s="54">
        <v>1606.280029</v>
      </c>
      <c r="D106" s="53">
        <v>2.0000000000000001E-4</v>
      </c>
      <c r="E106" s="48">
        <v>2.06E-2</v>
      </c>
      <c r="F106" s="54">
        <v>33</v>
      </c>
      <c r="G106" s="54">
        <f t="shared" si="11"/>
        <v>1450.654282154449</v>
      </c>
      <c r="H106" s="54">
        <v>1450</v>
      </c>
      <c r="I106" s="57">
        <v>41488</v>
      </c>
      <c r="J106" s="54">
        <v>35</v>
      </c>
      <c r="K106" s="54">
        <v>3.2</v>
      </c>
      <c r="L106" s="54">
        <v>0.05</v>
      </c>
      <c r="M106" s="54">
        <f t="shared" si="6"/>
        <v>1446.7721920474744</v>
      </c>
      <c r="N106" s="54">
        <f t="shared" si="7"/>
        <v>361.6930480118686</v>
      </c>
      <c r="O106" s="54">
        <f t="shared" si="8"/>
        <v>6.5981257277630484E-3</v>
      </c>
      <c r="P106" s="54">
        <f t="shared" si="9"/>
        <v>3.1565981257277635</v>
      </c>
      <c r="Q106" s="53">
        <f t="shared" si="10"/>
        <v>8.7272844835662496E-3</v>
      </c>
    </row>
    <row r="107" spans="1:17" x14ac:dyDescent="0.25">
      <c r="A107" s="52">
        <v>41456</v>
      </c>
      <c r="B107" s="53">
        <v>0.13450000000000001</v>
      </c>
      <c r="C107" s="54">
        <v>1685.7299800000001</v>
      </c>
      <c r="D107" s="53">
        <v>2.9999999999999997E-4</v>
      </c>
      <c r="E107" s="48">
        <v>2.0199999999999999E-2</v>
      </c>
      <c r="F107" s="54">
        <v>30</v>
      </c>
      <c r="G107" s="54">
        <f t="shared" si="11"/>
        <v>1559.2021007555186</v>
      </c>
      <c r="H107" s="54">
        <v>1560</v>
      </c>
      <c r="I107" s="57">
        <v>42999</v>
      </c>
      <c r="J107" s="54">
        <v>52</v>
      </c>
      <c r="K107" s="54">
        <v>5.0999999999999996</v>
      </c>
      <c r="L107" s="54">
        <v>6.9</v>
      </c>
      <c r="M107" s="54">
        <f t="shared" si="6"/>
        <v>1554.8333274521906</v>
      </c>
      <c r="N107" s="54">
        <f t="shared" si="7"/>
        <v>388.70833186304765</v>
      </c>
      <c r="O107" s="54">
        <f t="shared" si="8"/>
        <v>9.7104621470544238E-3</v>
      </c>
      <c r="P107" s="54">
        <f t="shared" si="9"/>
        <v>-1.7902895378529462</v>
      </c>
      <c r="Q107" s="53">
        <f t="shared" si="10"/>
        <v>-4.6057400654939216E-3</v>
      </c>
    </row>
    <row r="108" spans="1:17" x14ac:dyDescent="0.25">
      <c r="A108" s="52">
        <v>41487</v>
      </c>
      <c r="B108" s="53">
        <v>0.1701</v>
      </c>
      <c r="C108" s="54">
        <v>1632.969971</v>
      </c>
      <c r="D108" s="53">
        <v>2.0000000000000001E-4</v>
      </c>
      <c r="E108" s="48">
        <v>2.0400000000000001E-2</v>
      </c>
      <c r="F108" s="54">
        <v>31</v>
      </c>
      <c r="G108" s="54">
        <f t="shared" si="11"/>
        <v>1478.1305585360456</v>
      </c>
      <c r="H108" s="54">
        <v>1480</v>
      </c>
      <c r="I108" s="57">
        <v>41551</v>
      </c>
      <c r="J108" s="54">
        <v>35</v>
      </c>
      <c r="K108" s="54">
        <v>3.8</v>
      </c>
      <c r="L108" s="54">
        <v>0.25</v>
      </c>
      <c r="M108" s="54">
        <f t="shared" si="6"/>
        <v>1476.1716167105255</v>
      </c>
      <c r="N108" s="54">
        <f t="shared" si="7"/>
        <v>369.04290417763139</v>
      </c>
      <c r="O108" s="54">
        <f t="shared" si="8"/>
        <v>6.3332757232738993E-3</v>
      </c>
      <c r="P108" s="54">
        <f t="shared" si="9"/>
        <v>3.5563332757232735</v>
      </c>
      <c r="Q108" s="53">
        <f t="shared" si="10"/>
        <v>9.6366390884771048E-3</v>
      </c>
    </row>
    <row r="109" spans="1:17" x14ac:dyDescent="0.25">
      <c r="A109" s="52">
        <v>41518</v>
      </c>
      <c r="B109" s="53">
        <v>0.16600000000000001</v>
      </c>
      <c r="C109" s="54">
        <v>1681.5500489999999</v>
      </c>
      <c r="D109" s="53">
        <v>2.9999999999999997E-4</v>
      </c>
      <c r="E109" s="48">
        <v>2.0400000000000001E-2</v>
      </c>
      <c r="F109" s="54">
        <v>31</v>
      </c>
      <c r="G109" s="54">
        <f t="shared" si="11"/>
        <v>1525.6711134237096</v>
      </c>
      <c r="H109" s="54">
        <v>1525</v>
      </c>
      <c r="I109" s="57">
        <v>41579</v>
      </c>
      <c r="J109" s="54">
        <v>32</v>
      </c>
      <c r="K109" s="54">
        <v>3.7</v>
      </c>
      <c r="L109" s="54">
        <v>0.05</v>
      </c>
      <c r="M109" s="54">
        <f t="shared" si="6"/>
        <v>1521.2598909384228</v>
      </c>
      <c r="N109" s="54">
        <f t="shared" si="7"/>
        <v>380.3149727346057</v>
      </c>
      <c r="O109" s="54">
        <f t="shared" si="8"/>
        <v>9.7846157389082228E-3</v>
      </c>
      <c r="P109" s="54">
        <f t="shared" si="9"/>
        <v>3.6597846157389085</v>
      </c>
      <c r="Q109" s="53">
        <f t="shared" si="10"/>
        <v>9.6230358469026334E-3</v>
      </c>
    </row>
    <row r="110" spans="1:17" x14ac:dyDescent="0.25">
      <c r="A110" s="52">
        <v>41548</v>
      </c>
      <c r="B110" s="53">
        <v>0.13750000000000001</v>
      </c>
      <c r="C110" s="54">
        <v>1756.540039</v>
      </c>
      <c r="D110" s="53">
        <v>2.9999999999999997E-4</v>
      </c>
      <c r="E110" s="48">
        <v>2.01E-2</v>
      </c>
      <c r="F110" s="54">
        <v>29</v>
      </c>
      <c r="G110" s="54">
        <f t="shared" si="11"/>
        <v>1624.1243926190584</v>
      </c>
      <c r="H110" s="54">
        <v>1625</v>
      </c>
      <c r="I110" s="57">
        <v>41614</v>
      </c>
      <c r="J110" s="54">
        <v>36</v>
      </c>
      <c r="K110" s="54">
        <v>2.95</v>
      </c>
      <c r="L110" s="54">
        <v>0.5</v>
      </c>
      <c r="M110" s="54">
        <f t="shared" si="6"/>
        <v>1622.0019185195649</v>
      </c>
      <c r="N110" s="54">
        <f t="shared" si="7"/>
        <v>405.50047962989123</v>
      </c>
      <c r="O110" s="54">
        <f t="shared" si="8"/>
        <v>9.735784995277625E-3</v>
      </c>
      <c r="P110" s="54">
        <f t="shared" si="9"/>
        <v>2.4597357849952779</v>
      </c>
      <c r="Q110" s="53">
        <f t="shared" si="10"/>
        <v>6.0659257104709969E-3</v>
      </c>
    </row>
    <row r="111" spans="1:17" x14ac:dyDescent="0.25">
      <c r="A111" s="52">
        <v>41579</v>
      </c>
      <c r="B111" s="53">
        <v>0.13700000000000001</v>
      </c>
      <c r="C111" s="54">
        <v>1805.8100589999999</v>
      </c>
      <c r="D111" s="53">
        <v>5.0000000000000001E-4</v>
      </c>
      <c r="E111" s="48">
        <v>1.95E-2</v>
      </c>
      <c r="F111" s="54">
        <v>32</v>
      </c>
      <c r="G111" s="54">
        <f t="shared" si="11"/>
        <v>1663.7572124193596</v>
      </c>
      <c r="H111" s="54">
        <v>1665</v>
      </c>
      <c r="I111" s="57">
        <v>41642</v>
      </c>
      <c r="J111" s="54">
        <v>35</v>
      </c>
      <c r="K111" s="54">
        <v>3</v>
      </c>
      <c r="L111" s="54">
        <v>0.2</v>
      </c>
      <c r="M111" s="54">
        <f t="shared" si="6"/>
        <v>1661.9201731465496</v>
      </c>
      <c r="N111" s="54">
        <f t="shared" si="7"/>
        <v>415.4800432866374</v>
      </c>
      <c r="O111" s="54">
        <f t="shared" si="8"/>
        <v>1.8344732738028321E-2</v>
      </c>
      <c r="P111" s="54">
        <f t="shared" si="9"/>
        <v>2.8183447327380282</v>
      </c>
      <c r="Q111" s="53">
        <f t="shared" si="10"/>
        <v>6.7833456221955473E-3</v>
      </c>
    </row>
    <row r="112" spans="1:17" x14ac:dyDescent="0.25">
      <c r="A112" s="52">
        <v>41609</v>
      </c>
      <c r="B112" s="53">
        <v>0.13719999999999999</v>
      </c>
      <c r="C112" s="54">
        <v>1848.3599850000001</v>
      </c>
      <c r="D112" s="53">
        <v>1E-4</v>
      </c>
      <c r="E112" s="48">
        <v>1.9400000000000001E-2</v>
      </c>
      <c r="F112" s="54">
        <v>31</v>
      </c>
      <c r="G112" s="54">
        <f t="shared" si="11"/>
        <v>1704.8997707022088</v>
      </c>
      <c r="H112" s="54">
        <v>1705</v>
      </c>
      <c r="I112" s="57">
        <v>41692</v>
      </c>
      <c r="J112" s="54">
        <v>53</v>
      </c>
      <c r="K112" s="54">
        <v>5.6</v>
      </c>
      <c r="L112" s="54">
        <v>9.1999999999999993</v>
      </c>
      <c r="M112" s="54">
        <f t="shared" si="6"/>
        <v>1699.3752426454992</v>
      </c>
      <c r="N112" s="54">
        <f t="shared" si="7"/>
        <v>424.84381066137479</v>
      </c>
      <c r="O112" s="54">
        <f t="shared" si="8"/>
        <v>3.6558396701422517E-3</v>
      </c>
      <c r="P112" s="54">
        <f t="shared" si="9"/>
        <v>-3.5963441603298576</v>
      </c>
      <c r="Q112" s="53">
        <f t="shared" si="10"/>
        <v>-8.4650972194493211E-3</v>
      </c>
    </row>
    <row r="113" spans="1:17" x14ac:dyDescent="0.25">
      <c r="A113" s="52">
        <v>41640</v>
      </c>
      <c r="B113" s="53">
        <v>0.18410000000000001</v>
      </c>
      <c r="C113" s="54">
        <v>1782.589966</v>
      </c>
      <c r="D113" s="53">
        <v>2.9999999999999997E-4</v>
      </c>
      <c r="E113" s="48">
        <v>1.9400000000000001E-2</v>
      </c>
      <c r="F113" s="54">
        <v>28</v>
      </c>
      <c r="G113" s="54">
        <f t="shared" si="11"/>
        <v>1609.4742264580686</v>
      </c>
      <c r="H113" s="54">
        <v>1610</v>
      </c>
      <c r="I113" s="57">
        <v>41705</v>
      </c>
      <c r="J113" s="54">
        <v>35</v>
      </c>
      <c r="K113" s="54">
        <v>5.0999999999999996</v>
      </c>
      <c r="L113" s="54">
        <v>0.3</v>
      </c>
      <c r="M113" s="54">
        <f t="shared" si="6"/>
        <v>1604.8536855976763</v>
      </c>
      <c r="N113" s="54">
        <f t="shared" si="7"/>
        <v>401.21342139941908</v>
      </c>
      <c r="O113" s="54">
        <f t="shared" si="8"/>
        <v>9.3508822282716616E-3</v>
      </c>
      <c r="P113" s="54">
        <f t="shared" si="9"/>
        <v>4.8093508822282711</v>
      </c>
      <c r="Q113" s="53">
        <f t="shared" si="10"/>
        <v>1.1987013957442937E-2</v>
      </c>
    </row>
    <row r="114" spans="1:17" x14ac:dyDescent="0.25">
      <c r="A114" s="52">
        <v>41671</v>
      </c>
      <c r="B114" s="58">
        <v>0.14000000000000001</v>
      </c>
      <c r="C114" s="54">
        <v>1859.4499510000001</v>
      </c>
      <c r="D114" s="53">
        <v>4.0000000000000002E-4</v>
      </c>
      <c r="E114" s="48">
        <v>1.9699999999999999E-2</v>
      </c>
      <c r="F114" s="54">
        <v>31</v>
      </c>
      <c r="G114" s="54">
        <f t="shared" si="11"/>
        <v>1712.3875457700533</v>
      </c>
      <c r="H114" s="54">
        <v>1710</v>
      </c>
      <c r="I114" s="57">
        <v>41733</v>
      </c>
      <c r="J114" s="54">
        <v>35</v>
      </c>
      <c r="K114" s="54">
        <v>3.4</v>
      </c>
      <c r="L114" s="54">
        <v>0.2</v>
      </c>
      <c r="M114" s="54">
        <f t="shared" si="6"/>
        <v>1706.5344122167601</v>
      </c>
      <c r="N114" s="54">
        <f t="shared" si="7"/>
        <v>426.63360305419002</v>
      </c>
      <c r="O114" s="54">
        <f t="shared" si="8"/>
        <v>1.4609608923107248E-2</v>
      </c>
      <c r="P114" s="54">
        <f t="shared" si="9"/>
        <v>3.2146096089231069</v>
      </c>
      <c r="Q114" s="53">
        <f t="shared" si="10"/>
        <v>7.5348251659276694E-3</v>
      </c>
    </row>
    <row r="115" spans="1:17" x14ac:dyDescent="0.25">
      <c r="A115" s="52">
        <v>41699</v>
      </c>
      <c r="B115" s="53">
        <v>0.13880000000000001</v>
      </c>
      <c r="C115" s="54">
        <v>1872.339966</v>
      </c>
      <c r="D115" s="53">
        <v>2.9999999999999997E-4</v>
      </c>
      <c r="E115" s="48">
        <v>1.9400000000000001E-2</v>
      </c>
      <c r="F115" s="54">
        <v>30</v>
      </c>
      <c r="G115" s="54">
        <f t="shared" si="11"/>
        <v>1727.740664802765</v>
      </c>
      <c r="H115" s="54">
        <v>1730</v>
      </c>
      <c r="I115" s="57">
        <v>41761</v>
      </c>
      <c r="J115" s="54">
        <v>32</v>
      </c>
      <c r="K115" s="54">
        <v>3.5</v>
      </c>
      <c r="L115" s="54">
        <v>0.1</v>
      </c>
      <c r="M115" s="54">
        <f t="shared" si="6"/>
        <v>1726.4544992285059</v>
      </c>
      <c r="N115" s="54">
        <f t="shared" si="7"/>
        <v>431.61362480712648</v>
      </c>
      <c r="O115" s="54">
        <f t="shared" si="8"/>
        <v>1.0728961379178231E-2</v>
      </c>
      <c r="P115" s="54">
        <f t="shared" si="9"/>
        <v>3.4107289613791782</v>
      </c>
      <c r="Q115" s="53">
        <f t="shared" si="10"/>
        <v>7.9022736200770258E-3</v>
      </c>
    </row>
    <row r="116" spans="1:17" x14ac:dyDescent="0.25">
      <c r="A116" s="52">
        <v>41730</v>
      </c>
      <c r="B116" s="53">
        <v>0.1341</v>
      </c>
      <c r="C116" s="54">
        <v>1883.9499510000001</v>
      </c>
      <c r="D116" s="53">
        <v>2.0000000000000001E-4</v>
      </c>
      <c r="E116" s="48">
        <v>1.9599999999999999E-2</v>
      </c>
      <c r="F116" s="54">
        <v>30</v>
      </c>
      <c r="G116" s="54">
        <f t="shared" si="11"/>
        <v>1743.0085596245001</v>
      </c>
      <c r="H116" s="54">
        <v>1745</v>
      </c>
      <c r="I116" s="57">
        <v>41796</v>
      </c>
      <c r="J116" s="54">
        <v>37</v>
      </c>
      <c r="K116" s="54">
        <v>3.8</v>
      </c>
      <c r="L116" s="54">
        <v>0.2</v>
      </c>
      <c r="M116" s="54">
        <f t="shared" si="6"/>
        <v>1741.164622276433</v>
      </c>
      <c r="N116" s="54">
        <f t="shared" si="7"/>
        <v>435.29115556910824</v>
      </c>
      <c r="O116" s="54">
        <f t="shared" si="8"/>
        <v>7.2179961296916983E-3</v>
      </c>
      <c r="P116" s="54">
        <f t="shared" si="9"/>
        <v>3.6072179961296915</v>
      </c>
      <c r="Q116" s="53">
        <f t="shared" si="10"/>
        <v>8.2869085438079804E-3</v>
      </c>
    </row>
    <row r="117" spans="1:17" x14ac:dyDescent="0.25">
      <c r="A117" s="52">
        <v>41760</v>
      </c>
      <c r="B117" s="53">
        <v>0.114</v>
      </c>
      <c r="C117" s="54">
        <v>1923.5699460000001</v>
      </c>
      <c r="D117" s="53">
        <v>5.0000000000000001E-4</v>
      </c>
      <c r="E117" s="48">
        <v>1.9599999999999999E-2</v>
      </c>
      <c r="F117" s="54">
        <v>31</v>
      </c>
      <c r="G117" s="54">
        <f t="shared" si="11"/>
        <v>1798.0209279785986</v>
      </c>
      <c r="H117" s="54">
        <v>1800</v>
      </c>
      <c r="I117" s="57">
        <v>41823</v>
      </c>
      <c r="J117" s="54">
        <v>34</v>
      </c>
      <c r="K117" s="54">
        <v>2.95</v>
      </c>
      <c r="L117" s="54">
        <v>0.3</v>
      </c>
      <c r="M117" s="54">
        <f t="shared" si="6"/>
        <v>1796.9661663358675</v>
      </c>
      <c r="N117" s="54">
        <f t="shared" si="7"/>
        <v>449.24154158396686</v>
      </c>
      <c r="O117" s="54">
        <f t="shared" si="8"/>
        <v>1.9203062238994307E-2</v>
      </c>
      <c r="P117" s="54">
        <f t="shared" si="9"/>
        <v>2.6692030622389948</v>
      </c>
      <c r="Q117" s="53">
        <f t="shared" si="10"/>
        <v>5.9415766690402994E-3</v>
      </c>
    </row>
    <row r="118" spans="1:17" x14ac:dyDescent="0.25">
      <c r="A118" s="52">
        <v>41791</v>
      </c>
      <c r="B118" s="53">
        <v>0.1157</v>
      </c>
      <c r="C118" s="54">
        <v>1960.2299800000001</v>
      </c>
      <c r="D118" s="53">
        <v>2.0000000000000001E-4</v>
      </c>
      <c r="E118" s="48">
        <v>1.9199999999999998E-2</v>
      </c>
      <c r="F118" s="54">
        <v>31</v>
      </c>
      <c r="G118" s="54">
        <f t="shared" si="11"/>
        <v>1830.5185979827563</v>
      </c>
      <c r="H118" s="54">
        <v>1830</v>
      </c>
      <c r="I118" s="57">
        <v>41852</v>
      </c>
      <c r="J118" s="54">
        <v>32</v>
      </c>
      <c r="K118" s="54">
        <v>3.2</v>
      </c>
      <c r="L118" s="54">
        <v>0.25</v>
      </c>
      <c r="M118" s="54">
        <f t="shared" si="6"/>
        <v>1826.767912610082</v>
      </c>
      <c r="N118" s="54">
        <f t="shared" si="7"/>
        <v>456.69197815252051</v>
      </c>
      <c r="O118" s="54">
        <f t="shared" si="8"/>
        <v>7.8119300861741068E-3</v>
      </c>
      <c r="P118" s="54">
        <f t="shared" si="9"/>
        <v>2.9578119300861743</v>
      </c>
      <c r="Q118" s="53">
        <f t="shared" si="10"/>
        <v>6.4766014547738776E-3</v>
      </c>
    </row>
    <row r="119" spans="1:17" x14ac:dyDescent="0.25">
      <c r="A119" s="52">
        <v>41821</v>
      </c>
      <c r="B119" s="53">
        <v>0.16950000000000001</v>
      </c>
      <c r="C119" s="54">
        <v>1930.670044</v>
      </c>
      <c r="D119" s="53">
        <v>1E-4</v>
      </c>
      <c r="E119" s="48">
        <v>1.9099999999999999E-2</v>
      </c>
      <c r="F119" s="54">
        <v>29</v>
      </c>
      <c r="G119" s="54">
        <f t="shared" si="11"/>
        <v>1754.0477719554308</v>
      </c>
      <c r="H119" s="54">
        <v>1755</v>
      </c>
      <c r="I119" s="57">
        <v>41887</v>
      </c>
      <c r="J119" s="54">
        <v>36</v>
      </c>
      <c r="K119" s="54">
        <v>5.4</v>
      </c>
      <c r="L119" s="54">
        <v>0.15</v>
      </c>
      <c r="M119" s="54">
        <f t="shared" si="6"/>
        <v>1749.582690496321</v>
      </c>
      <c r="N119" s="54">
        <f t="shared" si="7"/>
        <v>437.39567262408025</v>
      </c>
      <c r="O119" s="54">
        <f t="shared" si="8"/>
        <v>3.5181165804924947E-3</v>
      </c>
      <c r="P119" s="54">
        <f t="shared" si="9"/>
        <v>5.2535181165804925</v>
      </c>
      <c r="Q119" s="53">
        <f t="shared" si="10"/>
        <v>1.2010905560777298E-2</v>
      </c>
    </row>
    <row r="120" spans="1:17" x14ac:dyDescent="0.25">
      <c r="A120" s="52">
        <v>41852</v>
      </c>
      <c r="B120" s="53">
        <v>0.1198</v>
      </c>
      <c r="C120" s="54">
        <v>2003.369995</v>
      </c>
      <c r="D120" s="53">
        <v>2.0000000000000001E-4</v>
      </c>
      <c r="E120" s="48">
        <v>1.9400000000000001E-2</v>
      </c>
      <c r="F120" s="54">
        <v>32</v>
      </c>
      <c r="G120" s="54">
        <f t="shared" si="11"/>
        <v>1864.298440190033</v>
      </c>
      <c r="H120" s="54">
        <v>1865</v>
      </c>
      <c r="I120" s="57">
        <v>41915</v>
      </c>
      <c r="J120" s="54">
        <v>35</v>
      </c>
      <c r="K120" s="54">
        <v>3.7</v>
      </c>
      <c r="L120" s="54">
        <v>0.4</v>
      </c>
      <c r="M120" s="54">
        <f t="shared" si="6"/>
        <v>1861.2642332196824</v>
      </c>
      <c r="N120" s="54">
        <f t="shared" si="7"/>
        <v>465.3160583049206</v>
      </c>
      <c r="O120" s="54">
        <f t="shared" si="8"/>
        <v>8.2239153139418032E-3</v>
      </c>
      <c r="P120" s="54">
        <f t="shared" si="9"/>
        <v>3.3082239153139419</v>
      </c>
      <c r="Q120" s="53">
        <f t="shared" si="10"/>
        <v>7.1096276525794647E-3</v>
      </c>
    </row>
    <row r="121" spans="1:17" x14ac:dyDescent="0.25">
      <c r="A121" s="52">
        <v>41883</v>
      </c>
      <c r="B121" s="53">
        <v>0.16309999999999999</v>
      </c>
      <c r="C121" s="54">
        <v>1972.290039</v>
      </c>
      <c r="D121" s="53">
        <v>2.0000000000000001E-4</v>
      </c>
      <c r="E121" s="48">
        <v>1.9300000000000001E-2</v>
      </c>
      <c r="F121" s="54">
        <v>31</v>
      </c>
      <c r="G121" s="54">
        <f t="shared" si="11"/>
        <v>1792.5650035992244</v>
      </c>
      <c r="H121" s="54">
        <v>1795</v>
      </c>
      <c r="I121" s="57">
        <v>41950</v>
      </c>
      <c r="J121" s="54">
        <v>38</v>
      </c>
      <c r="K121" s="54">
        <v>5.8</v>
      </c>
      <c r="L121" s="54">
        <v>0.2</v>
      </c>
      <c r="M121" s="54">
        <f t="shared" si="6"/>
        <v>1789.1626250466447</v>
      </c>
      <c r="N121" s="54">
        <f t="shared" si="7"/>
        <v>447.29065626166118</v>
      </c>
      <c r="O121" s="54">
        <f t="shared" si="8"/>
        <v>7.6963998016094616E-3</v>
      </c>
      <c r="P121" s="54">
        <f t="shared" si="9"/>
        <v>5.6076963998016094</v>
      </c>
      <c r="Q121" s="53">
        <f t="shared" si="10"/>
        <v>1.2537030052604441E-2</v>
      </c>
    </row>
    <row r="122" spans="1:17" x14ac:dyDescent="0.25">
      <c r="A122" s="52">
        <v>41913</v>
      </c>
      <c r="B122" s="53">
        <v>0.14030000000000001</v>
      </c>
      <c r="C122" s="54">
        <v>2018.0500489999999</v>
      </c>
      <c r="D122" s="53">
        <v>1E-4</v>
      </c>
      <c r="E122" s="48">
        <v>0.02</v>
      </c>
      <c r="F122" s="54">
        <v>28</v>
      </c>
      <c r="G122" s="54">
        <f t="shared" si="11"/>
        <v>1865.5871035801997</v>
      </c>
      <c r="H122" s="54">
        <v>1865</v>
      </c>
      <c r="I122" s="57">
        <v>41978</v>
      </c>
      <c r="J122" s="54">
        <v>35</v>
      </c>
      <c r="K122" s="54">
        <v>4.8</v>
      </c>
      <c r="L122" s="54">
        <v>0.5</v>
      </c>
      <c r="M122" s="54">
        <f t="shared" si="6"/>
        <v>1860.182116524099</v>
      </c>
      <c r="N122" s="54">
        <f t="shared" si="7"/>
        <v>465.04552913102475</v>
      </c>
      <c r="O122" s="54">
        <f t="shared" si="8"/>
        <v>3.6043082947863478E-3</v>
      </c>
      <c r="P122" s="54">
        <f t="shared" si="9"/>
        <v>4.3036043082947861</v>
      </c>
      <c r="Q122" s="53">
        <f t="shared" si="10"/>
        <v>9.2541569345616966E-3</v>
      </c>
    </row>
    <row r="123" spans="1:17" x14ac:dyDescent="0.25">
      <c r="A123" s="52">
        <v>41944</v>
      </c>
      <c r="B123" s="53">
        <v>0.1333</v>
      </c>
      <c r="C123" s="54">
        <v>2067.5600589999999</v>
      </c>
      <c r="D123" s="53">
        <v>4.0000000000000002E-4</v>
      </c>
      <c r="E123" s="48">
        <v>1.9099999999999999E-2</v>
      </c>
      <c r="F123" s="54">
        <v>33</v>
      </c>
      <c r="G123" s="54">
        <f t="shared" si="11"/>
        <v>1906.7282952915023</v>
      </c>
      <c r="H123" s="54">
        <v>1905</v>
      </c>
      <c r="I123" s="57">
        <v>42006</v>
      </c>
      <c r="J123" s="54">
        <v>35</v>
      </c>
      <c r="K123" s="54">
        <v>4</v>
      </c>
      <c r="L123" s="54">
        <v>0.2</v>
      </c>
      <c r="M123" s="54">
        <f t="shared" si="6"/>
        <v>1900.9269329081451</v>
      </c>
      <c r="N123" s="54">
        <f t="shared" si="7"/>
        <v>475.23173322703627</v>
      </c>
      <c r="O123" s="54">
        <f t="shared" si="8"/>
        <v>1.7331433603788429E-2</v>
      </c>
      <c r="P123" s="54">
        <f t="shared" si="9"/>
        <v>3.8173314336037882</v>
      </c>
      <c r="Q123" s="53">
        <f t="shared" si="10"/>
        <v>8.03256846440451E-3</v>
      </c>
    </row>
    <row r="124" spans="1:17" x14ac:dyDescent="0.25">
      <c r="A124" s="52">
        <v>41974</v>
      </c>
      <c r="B124" s="53">
        <v>0.192</v>
      </c>
      <c r="C124" s="54">
        <v>2058.8999020000001</v>
      </c>
      <c r="D124" s="53">
        <v>2.9999999999999997E-4</v>
      </c>
      <c r="E124" s="48">
        <v>1.9199999999999998E-2</v>
      </c>
      <c r="F124" s="54">
        <v>30</v>
      </c>
      <c r="G124" s="54">
        <f t="shared" si="11"/>
        <v>1844.1960432655344</v>
      </c>
      <c r="H124" s="54">
        <v>1845</v>
      </c>
      <c r="I124" s="57">
        <v>42041</v>
      </c>
      <c r="J124" s="54">
        <v>37</v>
      </c>
      <c r="K124" s="54">
        <v>6.4</v>
      </c>
      <c r="L124" s="54">
        <v>0.7</v>
      </c>
      <c r="M124" s="54">
        <f t="shared" si="6"/>
        <v>1838.5438926339657</v>
      </c>
      <c r="N124" s="54">
        <f t="shared" si="7"/>
        <v>459.63597315849142</v>
      </c>
      <c r="O124" s="54">
        <f t="shared" si="8"/>
        <v>1.1491439643016445E-2</v>
      </c>
      <c r="P124" s="54">
        <f t="shared" si="9"/>
        <v>5.7114914396430168</v>
      </c>
      <c r="Q124" s="53">
        <f t="shared" si="10"/>
        <v>1.2426119305665362E-2</v>
      </c>
    </row>
    <row r="125" spans="1:17" x14ac:dyDescent="0.25">
      <c r="A125" s="52">
        <v>42005</v>
      </c>
      <c r="B125" s="53">
        <v>0.2097</v>
      </c>
      <c r="C125" s="54">
        <v>1994.98999</v>
      </c>
      <c r="D125" s="53">
        <v>1E-4</v>
      </c>
      <c r="E125" s="48">
        <v>1.9699999999999999E-2</v>
      </c>
      <c r="F125" s="54">
        <v>28</v>
      </c>
      <c r="G125" s="54">
        <f t="shared" si="11"/>
        <v>1776.5562061408389</v>
      </c>
      <c r="H125" s="54">
        <v>1775</v>
      </c>
      <c r="I125" s="57">
        <v>42069</v>
      </c>
      <c r="J125" s="54">
        <v>35</v>
      </c>
      <c r="K125" s="54">
        <v>6.2</v>
      </c>
      <c r="L125" s="54">
        <v>0.05</v>
      </c>
      <c r="M125" s="54">
        <f t="shared" si="6"/>
        <v>1768.78297953366</v>
      </c>
      <c r="N125" s="54">
        <f t="shared" si="7"/>
        <v>442.19574488341499</v>
      </c>
      <c r="O125" s="54">
        <f t="shared" si="8"/>
        <v>3.4397613735290045E-3</v>
      </c>
      <c r="P125" s="54">
        <f t="shared" si="9"/>
        <v>6.1534397613735292</v>
      </c>
      <c r="Q125" s="53">
        <f t="shared" si="10"/>
        <v>1.3915646707536467E-2</v>
      </c>
    </row>
    <row r="126" spans="1:17" x14ac:dyDescent="0.25">
      <c r="A126" s="52">
        <v>42036</v>
      </c>
      <c r="B126" s="53">
        <v>0.13339999999999999</v>
      </c>
      <c r="C126" s="54">
        <v>2104.5</v>
      </c>
      <c r="D126" s="53">
        <v>2.0000000000000001E-4</v>
      </c>
      <c r="E126" s="48">
        <v>1.9400000000000001E-2</v>
      </c>
      <c r="F126" s="54">
        <v>32</v>
      </c>
      <c r="G126" s="54">
        <f t="shared" si="11"/>
        <v>1942.9777184013553</v>
      </c>
      <c r="H126" s="54">
        <v>1945</v>
      </c>
      <c r="I126" s="57">
        <v>42096</v>
      </c>
      <c r="J126" s="54">
        <v>34</v>
      </c>
      <c r="K126" s="54">
        <v>4.0999999999999996</v>
      </c>
      <c r="L126" s="54">
        <v>0.15</v>
      </c>
      <c r="M126" s="54">
        <f t="shared" si="6"/>
        <v>1940.8637647210969</v>
      </c>
      <c r="N126" s="54">
        <f t="shared" si="7"/>
        <v>485.21594118027423</v>
      </c>
      <c r="O126" s="54">
        <f t="shared" si="8"/>
        <v>8.5798615863428018E-3</v>
      </c>
      <c r="P126" s="54">
        <f t="shared" si="9"/>
        <v>3.9585798615863426</v>
      </c>
      <c r="Q126" s="53">
        <f t="shared" si="10"/>
        <v>8.158387896236895E-3</v>
      </c>
    </row>
    <row r="127" spans="1:17" x14ac:dyDescent="0.25">
      <c r="A127" s="52">
        <v>42064</v>
      </c>
      <c r="B127" s="53">
        <v>0.15290000000000001</v>
      </c>
      <c r="C127" s="54">
        <v>2067.889893</v>
      </c>
      <c r="D127" s="53">
        <v>5.0000000000000001E-4</v>
      </c>
      <c r="E127" s="48">
        <v>1.9599999999999999E-2</v>
      </c>
      <c r="F127" s="54">
        <v>30</v>
      </c>
      <c r="G127" s="54">
        <f t="shared" si="11"/>
        <v>1893.1479216564703</v>
      </c>
      <c r="H127" s="54">
        <v>1895</v>
      </c>
      <c r="I127" s="57">
        <v>42125</v>
      </c>
      <c r="J127" s="54">
        <v>31</v>
      </c>
      <c r="K127" s="54">
        <v>3.9</v>
      </c>
      <c r="L127" s="54">
        <v>0.1</v>
      </c>
      <c r="M127" s="54">
        <f t="shared" si="6"/>
        <v>1891.0195291059008</v>
      </c>
      <c r="N127" s="54">
        <f t="shared" si="7"/>
        <v>472.7548822764752</v>
      </c>
      <c r="O127" s="54">
        <f t="shared" si="8"/>
        <v>1.9588959315938036E-2</v>
      </c>
      <c r="P127" s="54">
        <f t="shared" si="9"/>
        <v>3.8195889593159378</v>
      </c>
      <c r="Q127" s="53">
        <f t="shared" si="10"/>
        <v>8.0794278441363113E-3</v>
      </c>
    </row>
    <row r="128" spans="1:17" x14ac:dyDescent="0.25">
      <c r="A128" s="52">
        <v>42095</v>
      </c>
      <c r="B128" s="53">
        <v>0.14549999999999999</v>
      </c>
      <c r="C128" s="54">
        <v>2085.51001</v>
      </c>
      <c r="D128" s="53">
        <v>0</v>
      </c>
      <c r="E128" s="48">
        <v>1.9599999999999999E-2</v>
      </c>
      <c r="F128" s="54">
        <v>29</v>
      </c>
      <c r="G128" s="54">
        <f t="shared" si="11"/>
        <v>1919.831312164529</v>
      </c>
      <c r="H128" s="54">
        <v>1920</v>
      </c>
      <c r="I128" s="57">
        <v>42160</v>
      </c>
      <c r="J128" s="54">
        <v>36</v>
      </c>
      <c r="K128" s="54">
        <v>4.8</v>
      </c>
      <c r="L128" s="54">
        <v>0.3</v>
      </c>
      <c r="M128" s="54">
        <f t="shared" si="6"/>
        <v>1915.2</v>
      </c>
      <c r="N128" s="54">
        <f t="shared" si="7"/>
        <v>478.8</v>
      </c>
      <c r="O128" s="54">
        <f t="shared" si="8"/>
        <v>0</v>
      </c>
      <c r="P128" s="54">
        <f t="shared" si="9"/>
        <v>4.5</v>
      </c>
      <c r="Q128" s="53">
        <f t="shared" si="10"/>
        <v>9.3984962406015032E-3</v>
      </c>
    </row>
    <row r="129" spans="1:17" x14ac:dyDescent="0.25">
      <c r="A129" s="52">
        <v>42125</v>
      </c>
      <c r="B129" s="53">
        <v>0.1384</v>
      </c>
      <c r="C129" s="54">
        <v>2107.389893</v>
      </c>
      <c r="D129" s="53">
        <v>1E-4</v>
      </c>
      <c r="E129" s="48">
        <v>1.9599999999999999E-2</v>
      </c>
      <c r="F129" s="54">
        <v>32</v>
      </c>
      <c r="G129" s="54">
        <f t="shared" si="11"/>
        <v>1939.9547534673416</v>
      </c>
      <c r="H129" s="54">
        <v>1940</v>
      </c>
      <c r="I129" s="57">
        <v>41822</v>
      </c>
      <c r="J129" s="54">
        <v>34</v>
      </c>
      <c r="K129" s="54">
        <v>3.9</v>
      </c>
      <c r="L129" s="54">
        <v>0.4</v>
      </c>
      <c r="M129" s="54">
        <f t="shared" si="6"/>
        <v>1936.0819288512903</v>
      </c>
      <c r="N129" s="54">
        <f t="shared" si="7"/>
        <v>484.02048221282257</v>
      </c>
      <c r="O129" s="54">
        <f t="shared" si="8"/>
        <v>4.2776777735955415E-3</v>
      </c>
      <c r="P129" s="54">
        <f t="shared" si="9"/>
        <v>3.5042776777735956</v>
      </c>
      <c r="Q129" s="53">
        <f t="shared" si="10"/>
        <v>7.2399367517525289E-3</v>
      </c>
    </row>
    <row r="130" spans="1:17" x14ac:dyDescent="0.25">
      <c r="A130" s="52">
        <v>42156</v>
      </c>
      <c r="B130" s="53">
        <v>0.18229999999999999</v>
      </c>
      <c r="C130" s="54">
        <v>2063.110107</v>
      </c>
      <c r="D130" s="53">
        <v>2.0000000000000001E-4</v>
      </c>
      <c r="E130" s="48">
        <v>1.9900000000000001E-2</v>
      </c>
      <c r="F130" s="54">
        <v>31</v>
      </c>
      <c r="G130" s="54">
        <f t="shared" si="11"/>
        <v>1854.6615784765806</v>
      </c>
      <c r="H130" s="54">
        <v>1855</v>
      </c>
      <c r="I130" s="57">
        <v>42223</v>
      </c>
      <c r="J130" s="54">
        <v>38</v>
      </c>
      <c r="K130" s="54">
        <v>6.1</v>
      </c>
      <c r="L130" s="54">
        <v>0.1</v>
      </c>
      <c r="M130" s="54">
        <f t="shared" si="6"/>
        <v>1848.8613757445828</v>
      </c>
      <c r="N130" s="54">
        <f t="shared" si="7"/>
        <v>462.2153439361457</v>
      </c>
      <c r="O130" s="54">
        <f t="shared" si="8"/>
        <v>7.9550131311454386E-3</v>
      </c>
      <c r="P130" s="54">
        <f t="shared" si="9"/>
        <v>6.007955013131145</v>
      </c>
      <c r="Q130" s="53">
        <f t="shared" si="10"/>
        <v>1.2998173020325207E-2</v>
      </c>
    </row>
    <row r="131" spans="1:17" x14ac:dyDescent="0.25">
      <c r="A131" s="52">
        <v>42186</v>
      </c>
      <c r="B131" s="53">
        <v>0.1212</v>
      </c>
      <c r="C131" s="54">
        <v>2103.8400879999999</v>
      </c>
      <c r="D131" s="53">
        <v>4.0000000000000002E-4</v>
      </c>
      <c r="E131" s="48">
        <v>2.01E-2</v>
      </c>
      <c r="F131" s="54">
        <v>31</v>
      </c>
      <c r="G131" s="54">
        <f t="shared" si="11"/>
        <v>1958.3299109382465</v>
      </c>
      <c r="H131" s="54">
        <v>1960</v>
      </c>
      <c r="I131" s="57">
        <v>42251</v>
      </c>
      <c r="J131" s="54">
        <v>35</v>
      </c>
      <c r="K131" s="54">
        <v>4</v>
      </c>
      <c r="L131" s="54">
        <v>21</v>
      </c>
      <c r="M131" s="54">
        <f t="shared" si="6"/>
        <v>1955.9248233595613</v>
      </c>
      <c r="N131" s="54">
        <f t="shared" si="7"/>
        <v>488.98120583989032</v>
      </c>
      <c r="O131" s="54">
        <f t="shared" si="8"/>
        <v>1.674813915147708E-2</v>
      </c>
      <c r="P131" s="54">
        <f t="shared" si="9"/>
        <v>-16.983251860848522</v>
      </c>
      <c r="Q131" s="53">
        <f t="shared" si="10"/>
        <v>-3.4731911284151561E-2</v>
      </c>
    </row>
    <row r="132" spans="1:17" x14ac:dyDescent="0.25">
      <c r="A132" s="52">
        <v>42217</v>
      </c>
      <c r="B132" s="53">
        <v>0.2843</v>
      </c>
      <c r="C132" s="54">
        <v>1972.1800539999999</v>
      </c>
      <c r="D132" s="53">
        <v>0</v>
      </c>
      <c r="E132" s="48">
        <v>2.07E-2</v>
      </c>
      <c r="F132" s="54">
        <v>30</v>
      </c>
      <c r="G132" s="54">
        <f t="shared" si="11"/>
        <v>1678.2805282382865</v>
      </c>
      <c r="H132" s="54">
        <v>1680</v>
      </c>
      <c r="I132" s="57">
        <v>42279</v>
      </c>
      <c r="J132" s="54">
        <v>32</v>
      </c>
      <c r="K132" s="54">
        <v>7.7</v>
      </c>
      <c r="L132" s="54">
        <v>0.1</v>
      </c>
      <c r="M132" s="54">
        <f t="shared" si="6"/>
        <v>1672.3</v>
      </c>
      <c r="N132" s="54">
        <f t="shared" si="7"/>
        <v>418.07499999999999</v>
      </c>
      <c r="O132" s="54">
        <f t="shared" si="8"/>
        <v>0</v>
      </c>
      <c r="P132" s="54">
        <f t="shared" si="9"/>
        <v>7.6000000000000005</v>
      </c>
      <c r="Q132" s="53">
        <f t="shared" si="10"/>
        <v>1.8178556479100643E-2</v>
      </c>
    </row>
    <row r="133" spans="1:17" x14ac:dyDescent="0.25">
      <c r="A133" s="52">
        <v>42248</v>
      </c>
      <c r="B133" s="53">
        <v>0.245</v>
      </c>
      <c r="C133" s="54">
        <v>1920.030029</v>
      </c>
      <c r="D133" s="53">
        <v>0</v>
      </c>
      <c r="E133" s="48">
        <v>2.1899999999999999E-2</v>
      </c>
      <c r="F133" s="54">
        <v>30</v>
      </c>
      <c r="G133" s="54">
        <f t="shared" si="11"/>
        <v>1669.5234623358665</v>
      </c>
      <c r="H133" s="54">
        <v>1670</v>
      </c>
      <c r="I133" s="57">
        <v>42314</v>
      </c>
      <c r="J133" s="54">
        <v>37</v>
      </c>
      <c r="K133" s="54">
        <v>6.6</v>
      </c>
      <c r="L133" s="54">
        <v>0.05</v>
      </c>
      <c r="M133" s="54">
        <f t="shared" si="6"/>
        <v>1663.4</v>
      </c>
      <c r="N133" s="54">
        <f t="shared" si="7"/>
        <v>415.85</v>
      </c>
      <c r="O133" s="54">
        <f t="shared" si="8"/>
        <v>0</v>
      </c>
      <c r="P133" s="54">
        <f t="shared" si="9"/>
        <v>6.55</v>
      </c>
      <c r="Q133" s="53">
        <f t="shared" si="10"/>
        <v>1.5750871708548754E-2</v>
      </c>
    </row>
    <row r="134" spans="1:17" x14ac:dyDescent="0.25">
      <c r="A134" s="52">
        <v>42278</v>
      </c>
      <c r="B134" s="53">
        <v>0.1507</v>
      </c>
      <c r="C134" s="54">
        <v>2079.360107</v>
      </c>
      <c r="D134" s="53">
        <v>1E-4</v>
      </c>
      <c r="E134" s="48">
        <v>2.1100000000000001E-2</v>
      </c>
      <c r="F134" s="54">
        <v>31</v>
      </c>
      <c r="G134" s="54">
        <f t="shared" si="11"/>
        <v>1902.9768855126797</v>
      </c>
      <c r="H134" s="54">
        <v>1905</v>
      </c>
      <c r="I134" s="57">
        <v>42342</v>
      </c>
      <c r="J134" s="54">
        <v>35</v>
      </c>
      <c r="K134" s="54">
        <v>4.9000000000000004</v>
      </c>
      <c r="L134" s="54">
        <v>0.25</v>
      </c>
      <c r="M134" s="54">
        <f t="shared" ref="M134:M148" si="12">H134*EXP(-D134*(J134/365))-K134</f>
        <v>1900.0817329642941</v>
      </c>
      <c r="N134" s="54">
        <f t="shared" ref="N134:N148" si="13">M134/$B$1</f>
        <v>475.02043324107353</v>
      </c>
      <c r="O134" s="54">
        <f t="shared" ref="O134:O148" si="14">(N134+K134)*(EXP(D134*F134/365)-1)</f>
        <v>4.0760538655644123E-3</v>
      </c>
      <c r="P134" s="54">
        <f t="shared" ref="P134:P148" si="15">K134-L134+O134</f>
        <v>4.6540760538655643</v>
      </c>
      <c r="Q134" s="53">
        <f t="shared" ref="Q134:Q148" si="16">P134/N134</f>
        <v>9.7976333820225664E-3</v>
      </c>
    </row>
    <row r="135" spans="1:17" x14ac:dyDescent="0.25">
      <c r="A135" s="52">
        <v>42309</v>
      </c>
      <c r="B135" s="53">
        <v>0.1613</v>
      </c>
      <c r="C135" s="54">
        <v>2080.4099120000001</v>
      </c>
      <c r="D135" s="53">
        <v>1.1000000000000001E-3</v>
      </c>
      <c r="E135" s="48">
        <v>2.07E-2</v>
      </c>
      <c r="F135" s="54">
        <v>31</v>
      </c>
      <c r="G135" s="54">
        <f t="shared" ref="G135:G148" si="17">C135*EXP((D135-E135+((B135^2)/2))*(1/12)+(B135*SQRT(F135/365)*$B$2))</f>
        <v>1892.6923366754336</v>
      </c>
      <c r="H135" s="54">
        <v>1895</v>
      </c>
      <c r="I135" s="57">
        <v>42377</v>
      </c>
      <c r="J135" s="54">
        <v>39</v>
      </c>
      <c r="K135" s="54">
        <v>6</v>
      </c>
      <c r="L135" s="54">
        <v>0.7</v>
      </c>
      <c r="M135" s="54">
        <f t="shared" si="12"/>
        <v>1888.7772856912754</v>
      </c>
      <c r="N135" s="54">
        <f t="shared" si="13"/>
        <v>472.19432142281886</v>
      </c>
      <c r="O135" s="54">
        <f t="shared" si="14"/>
        <v>4.4677227658649607E-2</v>
      </c>
      <c r="P135" s="54">
        <f t="shared" si="15"/>
        <v>5.3446772276586492</v>
      </c>
      <c r="Q135" s="53">
        <f t="shared" si="16"/>
        <v>1.1318808772528298E-2</v>
      </c>
    </row>
    <row r="136" spans="1:17" x14ac:dyDescent="0.25">
      <c r="A136" s="52">
        <v>42339</v>
      </c>
      <c r="B136" s="53">
        <v>0.18210000000000001</v>
      </c>
      <c r="C136" s="54">
        <v>2043.9399410000001</v>
      </c>
      <c r="D136" s="53">
        <v>1.4E-3</v>
      </c>
      <c r="E136" s="48">
        <v>2.1100000000000001E-2</v>
      </c>
      <c r="F136" s="54">
        <v>29</v>
      </c>
      <c r="G136" s="54">
        <f t="shared" si="17"/>
        <v>1844.0447166800448</v>
      </c>
      <c r="H136" s="54">
        <v>1845</v>
      </c>
      <c r="I136" s="57">
        <v>42405</v>
      </c>
      <c r="J136" s="54">
        <v>36</v>
      </c>
      <c r="K136" s="54">
        <v>5.7</v>
      </c>
      <c r="L136" s="54">
        <v>1.8</v>
      </c>
      <c r="M136" s="54">
        <f t="shared" si="12"/>
        <v>1839.0452559443779</v>
      </c>
      <c r="N136" s="54">
        <f t="shared" si="13"/>
        <v>459.76131398609448</v>
      </c>
      <c r="O136" s="54">
        <f t="shared" si="14"/>
        <v>5.1777480578683255E-2</v>
      </c>
      <c r="P136" s="54">
        <f t="shared" si="15"/>
        <v>3.9517774805786834</v>
      </c>
      <c r="Q136" s="53">
        <f t="shared" si="16"/>
        <v>8.5952805518086824E-3</v>
      </c>
    </row>
    <row r="137" spans="1:17" x14ac:dyDescent="0.25">
      <c r="A137" s="52">
        <v>42370</v>
      </c>
      <c r="B137" s="53">
        <v>0.20200000000000001</v>
      </c>
      <c r="C137" s="54">
        <v>1940.23999</v>
      </c>
      <c r="D137" s="53">
        <v>2.2000000000000001E-3</v>
      </c>
      <c r="E137" s="48">
        <v>2.2700000000000001E-2</v>
      </c>
      <c r="F137" s="54">
        <v>31</v>
      </c>
      <c r="G137" s="54">
        <f t="shared" si="17"/>
        <v>1724.7217653145747</v>
      </c>
      <c r="H137" s="54">
        <v>1725</v>
      </c>
      <c r="I137" s="57">
        <v>42433</v>
      </c>
      <c r="J137" s="54">
        <v>35</v>
      </c>
      <c r="K137" s="54">
        <v>5.5</v>
      </c>
      <c r="L137" s="54">
        <v>0.1</v>
      </c>
      <c r="M137" s="54">
        <f t="shared" si="12"/>
        <v>1719.1361342721179</v>
      </c>
      <c r="N137" s="54">
        <f t="shared" si="13"/>
        <v>429.78403356802949</v>
      </c>
      <c r="O137" s="54">
        <f t="shared" si="14"/>
        <v>8.1340122468910384E-2</v>
      </c>
      <c r="P137" s="54">
        <f t="shared" si="15"/>
        <v>5.4813401224689109</v>
      </c>
      <c r="Q137" s="53">
        <f t="shared" si="16"/>
        <v>1.2753708128622891E-2</v>
      </c>
    </row>
    <row r="138" spans="1:17" x14ac:dyDescent="0.25">
      <c r="A138" s="52">
        <v>42401</v>
      </c>
      <c r="B138" s="53">
        <v>0.20549999999999999</v>
      </c>
      <c r="C138" s="54">
        <v>1932.2299800000001</v>
      </c>
      <c r="D138" s="53">
        <v>2.3E-3</v>
      </c>
      <c r="E138" s="48">
        <v>2.3E-2</v>
      </c>
      <c r="F138" s="54">
        <v>31</v>
      </c>
      <c r="G138" s="54">
        <f t="shared" si="17"/>
        <v>1714.1744355670367</v>
      </c>
      <c r="H138" s="54">
        <v>1715</v>
      </c>
      <c r="I138" s="57">
        <v>42461</v>
      </c>
      <c r="J138" s="54">
        <v>32</v>
      </c>
      <c r="K138" s="54">
        <v>4.7</v>
      </c>
      <c r="L138" s="54">
        <v>0.05</v>
      </c>
      <c r="M138" s="54">
        <f t="shared" si="12"/>
        <v>1709.9542156857271</v>
      </c>
      <c r="N138" s="54">
        <f t="shared" si="13"/>
        <v>427.48855392143179</v>
      </c>
      <c r="O138" s="54">
        <f t="shared" si="14"/>
        <v>8.4433024202490728E-2</v>
      </c>
      <c r="P138" s="54">
        <f t="shared" si="15"/>
        <v>4.7344330242024908</v>
      </c>
      <c r="Q138" s="53">
        <f t="shared" si="16"/>
        <v>1.1074993659532305E-2</v>
      </c>
    </row>
    <row r="139" spans="1:17" x14ac:dyDescent="0.25">
      <c r="A139" s="52">
        <v>42430</v>
      </c>
      <c r="B139" s="53">
        <v>0.13950000000000001</v>
      </c>
      <c r="C139" s="54">
        <v>2059.73999</v>
      </c>
      <c r="D139" s="53">
        <v>1.8E-3</v>
      </c>
      <c r="E139" s="48">
        <v>2.1700000000000001E-2</v>
      </c>
      <c r="F139" s="54">
        <v>29</v>
      </c>
      <c r="G139" s="54">
        <f t="shared" si="17"/>
        <v>1902.3498112020682</v>
      </c>
      <c r="H139" s="54">
        <v>1900</v>
      </c>
      <c r="I139" s="57">
        <v>42496</v>
      </c>
      <c r="J139" s="54">
        <v>36</v>
      </c>
      <c r="K139" s="54">
        <v>4.5</v>
      </c>
      <c r="L139" s="54">
        <v>0.2</v>
      </c>
      <c r="M139" s="54">
        <f t="shared" si="12"/>
        <v>1895.1627148722234</v>
      </c>
      <c r="N139" s="54">
        <f t="shared" si="13"/>
        <v>473.79067871805586</v>
      </c>
      <c r="O139" s="54">
        <f t="shared" si="14"/>
        <v>6.8407010436969576E-2</v>
      </c>
      <c r="P139" s="54">
        <f t="shared" si="15"/>
        <v>4.368407010436969</v>
      </c>
      <c r="Q139" s="53">
        <f t="shared" si="16"/>
        <v>9.2201202063676053E-3</v>
      </c>
    </row>
    <row r="140" spans="1:17" x14ac:dyDescent="0.25">
      <c r="A140" s="52">
        <v>42461</v>
      </c>
      <c r="B140" s="53">
        <v>0.157</v>
      </c>
      <c r="C140" s="54">
        <v>2065.3000489999999</v>
      </c>
      <c r="D140" s="53">
        <v>1.6000000000000001E-3</v>
      </c>
      <c r="E140" s="48">
        <v>2.12E-2</v>
      </c>
      <c r="F140" s="54">
        <v>32</v>
      </c>
      <c r="G140" s="54">
        <f t="shared" si="17"/>
        <v>1880.7975867952639</v>
      </c>
      <c r="H140" s="54">
        <v>1880</v>
      </c>
      <c r="I140" s="57">
        <v>42524</v>
      </c>
      <c r="J140" s="54">
        <v>35</v>
      </c>
      <c r="K140" s="54">
        <v>4.7</v>
      </c>
      <c r="L140" s="54">
        <v>0.2</v>
      </c>
      <c r="M140" s="54">
        <f t="shared" si="12"/>
        <v>1875.0115837694821</v>
      </c>
      <c r="N140" s="54">
        <f t="shared" si="13"/>
        <v>468.75289594237051</v>
      </c>
      <c r="O140" s="54">
        <f t="shared" si="14"/>
        <v>6.6417776787849672E-2</v>
      </c>
      <c r="P140" s="54">
        <f t="shared" si="15"/>
        <v>4.5664177767878495</v>
      </c>
      <c r="Q140" s="53">
        <f t="shared" si="16"/>
        <v>9.7416310732494227E-3</v>
      </c>
    </row>
    <row r="141" spans="1:17" x14ac:dyDescent="0.25">
      <c r="A141" s="52">
        <v>42491</v>
      </c>
      <c r="B141" s="53">
        <v>0.1419</v>
      </c>
      <c r="C141" s="54">
        <v>2096.9499510000001</v>
      </c>
      <c r="D141" s="53">
        <v>2.7000000000000001E-3</v>
      </c>
      <c r="E141" s="48">
        <v>2.1399999999999999E-2</v>
      </c>
      <c r="F141" s="54">
        <v>30</v>
      </c>
      <c r="G141" s="54">
        <f t="shared" si="17"/>
        <v>1931.7022401109882</v>
      </c>
      <c r="H141" s="54">
        <v>1930</v>
      </c>
      <c r="I141" s="57">
        <v>42552</v>
      </c>
      <c r="J141" s="54">
        <v>31</v>
      </c>
      <c r="K141" s="54">
        <v>3.6</v>
      </c>
      <c r="L141" s="54">
        <v>0.05</v>
      </c>
      <c r="M141" s="54">
        <f t="shared" si="12"/>
        <v>1925.9574726588412</v>
      </c>
      <c r="N141" s="54">
        <f t="shared" si="13"/>
        <v>481.4893681647103</v>
      </c>
      <c r="O141" s="54">
        <f t="shared" si="14"/>
        <v>0.10766191497975419</v>
      </c>
      <c r="P141" s="54">
        <f t="shared" si="15"/>
        <v>3.6576619149797542</v>
      </c>
      <c r="Q141" s="53">
        <f t="shared" si="16"/>
        <v>7.5965580069226428E-3</v>
      </c>
    </row>
    <row r="142" spans="1:17" x14ac:dyDescent="0.25">
      <c r="A142" s="52">
        <v>42522</v>
      </c>
      <c r="B142" s="53">
        <v>0.1565</v>
      </c>
      <c r="C142" s="54">
        <v>2098.860107</v>
      </c>
      <c r="D142" s="53">
        <v>2E-3</v>
      </c>
      <c r="E142" s="48">
        <v>2.1299999999999999E-2</v>
      </c>
      <c r="F142" s="54">
        <v>29</v>
      </c>
      <c r="G142" s="54">
        <f t="shared" si="17"/>
        <v>1920.4902736872509</v>
      </c>
      <c r="H142" s="54">
        <v>1920</v>
      </c>
      <c r="I142" s="57">
        <v>42587</v>
      </c>
      <c r="J142" s="54">
        <v>36</v>
      </c>
      <c r="K142" s="54">
        <v>4.4000000000000004</v>
      </c>
      <c r="L142" s="54">
        <v>0.1</v>
      </c>
      <c r="M142" s="54">
        <f t="shared" si="12"/>
        <v>1915.2212976266676</v>
      </c>
      <c r="N142" s="54">
        <f t="shared" si="13"/>
        <v>478.8053244066669</v>
      </c>
      <c r="O142" s="54">
        <f t="shared" si="14"/>
        <v>7.6789412738572149E-2</v>
      </c>
      <c r="P142" s="54">
        <f t="shared" si="15"/>
        <v>4.3767894127385727</v>
      </c>
      <c r="Q142" s="53">
        <f t="shared" si="16"/>
        <v>9.1410625355143396E-3</v>
      </c>
    </row>
    <row r="143" spans="1:17" x14ac:dyDescent="0.25">
      <c r="A143" s="52">
        <v>42552</v>
      </c>
      <c r="B143" s="53">
        <v>0.1187</v>
      </c>
      <c r="C143" s="54">
        <v>2173.6000979999999</v>
      </c>
      <c r="D143" s="53">
        <v>1.9E-3</v>
      </c>
      <c r="E143" s="48">
        <v>2.0799999999999999E-2</v>
      </c>
      <c r="F143" s="54">
        <v>33</v>
      </c>
      <c r="G143" s="54">
        <f t="shared" si="17"/>
        <v>2021.8531201620965</v>
      </c>
      <c r="H143" s="54">
        <v>2020</v>
      </c>
      <c r="I143" s="57">
        <v>42615</v>
      </c>
      <c r="J143" s="54">
        <v>35</v>
      </c>
      <c r="K143" s="54">
        <v>3.7</v>
      </c>
      <c r="L143" s="54">
        <v>0.1</v>
      </c>
      <c r="M143" s="54">
        <f t="shared" si="12"/>
        <v>2015.9320061264873</v>
      </c>
      <c r="N143" s="54">
        <f t="shared" si="13"/>
        <v>503.98300153162182</v>
      </c>
      <c r="O143" s="54">
        <f t="shared" si="14"/>
        <v>8.7217694225958778E-2</v>
      </c>
      <c r="P143" s="54">
        <f t="shared" si="15"/>
        <v>3.6872176942259589</v>
      </c>
      <c r="Q143" s="53">
        <f t="shared" si="16"/>
        <v>7.3161548762961772E-3</v>
      </c>
    </row>
    <row r="144" spans="1:17" x14ac:dyDescent="0.25">
      <c r="A144" s="52">
        <v>42583</v>
      </c>
      <c r="B144" s="53">
        <v>0.13239999999999999</v>
      </c>
      <c r="C144" s="54">
        <v>2170.9499510000001</v>
      </c>
      <c r="D144" s="53">
        <v>2.5999999999999999E-3</v>
      </c>
      <c r="E144" s="48">
        <v>2.07E-2</v>
      </c>
      <c r="F144" s="54">
        <v>30</v>
      </c>
      <c r="G144" s="54">
        <f t="shared" si="17"/>
        <v>2010.6762535165931</v>
      </c>
      <c r="H144" s="54">
        <v>2010</v>
      </c>
      <c r="I144" s="57">
        <v>42650</v>
      </c>
      <c r="J144" s="54">
        <v>37</v>
      </c>
      <c r="K144" s="54">
        <v>5.4</v>
      </c>
      <c r="L144" s="54">
        <v>0.3</v>
      </c>
      <c r="M144" s="54">
        <f t="shared" si="12"/>
        <v>2004.0703109018214</v>
      </c>
      <c r="N144" s="54">
        <f t="shared" si="13"/>
        <v>501.01757772545534</v>
      </c>
      <c r="O144" s="54">
        <f t="shared" si="14"/>
        <v>0.10823230677312712</v>
      </c>
      <c r="P144" s="54">
        <f t="shared" si="15"/>
        <v>5.2082323067731275</v>
      </c>
      <c r="Q144" s="53">
        <f t="shared" si="16"/>
        <v>1.0395308544697616E-2</v>
      </c>
    </row>
    <row r="145" spans="1:17" x14ac:dyDescent="0.25">
      <c r="A145" s="52">
        <v>42614</v>
      </c>
      <c r="B145" s="53">
        <v>0.13289999999999999</v>
      </c>
      <c r="C145" s="54">
        <v>2168.2700199999999</v>
      </c>
      <c r="D145" s="53">
        <v>2E-3</v>
      </c>
      <c r="E145" s="48">
        <v>2.0899999999999998E-2</v>
      </c>
      <c r="F145" s="54">
        <v>31</v>
      </c>
      <c r="G145" s="54">
        <f t="shared" si="17"/>
        <v>2004.9686711840836</v>
      </c>
      <c r="H145" s="54">
        <v>2005</v>
      </c>
      <c r="I145" s="57">
        <v>42678</v>
      </c>
      <c r="J145" s="54">
        <v>35</v>
      </c>
      <c r="K145" s="54">
        <v>4.9000000000000004</v>
      </c>
      <c r="L145" s="54">
        <v>0.35</v>
      </c>
      <c r="M145" s="54">
        <f t="shared" si="12"/>
        <v>1999.7155163215311</v>
      </c>
      <c r="N145" s="54">
        <f t="shared" si="13"/>
        <v>499.92887908038279</v>
      </c>
      <c r="O145" s="54">
        <f t="shared" si="14"/>
        <v>8.5759038240874497E-2</v>
      </c>
      <c r="P145" s="54">
        <f t="shared" si="15"/>
        <v>4.6357590382408755</v>
      </c>
      <c r="Q145" s="53">
        <f t="shared" si="16"/>
        <v>9.2728370618803541E-3</v>
      </c>
    </row>
    <row r="146" spans="1:17" x14ac:dyDescent="0.25">
      <c r="A146" s="52">
        <v>42644</v>
      </c>
      <c r="B146" s="53">
        <v>0.1706</v>
      </c>
      <c r="C146" s="54">
        <v>2126.1499020000001</v>
      </c>
      <c r="D146" s="53">
        <v>2E-3</v>
      </c>
      <c r="E146" s="60">
        <v>2.1100000000000001E-2</v>
      </c>
      <c r="F146" s="54">
        <v>30</v>
      </c>
      <c r="G146" s="54">
        <f t="shared" si="17"/>
        <v>1927.2898660847347</v>
      </c>
      <c r="H146" s="54">
        <v>1930</v>
      </c>
      <c r="I146" s="57">
        <v>46358</v>
      </c>
      <c r="J146" s="54">
        <v>32</v>
      </c>
      <c r="K146" s="54">
        <v>4.9000000000000004</v>
      </c>
      <c r="L146" s="54">
        <v>0.05</v>
      </c>
      <c r="M146" s="54">
        <f t="shared" si="12"/>
        <v>1924.7616187082679</v>
      </c>
      <c r="N146" s="54">
        <f t="shared" si="13"/>
        <v>481.19040467706697</v>
      </c>
      <c r="O146" s="54">
        <f t="shared" si="14"/>
        <v>7.9911839918162544E-2</v>
      </c>
      <c r="P146" s="54">
        <f t="shared" si="15"/>
        <v>4.9299118399181632</v>
      </c>
      <c r="Q146" s="53">
        <f t="shared" si="16"/>
        <v>1.0245241368074847E-2</v>
      </c>
    </row>
    <row r="147" spans="1:17" x14ac:dyDescent="0.25">
      <c r="A147" s="52">
        <v>42675</v>
      </c>
      <c r="B147" s="53">
        <v>0.1333</v>
      </c>
      <c r="C147" s="54">
        <v>2198.8100589999999</v>
      </c>
      <c r="D147" s="53">
        <v>3.8E-3</v>
      </c>
      <c r="E147" s="53">
        <v>2.1000000000000001E-2</v>
      </c>
      <c r="F147" s="54">
        <v>30</v>
      </c>
      <c r="G147" s="54">
        <f t="shared" si="17"/>
        <v>2035.6018496309798</v>
      </c>
      <c r="H147" s="54">
        <v>2040</v>
      </c>
      <c r="I147" s="57">
        <v>42375</v>
      </c>
      <c r="J147" s="54">
        <v>37</v>
      </c>
      <c r="K147" s="54">
        <v>4.9000000000000004</v>
      </c>
      <c r="L147" s="54">
        <v>0.4</v>
      </c>
      <c r="M147" s="54">
        <f t="shared" si="12"/>
        <v>2034.3143321534126</v>
      </c>
      <c r="N147" s="54">
        <f t="shared" si="13"/>
        <v>508.57858303835314</v>
      </c>
      <c r="O147" s="54">
        <f t="shared" si="14"/>
        <v>0.16039918011977852</v>
      </c>
      <c r="P147" s="54">
        <f t="shared" si="15"/>
        <v>4.6603991801197786</v>
      </c>
      <c r="Q147" s="53">
        <f t="shared" si="16"/>
        <v>9.1635773419273658E-3</v>
      </c>
    </row>
    <row r="148" spans="1:17" x14ac:dyDescent="0.25">
      <c r="A148" s="52">
        <v>42705</v>
      </c>
      <c r="B148" s="53">
        <v>0.1404</v>
      </c>
      <c r="C148" s="54">
        <v>2238.830078</v>
      </c>
      <c r="D148" s="53">
        <v>4.4000000000000003E-3</v>
      </c>
      <c r="E148" s="48">
        <v>2.01E-2</v>
      </c>
      <c r="F148" s="54">
        <v>32</v>
      </c>
      <c r="G148" s="54">
        <f t="shared" si="17"/>
        <v>2059.2121440817209</v>
      </c>
      <c r="H148" s="54">
        <v>2060</v>
      </c>
      <c r="I148" s="54"/>
      <c r="J148" s="54">
        <v>0</v>
      </c>
      <c r="K148" s="54"/>
      <c r="L148" s="54"/>
      <c r="M148" s="54">
        <f t="shared" si="12"/>
        <v>2060</v>
      </c>
      <c r="N148" s="54">
        <f t="shared" si="13"/>
        <v>515</v>
      </c>
      <c r="O148" s="54">
        <f t="shared" si="14"/>
        <v>0.19870133609509621</v>
      </c>
      <c r="P148" s="54">
        <f t="shared" si="15"/>
        <v>0.19870133609509621</v>
      </c>
      <c r="Q148" s="53">
        <f t="shared" si="16"/>
        <v>3.8582783707785673E-4</v>
      </c>
    </row>
    <row r="149" spans="1:17" x14ac:dyDescent="0.25">
      <c r="A149" s="54"/>
      <c r="B149" s="54"/>
      <c r="C149" s="54"/>
      <c r="D149" s="54"/>
      <c r="E149" s="54"/>
      <c r="F149" s="54"/>
      <c r="G149" s="54"/>
      <c r="H149" s="54"/>
      <c r="I149" s="54"/>
      <c r="J149" s="54"/>
      <c r="K149" s="54"/>
      <c r="L149" s="54"/>
      <c r="M149" s="54"/>
      <c r="N149" s="54"/>
      <c r="O149" s="54"/>
      <c r="P149" s="54"/>
      <c r="Q149" s="54"/>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50"/>
  <sheetViews>
    <sheetView topLeftCell="B1" zoomScale="70" zoomScaleNormal="70" workbookViewId="0">
      <selection activeCell="O4" sqref="O4:R4"/>
    </sheetView>
  </sheetViews>
  <sheetFormatPr baseColWidth="10" defaultColWidth="12.28515625" defaultRowHeight="15.75" x14ac:dyDescent="0.25"/>
  <cols>
    <col min="1" max="1" width="19.5703125" style="8" bestFit="1" customWidth="1"/>
    <col min="2" max="2" width="24.7109375" style="9" bestFit="1" customWidth="1"/>
    <col min="3" max="3" width="12.28515625" style="9"/>
    <col min="4" max="4" width="12.28515625" style="3"/>
    <col min="5" max="5" width="16.42578125" style="3" bestFit="1" customWidth="1"/>
    <col min="6" max="6" width="19.42578125" style="3" bestFit="1" customWidth="1"/>
    <col min="7" max="7" width="19.7109375" style="3" bestFit="1" customWidth="1"/>
    <col min="8" max="8" width="14.28515625" style="3" bestFit="1" customWidth="1"/>
    <col min="9" max="9" width="20.85546875" style="3" bestFit="1" customWidth="1"/>
    <col min="10" max="10" width="23.42578125" style="3" bestFit="1" customWidth="1"/>
    <col min="11" max="11" width="21" style="3" bestFit="1" customWidth="1"/>
    <col min="12" max="12" width="12.28515625" style="3"/>
    <col min="13" max="13" width="19" style="3" bestFit="1" customWidth="1"/>
    <col min="14" max="16384" width="12.28515625" style="3"/>
  </cols>
  <sheetData>
    <row r="1" spans="1:18" x14ac:dyDescent="0.25">
      <c r="A1" s="14" t="s">
        <v>87</v>
      </c>
      <c r="B1" s="7" t="s">
        <v>88</v>
      </c>
    </row>
    <row r="2" spans="1:18" x14ac:dyDescent="0.25">
      <c r="A2" s="14">
        <f>SLOPE(P9:P55,Q9:Q55)</f>
        <v>0.24776711202807461</v>
      </c>
      <c r="B2" s="3">
        <f>MIN(E6:E149)</f>
        <v>-0.11279782107372582</v>
      </c>
    </row>
    <row r="3" spans="1:18" x14ac:dyDescent="0.25">
      <c r="A3" s="14" t="s">
        <v>91</v>
      </c>
      <c r="B3" s="7" t="s">
        <v>98</v>
      </c>
    </row>
    <row r="4" spans="1:18" x14ac:dyDescent="0.25">
      <c r="A4" s="14">
        <f>SLOPE(R9:R55,Q9:Q55)</f>
        <v>0.34980128557526208</v>
      </c>
      <c r="B4" s="3">
        <f>MIN(J6:J149)</f>
        <v>-0.23101159951551564</v>
      </c>
      <c r="O4" s="15" t="s">
        <v>93</v>
      </c>
      <c r="P4" s="14"/>
      <c r="Q4" s="14"/>
      <c r="R4" s="14"/>
    </row>
    <row r="5" spans="1:18" x14ac:dyDescent="0.25">
      <c r="A5" s="5" t="s">
        <v>18</v>
      </c>
      <c r="B5" s="6" t="s">
        <v>96</v>
      </c>
      <c r="C5" s="6" t="s">
        <v>24</v>
      </c>
      <c r="D5" s="7" t="s">
        <v>84</v>
      </c>
      <c r="E5" s="7" t="s">
        <v>89</v>
      </c>
      <c r="F5" s="7" t="s">
        <v>22</v>
      </c>
      <c r="G5" s="7" t="s">
        <v>23</v>
      </c>
      <c r="H5" s="7" t="s">
        <v>76</v>
      </c>
      <c r="I5" s="7" t="s">
        <v>77</v>
      </c>
      <c r="J5" s="7" t="s">
        <v>75</v>
      </c>
      <c r="K5" s="7" t="s">
        <v>99</v>
      </c>
      <c r="L5" s="10">
        <v>4.4313634307773372E-3</v>
      </c>
      <c r="M5" s="12" t="s">
        <v>103</v>
      </c>
      <c r="N5" s="10">
        <f>L5*12</f>
        <v>5.3176361169328043E-2</v>
      </c>
      <c r="O5" s="15"/>
      <c r="P5" s="15" t="s">
        <v>81</v>
      </c>
      <c r="Q5" s="15" t="s">
        <v>24</v>
      </c>
      <c r="R5" s="15" t="s">
        <v>104</v>
      </c>
    </row>
    <row r="6" spans="1:18" x14ac:dyDescent="0.25">
      <c r="D6" s="3">
        <f>100</f>
        <v>100</v>
      </c>
      <c r="E6" s="3">
        <v>0</v>
      </c>
      <c r="H6" s="3">
        <v>100</v>
      </c>
      <c r="I6" s="3">
        <v>100</v>
      </c>
      <c r="J6" s="3">
        <v>0</v>
      </c>
      <c r="O6" s="3" t="s">
        <v>79</v>
      </c>
      <c r="P6" s="33">
        <f>(1+AVERAGE(P9:P55))^4-1</f>
        <v>4.9906246472818827E-2</v>
      </c>
      <c r="Q6" s="31">
        <f>(1+AVERAGE(Q9:Q55))^4-1</f>
        <v>7.5956029493893018E-2</v>
      </c>
      <c r="R6" s="31">
        <f>(1+AVERAGE(R9:R55))^4-1</f>
        <v>5.2272106644470462E-2</v>
      </c>
    </row>
    <row r="7" spans="1:18" x14ac:dyDescent="0.25">
      <c r="A7" s="47">
        <v>38412</v>
      </c>
      <c r="B7" s="9">
        <v>3.7000000000000002E-3</v>
      </c>
      <c r="C7" s="9">
        <v>-1.9117655748441043E-2</v>
      </c>
      <c r="D7" s="3">
        <f t="shared" ref="D7:D70" si="0">D6*(1+B7)</f>
        <v>100.37</v>
      </c>
      <c r="E7" s="3">
        <f>D7/MAXA($D$6:D6)-1</f>
        <v>3.7000000000000366E-3</v>
      </c>
      <c r="F7" s="10">
        <f>'L4 (2)'!Q5</f>
        <v>9.8222510361718838E-3</v>
      </c>
      <c r="G7" s="10">
        <f>F7-$L$5</f>
        <v>5.3908876053945466E-3</v>
      </c>
      <c r="H7" s="11">
        <f>H6*(1+F7)</f>
        <v>100.98222510361718</v>
      </c>
      <c r="I7" s="3">
        <f>(1+G7)*I6</f>
        <v>100.53908876053946</v>
      </c>
      <c r="J7" s="3">
        <f>I7/MAXA($I$6:I6)-1</f>
        <v>5.3908876053945232E-3</v>
      </c>
      <c r="O7" s="3" t="s">
        <v>78</v>
      </c>
      <c r="P7" s="30">
        <f>_xlfn.STDEV.P(P9:P55)*SQRT(4)</f>
        <v>4.7731219344395413E-2</v>
      </c>
      <c r="Q7" s="30">
        <f>_xlfn.STDEV.P(Q9:Q55)*SQRT(4)</f>
        <v>0.15162336735663465</v>
      </c>
      <c r="R7" s="31">
        <f>_xlfn.STDEV.P(R9:R55)*SQRT(4)</f>
        <v>7.5078189477773338E-2</v>
      </c>
    </row>
    <row r="8" spans="1:18" x14ac:dyDescent="0.25">
      <c r="A8" s="47">
        <v>38443</v>
      </c>
      <c r="B8" s="9">
        <v>-5.6999999999999993E-3</v>
      </c>
      <c r="C8" s="9">
        <v>-2.0108581881679299E-2</v>
      </c>
      <c r="D8" s="3">
        <f t="shared" si="0"/>
        <v>99.797891000000007</v>
      </c>
      <c r="E8" s="3">
        <f>D8/MAXA($D$6:D7)-1</f>
        <v>-5.6999999999999273E-3</v>
      </c>
      <c r="F8" s="10">
        <f>'L4 (2)'!Q6</f>
        <v>5.3685564774703749E-3</v>
      </c>
      <c r="G8" s="10">
        <f t="shared" ref="G8:G71" si="1">F8-$L$5</f>
        <v>9.3719304669303768E-4</v>
      </c>
      <c r="H8" s="11">
        <f>H7*(1+F8)</f>
        <v>101.52435388230657</v>
      </c>
      <c r="I8" s="3">
        <f>(1+G8)*I7</f>
        <v>100.63331329544668</v>
      </c>
      <c r="J8" s="3">
        <f>I8/MAXA($I$6:I7)-1</f>
        <v>9.3719304669304115E-4</v>
      </c>
      <c r="O8" s="3" t="s">
        <v>80</v>
      </c>
      <c r="P8" s="32">
        <f>(P6-0.02)/P7</f>
        <v>0.62655525845749027</v>
      </c>
      <c r="Q8" s="32">
        <f>(Q6-0.02)/Q7</f>
        <v>0.3690462127930344</v>
      </c>
      <c r="R8" s="32">
        <f>(R6-0.02)/R7</f>
        <v>0.42984662881387825</v>
      </c>
    </row>
    <row r="9" spans="1:18" x14ac:dyDescent="0.25">
      <c r="A9" s="47">
        <v>38473</v>
      </c>
      <c r="B9" s="9">
        <v>1.2500000000000001E-2</v>
      </c>
      <c r="C9" s="9">
        <v>2.9952046262565757E-2</v>
      </c>
      <c r="D9" s="3">
        <f t="shared" si="0"/>
        <v>101.0453646375</v>
      </c>
      <c r="E9" s="3">
        <f>D9/MAXA($D$6:D8)-1</f>
        <v>6.72874999999995E-3</v>
      </c>
      <c r="F9" s="10">
        <f>'L4 (2)'!Q7</f>
        <v>4.883484160168503E-3</v>
      </c>
      <c r="G9" s="10">
        <f t="shared" si="1"/>
        <v>4.5212072939116582E-4</v>
      </c>
      <c r="H9" s="11">
        <f t="shared" ref="H9:H72" si="2">H8*(1+F9)</f>
        <v>102.02014645636217</v>
      </c>
      <c r="I9" s="3">
        <f t="shared" ref="I9:I72" si="3">(1+G9)*I8</f>
        <v>100.67881170245488</v>
      </c>
      <c r="J9" s="3">
        <f>I9/MAXA($I$6:I8)-1</f>
        <v>4.521207293912699E-4</v>
      </c>
      <c r="O9" s="3" t="s">
        <v>25</v>
      </c>
      <c r="P9" s="13">
        <f>(1+B8)*(1+B9)*(1+B10)-1</f>
        <v>2.344044724999983E-2</v>
      </c>
      <c r="Q9" s="13">
        <f>(1+C8)*(1+C9)*(1+C10)-1</f>
        <v>9.0971381337321411E-3</v>
      </c>
      <c r="R9" s="13">
        <f>(1+G8)*(1+G9)*(1+G10)-1</f>
        <v>1.0773331345493187E-2</v>
      </c>
    </row>
    <row r="10" spans="1:18" x14ac:dyDescent="0.25">
      <c r="A10" s="47">
        <v>38504</v>
      </c>
      <c r="B10" s="9">
        <v>1.66E-2</v>
      </c>
      <c r="C10" s="9">
        <v>-1.427142257658387E-4</v>
      </c>
      <c r="D10" s="3">
        <f t="shared" si="0"/>
        <v>102.7227176904825</v>
      </c>
      <c r="E10" s="3">
        <f>D10/MAXA($D$6:D9)-1</f>
        <v>1.6599999999999948E-2</v>
      </c>
      <c r="F10" s="10">
        <f>'L4 (2)'!Q8</f>
        <v>1.3801934641569855E-2</v>
      </c>
      <c r="G10" s="10">
        <f t="shared" si="1"/>
        <v>9.3705712107925165E-3</v>
      </c>
      <c r="H10" s="11">
        <f t="shared" si="2"/>
        <v>103.42822184987627</v>
      </c>
      <c r="I10" s="3">
        <f t="shared" si="3"/>
        <v>101.6222296769307</v>
      </c>
      <c r="J10" s="3">
        <f>I10/MAXA($I$6:I9)-1</f>
        <v>9.3705712107925443E-3</v>
      </c>
      <c r="O10" s="3" t="s">
        <v>31</v>
      </c>
      <c r="P10" s="13">
        <f>(1+B11)*(1+B12)*(1+B13)-1</f>
        <v>3.7722518599999866E-2</v>
      </c>
      <c r="Q10" s="13">
        <f>(1+C11)*(1+C12)*(1+C13)-1</f>
        <v>3.1460724051498135E-2</v>
      </c>
      <c r="R10" s="13">
        <f>(1+G11)*(1+G12)*(1+G13)-1</f>
        <v>1.8574713802010479E-2</v>
      </c>
    </row>
    <row r="11" spans="1:18" x14ac:dyDescent="0.25">
      <c r="A11" s="47">
        <v>38534</v>
      </c>
      <c r="B11" s="9">
        <v>1.5100000000000001E-2</v>
      </c>
      <c r="C11" s="9">
        <v>3.5968287193812287E-2</v>
      </c>
      <c r="D11" s="3">
        <f t="shared" si="0"/>
        <v>104.27383072760877</v>
      </c>
      <c r="E11" s="3">
        <f>D11/MAXA($D$6:D10)-1</f>
        <v>1.5099999999999891E-2</v>
      </c>
      <c r="F11" s="10">
        <f>'L4 (2)'!Q9</f>
        <v>1.0667698898817829E-2</v>
      </c>
      <c r="G11" s="10">
        <f t="shared" si="1"/>
        <v>6.2363354680404917E-3</v>
      </c>
      <c r="H11" s="11">
        <f t="shared" si="2"/>
        <v>104.53156297821089</v>
      </c>
      <c r="I11" s="3">
        <f t="shared" si="3"/>
        <v>102.25597999220631</v>
      </c>
      <c r="J11" s="3">
        <f>I11/MAXA($I$6:I10)-1</f>
        <v>6.236335468040588E-3</v>
      </c>
      <c r="O11" s="3" t="s">
        <v>32</v>
      </c>
      <c r="P11" s="13">
        <f>(1+B14)*(1+B15)*(1+B16)-1</f>
        <v>2.2104197681000137E-2</v>
      </c>
      <c r="Q11" s="13">
        <f>(1+C14)*(1+C15)*(1+C16)-1</f>
        <v>1.5852718536380594E-2</v>
      </c>
      <c r="R11" s="13">
        <f>(1+G14)*(1+G15)*(1+G16)-1</f>
        <v>1.4168140625589798E-2</v>
      </c>
    </row>
    <row r="12" spans="1:18" x14ac:dyDescent="0.25">
      <c r="A12" s="47">
        <v>38565</v>
      </c>
      <c r="B12" s="9">
        <v>5.0000000000000001E-3</v>
      </c>
      <c r="C12" s="9">
        <v>-1.1222104874496597E-2</v>
      </c>
      <c r="D12" s="3">
        <f t="shared" si="0"/>
        <v>104.7951998812468</v>
      </c>
      <c r="E12" s="3">
        <f>D12/MAXA($D$6:D11)-1</f>
        <v>4.9999999999998934E-3</v>
      </c>
      <c r="F12" s="10">
        <f>'L4 (2)'!Q10</f>
        <v>1.3513178245052056E-2</v>
      </c>
      <c r="G12" s="10">
        <f t="shared" si="1"/>
        <v>9.0818148142747177E-3</v>
      </c>
      <c r="H12" s="11">
        <f t="shared" si="2"/>
        <v>105.94411662096934</v>
      </c>
      <c r="I12" s="3">
        <f t="shared" si="3"/>
        <v>103.18464986614769</v>
      </c>
      <c r="J12" s="3">
        <f>I12/MAXA($I$6:I11)-1</f>
        <v>9.0818148142746136E-3</v>
      </c>
      <c r="O12" s="3" t="s">
        <v>26</v>
      </c>
      <c r="P12" s="13">
        <f>(1+B17)*(1+B18)*(1+B19)-1</f>
        <v>4.6859934652000224E-2</v>
      </c>
      <c r="Q12" s="13">
        <f>(1+C17)*(1+C18)*(1+C19)-1</f>
        <v>3.7315010570231788E-2</v>
      </c>
      <c r="R12" s="13">
        <f>(1+G17)*(1+G18)*(1+G19)-1</f>
        <v>1.7505037511256649E-2</v>
      </c>
    </row>
    <row r="13" spans="1:18" x14ac:dyDescent="0.25">
      <c r="A13" s="47">
        <v>38596</v>
      </c>
      <c r="B13" s="9">
        <v>1.72E-2</v>
      </c>
      <c r="C13" s="9">
        <v>6.9490246947603307E-3</v>
      </c>
      <c r="D13" s="3">
        <f t="shared" si="0"/>
        <v>106.59767731920425</v>
      </c>
      <c r="E13" s="3">
        <f>D13/MAXA($D$6:D12)-1</f>
        <v>1.7200000000000104E-2</v>
      </c>
      <c r="F13" s="10">
        <f>'L4 (2)'!Q11</f>
        <v>7.5828364781346637E-3</v>
      </c>
      <c r="G13" s="10">
        <f t="shared" si="1"/>
        <v>3.1514730473573265E-3</v>
      </c>
      <c r="H13" s="11">
        <f t="shared" si="2"/>
        <v>106.74747353312658</v>
      </c>
      <c r="I13" s="3">
        <f t="shared" si="3"/>
        <v>103.50983350910187</v>
      </c>
      <c r="J13" s="3">
        <f>I13/MAXA($I$6:I12)-1</f>
        <v>3.1514730473574115E-3</v>
      </c>
      <c r="O13" s="3" t="s">
        <v>27</v>
      </c>
      <c r="P13" s="13">
        <f>(1+B20)*(1+B21)*(1+B22)-1</f>
        <v>-3.3210887499999231E-3</v>
      </c>
      <c r="Q13" s="13">
        <f>(1+C20)*(1+C21)*(1+C22)-1</f>
        <v>-1.9052139670593049E-2</v>
      </c>
      <c r="R13" s="13">
        <f>(1+G20)*(1+G21)*(1+G22)-1</f>
        <v>1.1817815946142396E-3</v>
      </c>
    </row>
    <row r="14" spans="1:18" x14ac:dyDescent="0.25">
      <c r="A14" s="47">
        <v>38626</v>
      </c>
      <c r="B14" s="9">
        <v>-1.43E-2</v>
      </c>
      <c r="C14" s="9">
        <v>-1.7740780066319406E-2</v>
      </c>
      <c r="D14" s="3">
        <f t="shared" si="0"/>
        <v>105.07333053353963</v>
      </c>
      <c r="E14" s="3">
        <f>D14/MAXA($D$6:D13)-1</f>
        <v>-1.4299999999999979E-2</v>
      </c>
      <c r="F14" s="10">
        <f>'L4 (2)'!Q12</f>
        <v>1.2212032065655578E-2</v>
      </c>
      <c r="G14" s="10">
        <f t="shared" si="1"/>
        <v>7.7806686348782404E-3</v>
      </c>
      <c r="H14" s="11">
        <f t="shared" si="2"/>
        <v>108.05107710284084</v>
      </c>
      <c r="I14" s="3">
        <f t="shared" si="3"/>
        <v>104.31520922408761</v>
      </c>
      <c r="J14" s="3">
        <f>I14/MAXA($I$6:I13)-1</f>
        <v>7.7806686348782517E-3</v>
      </c>
      <c r="O14" s="3" t="s">
        <v>33</v>
      </c>
      <c r="P14" s="13">
        <f>(1+B23)*(1+B24)*(1+B25)-1</f>
        <v>1.4128597880000093E-2</v>
      </c>
      <c r="Q14" s="13">
        <f>(1+C23)*(1+C24)*(1+C25)-1</f>
        <v>5.1684795727094279E-2</v>
      </c>
      <c r="R14" s="13">
        <f>(1+G23)*(1+G24)*(1+G25)-1</f>
        <v>2.1335221483722577E-2</v>
      </c>
    </row>
    <row r="15" spans="1:18" x14ac:dyDescent="0.25">
      <c r="A15" s="47">
        <v>38657</v>
      </c>
      <c r="B15" s="9">
        <v>1.67E-2</v>
      </c>
      <c r="C15" s="9">
        <v>3.5186095929726546E-2</v>
      </c>
      <c r="D15" s="3">
        <f t="shared" si="0"/>
        <v>106.82805515344974</v>
      </c>
      <c r="E15" s="3">
        <f>D15/MAXA($D$6:D14)-1</f>
        <v>2.161190000000035E-3</v>
      </c>
      <c r="F15" s="10">
        <f>'L4 (2)'!Q13</f>
        <v>2.0083364245108951E-3</v>
      </c>
      <c r="G15" s="10">
        <f t="shared" si="1"/>
        <v>-2.4230270062664421E-3</v>
      </c>
      <c r="H15" s="11">
        <f t="shared" si="2"/>
        <v>108.26808001669411</v>
      </c>
      <c r="I15" s="3">
        <f t="shared" si="3"/>
        <v>104.06245065497332</v>
      </c>
      <c r="J15" s="3">
        <f>I15/MAXA($I$6:I14)-1</f>
        <v>-2.4230270062663983E-3</v>
      </c>
      <c r="O15" s="3" t="s">
        <v>34</v>
      </c>
      <c r="P15" s="13">
        <f>(1+B26)*(1+B27)*(1+B28)-1</f>
        <v>4.5549827579999924E-2</v>
      </c>
      <c r="Q15" s="13">
        <f>(1+C26)*(1+C27)*(1+C28)-1</f>
        <v>6.1721057365202059E-2</v>
      </c>
      <c r="R15" s="13">
        <f>(1+G26)*(1+G27)*(1+G28)-1</f>
        <v>2.5450295440810233E-2</v>
      </c>
    </row>
    <row r="16" spans="1:18" x14ac:dyDescent="0.25">
      <c r="A16" s="47">
        <v>38687</v>
      </c>
      <c r="B16" s="9">
        <v>1.9900000000000001E-2</v>
      </c>
      <c r="C16" s="9">
        <v>-9.5234899241847248E-4</v>
      </c>
      <c r="D16" s="3">
        <f t="shared" si="0"/>
        <v>108.95393345100339</v>
      </c>
      <c r="E16" s="3">
        <f>D16/MAXA($D$6:D15)-1</f>
        <v>1.9900000000000029E-2</v>
      </c>
      <c r="F16" s="10">
        <f>'L4 (2)'!Q14</f>
        <v>1.3213827476786658E-2</v>
      </c>
      <c r="G16" s="10">
        <f t="shared" si="1"/>
        <v>8.7824640460093216E-3</v>
      </c>
      <c r="H16" s="11">
        <f t="shared" si="2"/>
        <v>109.69871574727763</v>
      </c>
      <c r="I16" s="3">
        <f t="shared" si="3"/>
        <v>104.97637538639023</v>
      </c>
      <c r="J16" s="3">
        <f>I16/MAXA($I$6:I15)-1</f>
        <v>6.3381568921778708E-3</v>
      </c>
      <c r="O16" s="3" t="s">
        <v>28</v>
      </c>
      <c r="P16" s="13">
        <f>(1+B29)*(1+B30)*(1+B31)-1</f>
        <v>2.2846295264000283E-2</v>
      </c>
      <c r="Q16" s="13">
        <f>(1+C29)*(1+C30)*(1+C31)-1</f>
        <v>1.8049326035101121E-3</v>
      </c>
      <c r="R16" s="13">
        <f>(1+G29)*(1+G30)*(1+G31)-1</f>
        <v>2.3991595044792202E-3</v>
      </c>
    </row>
    <row r="17" spans="1:18" x14ac:dyDescent="0.25">
      <c r="A17" s="47">
        <v>38718</v>
      </c>
      <c r="B17" s="9">
        <v>1.72E-2</v>
      </c>
      <c r="C17" s="9">
        <v>2.5466771348641615E-2</v>
      </c>
      <c r="D17" s="3">
        <f t="shared" si="0"/>
        <v>110.82794110636067</v>
      </c>
      <c r="E17" s="3">
        <f>D17/MAXA($D$6:D16)-1</f>
        <v>1.7200000000000104E-2</v>
      </c>
      <c r="F17" s="10">
        <f>'L4 (2)'!Q15</f>
        <v>9.895923302406559E-3</v>
      </c>
      <c r="G17" s="10">
        <f t="shared" si="1"/>
        <v>5.4645598716292218E-3</v>
      </c>
      <c r="H17" s="11">
        <f t="shared" si="2"/>
        <v>110.78428582468518</v>
      </c>
      <c r="I17" s="3">
        <f t="shared" si="3"/>
        <v>105.55002507479578</v>
      </c>
      <c r="J17" s="3">
        <f>I17/MAXA($I$6:I16)-1</f>
        <v>5.4645598716291932E-3</v>
      </c>
      <c r="O17" s="3" t="s">
        <v>29</v>
      </c>
      <c r="P17" s="13">
        <f>(1+B32)*(1+B33)*(1+B34)-1</f>
        <v>2.8429241503999725E-2</v>
      </c>
      <c r="Q17" s="13">
        <f>(1+C32)*(1+C33)*(1+C34)-1</f>
        <v>5.8056382663208117E-2</v>
      </c>
      <c r="R17" s="13">
        <f>(1+G32)*(1+G33)*(1+G34)-1</f>
        <v>2.8966339367094696E-2</v>
      </c>
    </row>
    <row r="18" spans="1:18" x14ac:dyDescent="0.25">
      <c r="A18" s="47">
        <v>38749</v>
      </c>
      <c r="B18" s="9">
        <v>7.3000000000000001E-3</v>
      </c>
      <c r="C18" s="9">
        <v>4.5315763072539816E-4</v>
      </c>
      <c r="D18" s="3">
        <f t="shared" si="0"/>
        <v>111.63698507643711</v>
      </c>
      <c r="E18" s="3">
        <f>D18/MAXA($D$6:D17)-1</f>
        <v>7.3000000000000842E-3</v>
      </c>
      <c r="F18" s="10">
        <f>'L4 (2)'!Q16</f>
        <v>1.1172504261511453E-2</v>
      </c>
      <c r="G18" s="10">
        <f t="shared" si="1"/>
        <v>6.7411408307341157E-3</v>
      </c>
      <c r="H18" s="11">
        <f t="shared" si="2"/>
        <v>112.02202373016998</v>
      </c>
      <c r="I18" s="3">
        <f t="shared" si="3"/>
        <v>106.2615526585125</v>
      </c>
      <c r="J18" s="3">
        <f>I18/MAXA($I$6:I17)-1</f>
        <v>6.7411408307340714E-3</v>
      </c>
      <c r="O18" s="3" t="s">
        <v>35</v>
      </c>
      <c r="P18" s="13">
        <f>(1+B35)*(1+B36)*(1+B37)-1</f>
        <v>-1.0101260170000015E-2</v>
      </c>
      <c r="Q18" s="13">
        <f>(1+C35)*(1+C36)*(1+C37)-1</f>
        <v>1.5565253848781824E-2</v>
      </c>
      <c r="R18" s="13">
        <f>(1+G35)*(1+G36)*(1+G37)-1</f>
        <v>6.6463773997571529E-3</v>
      </c>
    </row>
    <row r="19" spans="1:18" x14ac:dyDescent="0.25">
      <c r="A19" s="47">
        <v>38777</v>
      </c>
      <c r="B19" s="9">
        <v>2.1700000000000001E-2</v>
      </c>
      <c r="C19" s="9">
        <v>1.1095810459249567E-2</v>
      </c>
      <c r="D19" s="3">
        <f t="shared" si="0"/>
        <v>114.0595076525958</v>
      </c>
      <c r="E19" s="3">
        <f>D19/MAXA($D$6:D18)-1</f>
        <v>2.1700000000000053E-2</v>
      </c>
      <c r="F19" s="10">
        <f>'L4 (2)'!Q17</f>
        <v>9.6302157248671985E-3</v>
      </c>
      <c r="G19" s="10">
        <f t="shared" si="1"/>
        <v>5.1988522940898613E-3</v>
      </c>
      <c r="H19" s="11">
        <f t="shared" si="2"/>
        <v>113.10081998462769</v>
      </c>
      <c r="I19" s="3">
        <f t="shared" si="3"/>
        <v>106.81399077532475</v>
      </c>
      <c r="J19" s="3">
        <f>I19/MAXA($I$6:I18)-1</f>
        <v>5.1988522940897841E-3</v>
      </c>
      <c r="O19" s="3" t="s">
        <v>36</v>
      </c>
      <c r="P19" s="13">
        <f>(1+B38)*(1+B39)*(1+B40)-1</f>
        <v>-1.4827971519999483E-3</v>
      </c>
      <c r="Q19" s="13">
        <f>(1+C38)*(1+C39)*(1+C40)-1</f>
        <v>-3.8244647126248421E-2</v>
      </c>
      <c r="R19" s="13">
        <f>(1+G38)*(1+G39)*(1+G40)-1</f>
        <v>3.0099725590971849E-2</v>
      </c>
    </row>
    <row r="20" spans="1:18" x14ac:dyDescent="0.25">
      <c r="A20" s="47">
        <v>38808</v>
      </c>
      <c r="B20" s="9">
        <v>9.7999999999999997E-3</v>
      </c>
      <c r="C20" s="9">
        <v>1.2155652737941391E-2</v>
      </c>
      <c r="D20" s="3">
        <f t="shared" si="0"/>
        <v>115.17729082759124</v>
      </c>
      <c r="E20" s="3">
        <f>D20/MAXA($D$6:D19)-1</f>
        <v>9.8000000000000309E-3</v>
      </c>
      <c r="F20" s="10">
        <f>'L4 (2)'!Q18</f>
        <v>9.1663118960117872E-3</v>
      </c>
      <c r="G20" s="10">
        <f t="shared" si="1"/>
        <v>4.73494846523445E-3</v>
      </c>
      <c r="H20" s="11">
        <f t="shared" si="2"/>
        <v>114.13753737630147</v>
      </c>
      <c r="I20" s="3">
        <f t="shared" si="3"/>
        <v>107.31974951701194</v>
      </c>
      <c r="J20" s="3">
        <f>I20/MAXA($I$6:I19)-1</f>
        <v>4.7349484652343676E-3</v>
      </c>
      <c r="O20" s="3" t="s">
        <v>30</v>
      </c>
      <c r="P20" s="13">
        <f>(1+B41)*(1+B41)*(1+B43)-1</f>
        <v>-2.9606155900000042E-2</v>
      </c>
      <c r="Q20" s="13">
        <f>(1+C41)*(1+C41)*(1+C43)-1</f>
        <v>-0.12383879475937432</v>
      </c>
      <c r="R20" s="13">
        <f>(1+G41)*(1+G41)*(1+G43)-1</f>
        <v>1.0535061620023711E-2</v>
      </c>
    </row>
    <row r="21" spans="1:18" x14ac:dyDescent="0.25">
      <c r="A21" s="47">
        <v>38838</v>
      </c>
      <c r="B21" s="9">
        <v>-1.2500000000000001E-2</v>
      </c>
      <c r="C21" s="9">
        <v>-3.0916916141150885E-2</v>
      </c>
      <c r="D21" s="3">
        <f t="shared" si="0"/>
        <v>113.73757469224635</v>
      </c>
      <c r="E21" s="3">
        <f>D21/MAXA($D$6:D20)-1</f>
        <v>-1.2499999999999956E-2</v>
      </c>
      <c r="F21" s="10">
        <f>'L4 (2)'!Q19</f>
        <v>8.7304549771439217E-3</v>
      </c>
      <c r="G21" s="10">
        <f t="shared" si="1"/>
        <v>4.2990915463665845E-3</v>
      </c>
      <c r="H21" s="11">
        <f t="shared" si="2"/>
        <v>115.13401000756734</v>
      </c>
      <c r="I21" s="3">
        <f t="shared" si="3"/>
        <v>107.7811269449187</v>
      </c>
      <c r="J21" s="3">
        <f>I21/MAXA($I$6:I20)-1</f>
        <v>4.2990915463665402E-3</v>
      </c>
      <c r="O21" s="3" t="s">
        <v>37</v>
      </c>
      <c r="P21" s="13">
        <f>(1+B44)*(1+B45)*(1+B346)-1</f>
        <v>1.7059999999999853E-2</v>
      </c>
      <c r="Q21" s="13">
        <f>(1+C44)*(1+C45)*(1+C346)-1</f>
        <v>5.8728401661519269E-2</v>
      </c>
      <c r="R21" s="13">
        <f>(1+G44)*(1+G45)*(1+G346)-1</f>
        <v>2.9510623568872463E-2</v>
      </c>
    </row>
    <row r="22" spans="1:18" x14ac:dyDescent="0.25">
      <c r="A22" s="47">
        <v>38869</v>
      </c>
      <c r="B22" s="9">
        <v>-5.0000000000000001E-4</v>
      </c>
      <c r="C22" s="9">
        <v>8.6596227782509416E-5</v>
      </c>
      <c r="D22" s="3">
        <f t="shared" si="0"/>
        <v>113.68070590490024</v>
      </c>
      <c r="E22" s="3">
        <f>D22/MAXA($D$6:D21)-1</f>
        <v>-1.2993749999999915E-2</v>
      </c>
      <c r="F22" s="10">
        <f>'L4 (2)'!Q20</f>
        <v>-3.3706088169068978E-3</v>
      </c>
      <c r="G22" s="10">
        <f t="shared" si="1"/>
        <v>-7.801972247684235E-3</v>
      </c>
      <c r="H22" s="11">
        <f t="shared" si="2"/>
        <v>114.74593829830999</v>
      </c>
      <c r="I22" s="3">
        <f t="shared" si="3"/>
        <v>106.94022158367031</v>
      </c>
      <c r="J22" s="3">
        <f>I22/MAXA($I$6:I21)-1</f>
        <v>-7.8019722476841968E-3</v>
      </c>
      <c r="O22" s="3" t="s">
        <v>38</v>
      </c>
      <c r="P22" s="13">
        <f>(1+B47)*(1+B48)*(1+B49)-1</f>
        <v>-5.5754993645000139E-2</v>
      </c>
      <c r="Q22" s="13">
        <f>(1+C47)*(1+C48)*(1+C49)-1</f>
        <v>-8.8781261718749893E-2</v>
      </c>
      <c r="R22" s="13">
        <f>(1+G47)*(1+G48)*(1+G49)-1</f>
        <v>-9.1280821482419006E-3</v>
      </c>
    </row>
    <row r="23" spans="1:18" x14ac:dyDescent="0.25">
      <c r="A23" s="47">
        <v>38899</v>
      </c>
      <c r="B23" s="9">
        <v>-2.2000000000000001E-3</v>
      </c>
      <c r="C23" s="9">
        <v>5.0858787979908282E-3</v>
      </c>
      <c r="D23" s="3">
        <f t="shared" si="0"/>
        <v>113.43060835190946</v>
      </c>
      <c r="E23" s="3">
        <f>D23/MAXA($D$6:D22)-1</f>
        <v>-1.5165163749999877E-2</v>
      </c>
      <c r="F23" s="10">
        <f>'L4 (2)'!Q21</f>
        <v>6.3662750633456337E-3</v>
      </c>
      <c r="G23" s="10">
        <f t="shared" si="1"/>
        <v>1.9349116325682965E-3</v>
      </c>
      <c r="H23" s="11">
        <f t="shared" si="2"/>
        <v>115.4764425039187</v>
      </c>
      <c r="I23" s="3">
        <f t="shared" si="3"/>
        <v>107.14714146240198</v>
      </c>
      <c r="J23" s="3">
        <f>I23/MAXA($I$6:I22)-1</f>
        <v>-5.8821567419750087E-3</v>
      </c>
      <c r="O23" s="3" t="s">
        <v>39</v>
      </c>
      <c r="P23" s="13">
        <f>(1+B50)*(1+B51)*(1+B52)-1</f>
        <v>-4.5715056724000003E-2</v>
      </c>
      <c r="Q23" s="13">
        <f>(1+C50)*(1+C51)*(1+C52)-1</f>
        <v>-0.22558214306366153</v>
      </c>
      <c r="R23" s="13">
        <f>(1+G50)*(1+G51)*(1+G52)-1</f>
        <v>-0.19709870283405895</v>
      </c>
    </row>
    <row r="24" spans="1:18" x14ac:dyDescent="0.25">
      <c r="A24" s="47">
        <v>38930</v>
      </c>
      <c r="B24" s="9">
        <v>9.4999999999999998E-3</v>
      </c>
      <c r="C24" s="9">
        <v>2.1274193032348121E-2</v>
      </c>
      <c r="D24" s="3">
        <f t="shared" si="0"/>
        <v>114.5081991312526</v>
      </c>
      <c r="E24" s="3">
        <f>D24/MAXA($D$6:D23)-1</f>
        <v>-5.8092328056248421E-3</v>
      </c>
      <c r="F24" s="10">
        <f>'L4 (2)'!Q22</f>
        <v>1.2120447853021913E-2</v>
      </c>
      <c r="G24" s="10">
        <f t="shared" si="1"/>
        <v>7.6890844222445758E-3</v>
      </c>
      <c r="H24" s="11">
        <f t="shared" si="2"/>
        <v>116.87606870353993</v>
      </c>
      <c r="I24" s="3">
        <f t="shared" si="3"/>
        <v>107.97100487870857</v>
      </c>
      <c r="J24" s="3">
        <f>I24/MAXA($I$6:I23)-1</f>
        <v>1.7616992804956322E-3</v>
      </c>
      <c r="O24" s="3" t="s">
        <v>40</v>
      </c>
      <c r="P24" s="13">
        <f>(1+B53)*(1+B54)*(1+B55)-1</f>
        <v>1.2393811753999895E-2</v>
      </c>
      <c r="Q24" s="13">
        <f>(1+C53)*(1+C54)*(1+C55)-1</f>
        <v>-0.11666759479656785</v>
      </c>
      <c r="R24" s="13">
        <f>(1+G53)*(1+G54)*(1+G55)-1</f>
        <v>3.9488262113738237E-2</v>
      </c>
    </row>
    <row r="25" spans="1:18" x14ac:dyDescent="0.25">
      <c r="A25" s="47">
        <v>38961</v>
      </c>
      <c r="B25" s="9">
        <v>6.8000000000000005E-3</v>
      </c>
      <c r="C25" s="9">
        <v>2.4566298512509466E-2</v>
      </c>
      <c r="D25" s="3">
        <f t="shared" si="0"/>
        <v>115.28685488534511</v>
      </c>
      <c r="E25" s="3">
        <f>D25/MAXA($D$6:D24)-1</f>
        <v>9.5126441129678163E-4</v>
      </c>
      <c r="F25" s="10">
        <f>'L4 (2)'!Q23</f>
        <v>1.601604785019943E-2</v>
      </c>
      <c r="G25" s="10">
        <f t="shared" si="1"/>
        <v>1.1584684419422092E-2</v>
      </c>
      <c r="H25" s="11">
        <f t="shared" si="2"/>
        <v>118.74796141243901</v>
      </c>
      <c r="I25" s="3">
        <f t="shared" si="3"/>
        <v>109.22181489667629</v>
      </c>
      <c r="J25" s="3">
        <f>I25/MAXA($I$6:I24)-1</f>
        <v>1.1584684419422064E-2</v>
      </c>
      <c r="O25" s="3" t="s">
        <v>41</v>
      </c>
      <c r="P25" s="13">
        <f>(1+B56)*(1+B57)*(1+B58)-1</f>
        <v>5.4732674380000068E-2</v>
      </c>
      <c r="Q25" s="13">
        <f>(1+C56)*(1+C57)*(1+C58)-1</f>
        <v>0.15221779583276618</v>
      </c>
      <c r="R25" s="13">
        <f>(1+G56)*(1+G57)*(1+G58)-1</f>
        <v>8.4150905445917079E-2</v>
      </c>
    </row>
    <row r="26" spans="1:18" x14ac:dyDescent="0.25">
      <c r="A26" s="47">
        <v>38991</v>
      </c>
      <c r="B26" s="9">
        <v>1.0200000000000001E-2</v>
      </c>
      <c r="C26" s="9">
        <v>3.1508002961554205E-2</v>
      </c>
      <c r="D26" s="3">
        <f t="shared" si="0"/>
        <v>116.46278080517563</v>
      </c>
      <c r="E26" s="3">
        <f>D26/MAXA($D$6:D25)-1</f>
        <v>1.0199999999999987E-2</v>
      </c>
      <c r="F26" s="10">
        <f>'L4 (2)'!Q24</f>
        <v>1.3727692184752387E-2</v>
      </c>
      <c r="G26" s="10">
        <f t="shared" si="1"/>
        <v>9.2963287539750486E-3</v>
      </c>
      <c r="H26" s="11">
        <f t="shared" si="2"/>
        <v>120.37809687427584</v>
      </c>
      <c r="I26" s="3">
        <f t="shared" si="3"/>
        <v>110.23717679506161</v>
      </c>
      <c r="J26" s="3">
        <f>I26/MAXA($I$6:I25)-1</f>
        <v>9.2963287539751249E-3</v>
      </c>
      <c r="O26" s="3" t="s">
        <v>42</v>
      </c>
      <c r="P26" s="13">
        <f>(1+B59)*(1+B60)*(1+B61)-1</f>
        <v>5.2383991832000154E-2</v>
      </c>
      <c r="Q26" s="13">
        <f>(1+C59)*(1+C60)*(1+C61)-1</f>
        <v>0.14984983243163552</v>
      </c>
      <c r="R26" s="13">
        <f>(1+G59)*(1+G60)*(1+G61)-1</f>
        <v>5.1019546422866213E-2</v>
      </c>
    </row>
    <row r="27" spans="1:18" x14ac:dyDescent="0.25">
      <c r="A27" s="47">
        <v>39022</v>
      </c>
      <c r="B27" s="9">
        <v>1.4499999999999999E-2</v>
      </c>
      <c r="C27" s="9">
        <v>1.6466656727820217E-2</v>
      </c>
      <c r="D27" s="3">
        <f t="shared" si="0"/>
        <v>118.15149112685067</v>
      </c>
      <c r="E27" s="3">
        <f>D27/MAXA($D$6:D26)-1</f>
        <v>1.4499999999999957E-2</v>
      </c>
      <c r="F27" s="10">
        <f>'L4 (2)'!Q25</f>
        <v>1.4907122680703256E-2</v>
      </c>
      <c r="G27" s="10">
        <f t="shared" si="1"/>
        <v>1.0475759249925918E-2</v>
      </c>
      <c r="H27" s="11">
        <f t="shared" si="2"/>
        <v>122.17258793245024</v>
      </c>
      <c r="I27" s="3">
        <f t="shared" si="3"/>
        <v>111.39199491955819</v>
      </c>
      <c r="J27" s="3">
        <f>I27/MAXA($I$6:I26)-1</f>
        <v>1.0475759249925831E-2</v>
      </c>
      <c r="O27" s="3" t="s">
        <v>43</v>
      </c>
      <c r="P27" s="13">
        <f>(1+B62)*(1+B63)*(1+B64)-1</f>
        <v>1.506545771000023E-2</v>
      </c>
      <c r="Q27" s="13">
        <f>(1+C62)*(1+C63)*(1+C64)-1</f>
        <v>5.4887068542618156E-2</v>
      </c>
      <c r="R27" s="13">
        <f>(1+G62)*(1+G63)*(1+G64)-1</f>
        <v>3.0736132001711436E-2</v>
      </c>
    </row>
    <row r="28" spans="1:18" x14ac:dyDescent="0.25">
      <c r="A28" s="47">
        <v>39052</v>
      </c>
      <c r="B28" s="9">
        <v>2.0199999999999999E-2</v>
      </c>
      <c r="C28" s="9">
        <v>1.2615782852659851E-2</v>
      </c>
      <c r="D28" s="3">
        <f t="shared" si="0"/>
        <v>120.53815124761306</v>
      </c>
      <c r="E28" s="3">
        <f>D28/MAXA($D$6:D27)-1</f>
        <v>2.0199999999999996E-2</v>
      </c>
      <c r="F28" s="10">
        <f>'L4 (2)'!Q26</f>
        <v>9.9034571414624468E-3</v>
      </c>
      <c r="G28" s="10">
        <f t="shared" si="1"/>
        <v>5.4720937106851096E-3</v>
      </c>
      <c r="H28" s="11">
        <f t="shared" si="2"/>
        <v>123.38251892090082</v>
      </c>
      <c r="I28" s="3">
        <f t="shared" si="3"/>
        <v>112.00154235437817</v>
      </c>
      <c r="J28" s="3">
        <f>I28/MAXA($I$6:I27)-1</f>
        <v>5.4720937106851331E-3</v>
      </c>
      <c r="O28" s="3" t="s">
        <v>44</v>
      </c>
      <c r="P28" s="13">
        <f>(1+B65)*(1+B66)*(1+B67)-1</f>
        <v>2.2076321552000122E-2</v>
      </c>
      <c r="Q28" s="13">
        <f>(1+C65)*(1+C66)*(1+C67)-1</f>
        <v>4.872215870265606E-2</v>
      </c>
      <c r="R28" s="13">
        <f>(1+G65)*(1+G66)*(1+G67)-1</f>
        <v>3.0156766095519538E-2</v>
      </c>
    </row>
    <row r="29" spans="1:18" x14ac:dyDescent="0.25">
      <c r="A29" s="47">
        <v>39083</v>
      </c>
      <c r="B29" s="9">
        <v>1.1299999999999999E-2</v>
      </c>
      <c r="C29" s="9">
        <v>1.4059042735039773E-2</v>
      </c>
      <c r="D29" s="3">
        <f t="shared" si="0"/>
        <v>121.9002323567111</v>
      </c>
      <c r="E29" s="3">
        <f>D29/MAXA($D$6:D28)-1</f>
        <v>1.1300000000000088E-2</v>
      </c>
      <c r="F29" s="10">
        <f>'L4 (2)'!Q27</f>
        <v>9.8716404070656027E-3</v>
      </c>
      <c r="G29" s="10">
        <f t="shared" si="1"/>
        <v>5.4402769762882655E-3</v>
      </c>
      <c r="H29" s="11">
        <f t="shared" si="2"/>
        <v>124.60050678020592</v>
      </c>
      <c r="I29" s="3">
        <f t="shared" si="3"/>
        <v>112.61086176655746</v>
      </c>
      <c r="J29" s="3">
        <f>I29/MAXA($I$6:I28)-1</f>
        <v>5.4402769762882386E-3</v>
      </c>
      <c r="O29" s="3" t="s">
        <v>45</v>
      </c>
      <c r="P29" s="13">
        <f>(1+B68)*(1+B69)*(1+B70)-1</f>
        <v>-1.4863914549999913E-2</v>
      </c>
      <c r="Q29" s="13">
        <f>(1+C68)*(1+C69)*(1+C70)-1</f>
        <v>-0.11862196676535885</v>
      </c>
      <c r="R29" s="13">
        <f>(1+G68)*(1+G69)*(1+G70)-1</f>
        <v>-3.6042957390822861E-2</v>
      </c>
    </row>
    <row r="30" spans="1:18" x14ac:dyDescent="0.25">
      <c r="A30" s="47">
        <v>39114</v>
      </c>
      <c r="B30" s="9">
        <v>1.8E-3</v>
      </c>
      <c r="C30" s="9">
        <v>-2.1846176033528231E-2</v>
      </c>
      <c r="D30" s="3">
        <f t="shared" si="0"/>
        <v>122.11965277495318</v>
      </c>
      <c r="E30" s="3">
        <f>D30/MAXA($D$6:D29)-1</f>
        <v>1.8000000000000238E-3</v>
      </c>
      <c r="F30" s="10">
        <f>'L4 (2)'!Q28</f>
        <v>1.3639986131856284E-2</v>
      </c>
      <c r="G30" s="10">
        <f t="shared" si="1"/>
        <v>9.208622701078948E-3</v>
      </c>
      <c r="H30" s="11">
        <f t="shared" si="2"/>
        <v>126.3000559647102</v>
      </c>
      <c r="I30" s="3">
        <f t="shared" si="3"/>
        <v>113.64785270460905</v>
      </c>
      <c r="J30" s="3">
        <f>I30/MAXA($I$6:I29)-1</f>
        <v>9.2086227010790278E-3</v>
      </c>
      <c r="O30" s="3" t="s">
        <v>46</v>
      </c>
      <c r="P30" s="13">
        <f>(1+B71)*(1+B72)*(1+B73)-1</f>
        <v>2.7205646330000111E-2</v>
      </c>
      <c r="Q30" s="13">
        <f>(1+C71)*(1+C72)*(1+C73)-1</f>
        <v>0.10719794528113624</v>
      </c>
      <c r="R30" s="13">
        <f>(1+G71)*(1+G72)*(1+G73)-1</f>
        <v>5.6449899645165003E-2</v>
      </c>
    </row>
    <row r="31" spans="1:18" x14ac:dyDescent="0.25">
      <c r="A31" s="47">
        <v>39142</v>
      </c>
      <c r="B31" s="9">
        <v>9.5999999999999992E-3</v>
      </c>
      <c r="C31" s="9">
        <v>9.9799828968305526E-3</v>
      </c>
      <c r="D31" s="3">
        <f t="shared" si="0"/>
        <v>123.29200144159273</v>
      </c>
      <c r="E31" s="3">
        <f>D31/MAXA($D$6:D30)-1</f>
        <v>9.6000000000000529E-3</v>
      </c>
      <c r="F31" s="10">
        <f>'L4 (2)'!Q29</f>
        <v>-7.6902979344899676E-3</v>
      </c>
      <c r="G31" s="10">
        <f t="shared" si="1"/>
        <v>-1.2121661365267305E-2</v>
      </c>
      <c r="H31" s="11">
        <f t="shared" si="2"/>
        <v>125.32877090519882</v>
      </c>
      <c r="I31" s="3">
        <f t="shared" si="3"/>
        <v>112.270251919234</v>
      </c>
      <c r="J31" s="3">
        <f>I31/MAXA($I$6:I30)-1</f>
        <v>-1.2121661365267378E-2</v>
      </c>
      <c r="O31" s="3" t="s">
        <v>47</v>
      </c>
      <c r="P31" s="13">
        <f>(1+B74)*(1+B75)*(1+B76)-1</f>
        <v>4.7287417665999865E-2</v>
      </c>
      <c r="Q31" s="13">
        <f>(1+C74)*(1+C75)*(1+C76)-1</f>
        <v>0.10203300823660832</v>
      </c>
      <c r="R31" s="13">
        <f>(1+G74)*(1+G75)*(1+G76)-1</f>
        <v>4.6991738186338283E-2</v>
      </c>
    </row>
    <row r="32" spans="1:18" x14ac:dyDescent="0.25">
      <c r="A32" s="47">
        <v>39173</v>
      </c>
      <c r="B32" s="9">
        <v>1.46E-2</v>
      </c>
      <c r="C32" s="9">
        <v>4.3290690602424187E-2</v>
      </c>
      <c r="D32" s="3">
        <f t="shared" si="0"/>
        <v>125.09206466263998</v>
      </c>
      <c r="E32" s="3">
        <f>D32/MAXA($D$6:D31)-1</f>
        <v>1.4599999999999946E-2</v>
      </c>
      <c r="F32" s="10">
        <f>'L4 (2)'!Q30</f>
        <v>1.2042176497465E-2</v>
      </c>
      <c r="G32" s="10">
        <f t="shared" si="1"/>
        <v>7.6108130666876625E-3</v>
      </c>
      <c r="H32" s="11">
        <f t="shared" si="2"/>
        <v>126.83800208464957</v>
      </c>
      <c r="I32" s="3">
        <f t="shared" si="3"/>
        <v>113.12471981954121</v>
      </c>
      <c r="J32" s="3">
        <f>I32/MAXA($I$6:I31)-1</f>
        <v>-4.6031039972884713E-3</v>
      </c>
      <c r="O32" s="3" t="s">
        <v>48</v>
      </c>
      <c r="P32" s="13">
        <f>(1+B77)*(1+B78)*(1+B79)-1</f>
        <v>5.4988383999998725E-3</v>
      </c>
      <c r="Q32" s="13">
        <f>(1+C77)*(1+C78)*(1+C79)-1</f>
        <v>5.4220556110406548E-2</v>
      </c>
      <c r="R32" s="13">
        <f>(1+G77)*(1+G78)*(1+G79)-1</f>
        <v>3.4575339932062521E-2</v>
      </c>
    </row>
    <row r="33" spans="1:18" x14ac:dyDescent="0.25">
      <c r="A33" s="47">
        <v>39203</v>
      </c>
      <c r="B33" s="9">
        <v>1.0800000000000001E-2</v>
      </c>
      <c r="C33" s="9">
        <v>3.254922870993493E-2</v>
      </c>
      <c r="D33" s="3">
        <f t="shared" si="0"/>
        <v>126.44305896099648</v>
      </c>
      <c r="E33" s="3">
        <f>D33/MAXA($D$6:D32)-1</f>
        <v>1.0799999999999921E-2</v>
      </c>
      <c r="F33" s="10">
        <f>'L4 (2)'!Q31</f>
        <v>1.5793379608184055E-2</v>
      </c>
      <c r="G33" s="10">
        <f t="shared" si="1"/>
        <v>1.1362016177406717E-2</v>
      </c>
      <c r="H33" s="11">
        <f t="shared" si="2"/>
        <v>128.84120280031607</v>
      </c>
      <c r="I33" s="3">
        <f t="shared" si="3"/>
        <v>114.41004471619543</v>
      </c>
      <c r="J33" s="3">
        <f>I33/MAXA($I$6:I32)-1</f>
        <v>6.7066116380345431E-3</v>
      </c>
      <c r="O33" s="3" t="s">
        <v>49</v>
      </c>
      <c r="P33" s="13">
        <f>(1+B80)*(1+B81)*(1+B82)-1</f>
        <v>-1.1282222280999954E-2</v>
      </c>
      <c r="Q33" s="13">
        <f>(1+C80)*(1+C81)*(1+C82)-1</f>
        <v>-3.9144846414979062E-3</v>
      </c>
      <c r="R33" s="13">
        <f>(1+G80)*(1+G81)*(1+G82)-1</f>
        <v>2.7587708193863136E-2</v>
      </c>
    </row>
    <row r="34" spans="1:18" x14ac:dyDescent="0.25">
      <c r="A34" s="47">
        <v>39234</v>
      </c>
      <c r="B34" s="9">
        <v>2.8000000000000004E-3</v>
      </c>
      <c r="C34" s="9">
        <v>-1.7816322202167556E-2</v>
      </c>
      <c r="D34" s="3">
        <f t="shared" si="0"/>
        <v>126.79709952608727</v>
      </c>
      <c r="E34" s="3">
        <f>D34/MAXA($D$6:D33)-1</f>
        <v>2.7999999999999137E-3</v>
      </c>
      <c r="F34" s="10">
        <f>'L4 (2)'!Q32</f>
        <v>1.4153109661358496E-2</v>
      </c>
      <c r="G34" s="10">
        <f t="shared" si="1"/>
        <v>9.7217462305811582E-3</v>
      </c>
      <c r="H34" s="11">
        <f t="shared" si="2"/>
        <v>130.66470647245026</v>
      </c>
      <c r="I34" s="3">
        <f t="shared" si="3"/>
        <v>115.52231013715573</v>
      </c>
      <c r="J34" s="3">
        <f>I34/MAXA($I$6:I33)-1</f>
        <v>9.7217462305811964E-3</v>
      </c>
      <c r="O34" s="3" t="s">
        <v>50</v>
      </c>
      <c r="P34" s="13">
        <f>(1+B83)*(1+B84)*(1+B85)-1</f>
        <v>-2.7922824307999972E-2</v>
      </c>
      <c r="Q34" s="13">
        <f>(1+C83)*(1+C84)*(1+C85)-1</f>
        <v>-0.14327899264812149</v>
      </c>
      <c r="R34" s="13">
        <f>(1+G83)*(1+G84)*(1+G85)-1</f>
        <v>-2.2643767258052727E-2</v>
      </c>
    </row>
    <row r="35" spans="1:18" x14ac:dyDescent="0.25">
      <c r="A35" s="47">
        <v>39264</v>
      </c>
      <c r="B35" s="9">
        <v>-4.1999999999999997E-3</v>
      </c>
      <c r="C35" s="9">
        <v>-3.1981878316802548E-2</v>
      </c>
      <c r="D35" s="3">
        <f t="shared" si="0"/>
        <v>126.2645517080777</v>
      </c>
      <c r="E35" s="3">
        <f>D35/MAXA($D$6:D34)-1</f>
        <v>-4.1999999999999815E-3</v>
      </c>
      <c r="F35" s="10">
        <f>'L4 (2)'!Q33</f>
        <v>4.1370529737677414E-3</v>
      </c>
      <c r="G35" s="10">
        <f t="shared" si="1"/>
        <v>-2.9431045700959585E-4</v>
      </c>
      <c r="H35" s="11">
        <f t="shared" si="2"/>
        <v>131.20527328492858</v>
      </c>
      <c r="I35" s="3">
        <f t="shared" si="3"/>
        <v>115.48831071326447</v>
      </c>
      <c r="J35" s="3">
        <f>I35/MAXA($I$6:I34)-1</f>
        <v>-2.9431045700945013E-4</v>
      </c>
      <c r="O35" s="3" t="s">
        <v>51</v>
      </c>
      <c r="P35" s="13">
        <f>(1+B86)*(1+B87)*(1+B88)-1</f>
        <v>8.2838444399999656E-3</v>
      </c>
      <c r="Q35" s="13">
        <f>(1+C86)*(1+C87)*(1+C88)-1</f>
        <v>0.11152350770975006</v>
      </c>
      <c r="R35" s="13">
        <f>(1+G86)*(1+G87)*(1+G88)-1</f>
        <v>-9.0193502161675099E-3</v>
      </c>
    </row>
    <row r="36" spans="1:18" x14ac:dyDescent="0.25">
      <c r="A36" s="47">
        <v>39295</v>
      </c>
      <c r="B36" s="9">
        <v>-1.4499999999999999E-2</v>
      </c>
      <c r="C36" s="9">
        <v>1.2863571531556817E-2</v>
      </c>
      <c r="D36" s="3">
        <f t="shared" si="0"/>
        <v>124.43371570831059</v>
      </c>
      <c r="E36" s="3">
        <f>D36/MAXA($D$6:D35)-1</f>
        <v>-1.8639099999999909E-2</v>
      </c>
      <c r="F36" s="10">
        <f>'L4 (2)'!Q34</f>
        <v>-5.0260048515188439E-3</v>
      </c>
      <c r="G36" s="10">
        <f t="shared" si="1"/>
        <v>-9.4573682822961802E-3</v>
      </c>
      <c r="H36" s="11">
        <f t="shared" si="2"/>
        <v>130.54583494485368</v>
      </c>
      <c r="I36" s="3">
        <f t="shared" si="3"/>
        <v>114.39609522654888</v>
      </c>
      <c r="J36" s="3">
        <f>I36/MAXA($I$6:I35)-1</f>
        <v>-9.7488953369243569E-3</v>
      </c>
      <c r="O36" s="3" t="s">
        <v>52</v>
      </c>
      <c r="P36" s="13">
        <f>(1+B89)*(1+B90)*(1+B91)-1</f>
        <v>3.4630977124999962E-2</v>
      </c>
      <c r="Q36" s="13">
        <f>(1+C89)*(1+C90)*(1+C91)-1</f>
        <v>0.11996660136704707</v>
      </c>
      <c r="R36" s="13">
        <f>(1+G89)*(1+G90)*(1+G91)-1</f>
        <v>5.0252515820429888E-2</v>
      </c>
    </row>
    <row r="37" spans="1:18" x14ac:dyDescent="0.25">
      <c r="A37" s="47">
        <v>39326</v>
      </c>
      <c r="B37" s="9">
        <v>8.6999999999999994E-3</v>
      </c>
      <c r="C37" s="9">
        <v>3.5794008343299488E-2</v>
      </c>
      <c r="D37" s="3">
        <f t="shared" si="0"/>
        <v>125.51628903497289</v>
      </c>
      <c r="E37" s="3">
        <f>D37/MAXA($D$6:D36)-1</f>
        <v>-1.0101260169999904E-2</v>
      </c>
      <c r="F37" s="10">
        <f>'L4 (2)'!Q35</f>
        <v>2.0988045528354839E-2</v>
      </c>
      <c r="G37" s="10">
        <f t="shared" si="1"/>
        <v>1.6556682097577501E-2</v>
      </c>
      <c r="H37" s="11">
        <f t="shared" si="2"/>
        <v>133.28573687221336</v>
      </c>
      <c r="I37" s="3">
        <f t="shared" si="3"/>
        <v>116.29011500841906</v>
      </c>
      <c r="J37" s="3">
        <f>I37/MAXA($I$6:I36)-1</f>
        <v>6.6463773997571529E-3</v>
      </c>
      <c r="O37" s="3" t="s">
        <v>53</v>
      </c>
      <c r="P37" s="13">
        <f>(1+B92)*(1+B93)*(1+B94)-1</f>
        <v>-8.680366527999972E-3</v>
      </c>
      <c r="Q37" s="13">
        <f>(1+C92)*(1+C93)*(1+C94)-1</f>
        <v>-3.2879605496395681E-2</v>
      </c>
      <c r="R37" s="13">
        <f>(1+G92)*(1+G93)*(1+G94)-1</f>
        <v>-4.043272651585883E-3</v>
      </c>
    </row>
    <row r="38" spans="1:18" x14ac:dyDescent="0.25">
      <c r="A38" s="47">
        <v>39356</v>
      </c>
      <c r="B38" s="9">
        <v>1.0900000000000002E-2</v>
      </c>
      <c r="C38" s="9">
        <v>1.4822338300311211E-2</v>
      </c>
      <c r="D38" s="3">
        <f t="shared" si="0"/>
        <v>126.88441658545408</v>
      </c>
      <c r="E38" s="3">
        <f>D38/MAXA($D$6:D37)-1</f>
        <v>6.8863609414693272E-4</v>
      </c>
      <c r="F38" s="10">
        <f>'L4 (2)'!Q36</f>
        <v>2.7462597716469295E-2</v>
      </c>
      <c r="G38" s="10">
        <f t="shared" si="1"/>
        <v>2.3031234285691957E-2</v>
      </c>
      <c r="H38" s="11">
        <f t="shared" si="2"/>
        <v>136.94610944527813</v>
      </c>
      <c r="I38" s="3">
        <f t="shared" si="3"/>
        <v>118.96841989228803</v>
      </c>
      <c r="J38" s="3">
        <f>I38/MAXA($I$6:I37)-1</f>
        <v>2.3031234285691982E-2</v>
      </c>
      <c r="O38" s="3" t="s">
        <v>54</v>
      </c>
      <c r="P38" s="13">
        <f>(1+B95)*(1+B96)*(1+B97)-1</f>
        <v>2.4920068759999969E-2</v>
      </c>
      <c r="Q38" s="13">
        <f>(1+C95)*(1+C96)*(1+C97)-1</f>
        <v>5.7636406912816573E-2</v>
      </c>
      <c r="R38" s="13">
        <f>(1+G95)*(1+G96)*(1+G97)-1</f>
        <v>2.7725038387227618E-2</v>
      </c>
    </row>
    <row r="39" spans="1:18" x14ac:dyDescent="0.25">
      <c r="A39" s="47">
        <v>39387</v>
      </c>
      <c r="B39" s="9">
        <v>-1.54E-2</v>
      </c>
      <c r="C39" s="9">
        <v>-4.4043417224814418E-2</v>
      </c>
      <c r="D39" s="3">
        <f t="shared" si="0"/>
        <v>124.93039657003808</v>
      </c>
      <c r="E39" s="3">
        <f>D39/MAXA($D$6:D38)-1</f>
        <v>-1.5399999999999969E-2</v>
      </c>
      <c r="F39" s="10">
        <f>'L4 (2)'!Q37</f>
        <v>1.6510297934556613E-2</v>
      </c>
      <c r="G39" s="10">
        <f t="shared" si="1"/>
        <v>1.2078934503779275E-2</v>
      </c>
      <c r="H39" s="11">
        <f t="shared" si="2"/>
        <v>139.20713051319805</v>
      </c>
      <c r="I39" s="3">
        <f t="shared" si="3"/>
        <v>120.40543164418509</v>
      </c>
      <c r="J39" s="3">
        <f>I39/MAXA($I$6:I38)-1</f>
        <v>1.2078934503779282E-2</v>
      </c>
      <c r="O39" s="3" t="s">
        <v>55</v>
      </c>
      <c r="P39" s="13">
        <f>(1+B5598)*(1+B99)*(1+B100)-1</f>
        <v>1.3137379999999865E-2</v>
      </c>
      <c r="Q39" s="13">
        <f>(1+C5598)*(1+C99)*(1+C100)-1</f>
        <v>9.9350687331518639E-3</v>
      </c>
      <c r="R39" s="13">
        <f>(1+G5598)*(1+G99)*(1+G100)-1</f>
        <v>1.4642398192393991E-2</v>
      </c>
    </row>
    <row r="40" spans="1:18" x14ac:dyDescent="0.25">
      <c r="A40" s="47">
        <v>39417</v>
      </c>
      <c r="B40" s="9">
        <v>3.2000000000000002E-3</v>
      </c>
      <c r="C40" s="9">
        <v>-8.6285090339686121E-3</v>
      </c>
      <c r="D40" s="3">
        <f t="shared" si="0"/>
        <v>125.33017383906221</v>
      </c>
      <c r="E40" s="3">
        <f>D40/MAXA($D$6:D39)-1</f>
        <v>-1.2249279999999918E-2</v>
      </c>
      <c r="F40" s="10">
        <f>'L4 (2)'!Q38</f>
        <v>-6.765131547865138E-4</v>
      </c>
      <c r="G40" s="10">
        <f t="shared" si="1"/>
        <v>-5.1078765855638508E-3</v>
      </c>
      <c r="H40" s="11">
        <f t="shared" si="2"/>
        <v>139.1129550581658</v>
      </c>
      <c r="I40" s="3">
        <f t="shared" si="3"/>
        <v>119.79041555911503</v>
      </c>
      <c r="J40" s="3">
        <f>I40/MAXA($I$6:I39)-1</f>
        <v>-5.1078765855639974E-3</v>
      </c>
      <c r="O40" s="3" t="s">
        <v>56</v>
      </c>
      <c r="P40" s="13">
        <f>(1+B101)*(1+B102)*(1+B103)-1</f>
        <v>2.9328498356000043E-2</v>
      </c>
      <c r="Q40" s="13">
        <f>(1+C101)*(1+C102)*(1+C103)-1</f>
        <v>0.10026714947921511</v>
      </c>
      <c r="R40" s="13">
        <f>(1+G101)*(1+G102)*(1+G103)-1</f>
        <v>8.9811824915462246E-3</v>
      </c>
    </row>
    <row r="41" spans="1:18" x14ac:dyDescent="0.25">
      <c r="A41" s="47">
        <v>39448</v>
      </c>
      <c r="B41" s="9">
        <v>-1.1000000000000001E-2</v>
      </c>
      <c r="C41" s="9">
        <v>-6.116343193593643E-2</v>
      </c>
      <c r="D41" s="3">
        <f t="shared" si="0"/>
        <v>123.95154192683253</v>
      </c>
      <c r="E41" s="3">
        <f>D41/MAXA($D$6:D40)-1</f>
        <v>-2.3114537919999956E-2</v>
      </c>
      <c r="F41" s="10">
        <f>'L4 (2)'!Q39</f>
        <v>2.0090365497146323E-2</v>
      </c>
      <c r="G41" s="10">
        <f t="shared" si="1"/>
        <v>1.5659002066368985E-2</v>
      </c>
      <c r="H41" s="11">
        <f t="shared" si="2"/>
        <v>141.90778517067244</v>
      </c>
      <c r="I41" s="3">
        <f t="shared" si="3"/>
        <v>121.6662139238864</v>
      </c>
      <c r="J41" s="3">
        <f>I41/MAXA($I$6:I40)-1</f>
        <v>1.0471141230796732E-2</v>
      </c>
      <c r="O41" s="3" t="s">
        <v>57</v>
      </c>
      <c r="P41" s="13">
        <f>(1+B104)*(1+B105)*(1+B106)-1</f>
        <v>2.6911942999996441E-4</v>
      </c>
      <c r="Q41" s="13">
        <f>(1+C104)*(1+C105)*(1+C106)-1</f>
        <v>2.3636455365220632E-2</v>
      </c>
      <c r="R41" s="13">
        <f>(1+G104)*(1+G105)*(1+G106)-1</f>
        <v>1.3722268122024595E-2</v>
      </c>
    </row>
    <row r="42" spans="1:18" x14ac:dyDescent="0.25">
      <c r="A42" s="47">
        <v>39479</v>
      </c>
      <c r="B42" s="9">
        <v>1.8200000000000001E-2</v>
      </c>
      <c r="C42" s="9">
        <v>-3.4761192772624461E-2</v>
      </c>
      <c r="D42" s="3">
        <f t="shared" si="0"/>
        <v>126.20745998990088</v>
      </c>
      <c r="E42" s="3">
        <f>D42/MAXA($D$6:D41)-1</f>
        <v>-5.3352225101439554E-3</v>
      </c>
      <c r="F42" s="10">
        <f>'L4 (2)'!Q40</f>
        <v>-1.9852984622514376E-3</v>
      </c>
      <c r="G42" s="10">
        <f t="shared" si="1"/>
        <v>-6.4166618930287748E-3</v>
      </c>
      <c r="H42" s="11">
        <f t="shared" si="2"/>
        <v>141.62605586299159</v>
      </c>
      <c r="I42" s="3">
        <f t="shared" si="3"/>
        <v>120.88552296533192</v>
      </c>
      <c r="J42" s="3">
        <f>I42/MAXA($I$6:I41)-1</f>
        <v>-6.4166618930288077E-3</v>
      </c>
      <c r="O42" s="3" t="s">
        <v>58</v>
      </c>
      <c r="P42" s="13">
        <f>(1+B107)*(1+B108)*(1+B109)-1</f>
        <v>1.2598255299999916E-2</v>
      </c>
      <c r="Q42" s="13">
        <f>(1+C107)*(1+C108)*(1+C109)-1</f>
        <v>4.6859836791259601E-2</v>
      </c>
      <c r="R42" s="13">
        <f>(1+G107)*(1+G108)*(1+G109)-1</f>
        <v>6.1065175303309793E-4</v>
      </c>
    </row>
    <row r="43" spans="1:18" x14ac:dyDescent="0.25">
      <c r="A43" s="47">
        <v>39508</v>
      </c>
      <c r="B43" s="9">
        <v>-7.9000000000000008E-3</v>
      </c>
      <c r="C43" s="9">
        <v>-5.9596236145298409E-3</v>
      </c>
      <c r="D43" s="3">
        <f t="shared" si="0"/>
        <v>125.21042105598066</v>
      </c>
      <c r="E43" s="3">
        <f>D43/MAXA($D$6:D42)-1</f>
        <v>-1.3193074252313863E-2</v>
      </c>
      <c r="F43" s="10">
        <f>'L4 (2)'!Q41</f>
        <v>-1.5953375658012969E-2</v>
      </c>
      <c r="G43" s="10">
        <f t="shared" si="1"/>
        <v>-2.0384739088790307E-2</v>
      </c>
      <c r="H43" s="11">
        <f t="shared" si="2"/>
        <v>139.36664219084656</v>
      </c>
      <c r="I43" s="3">
        <f t="shared" si="3"/>
        <v>118.42130312007166</v>
      </c>
      <c r="J43" s="3">
        <f>I43/MAXA($I$6:I42)-1</f>
        <v>-2.6670599003308704E-2</v>
      </c>
      <c r="O43" s="3" t="s">
        <v>59</v>
      </c>
      <c r="P43" s="13">
        <f>(1+B110)*(1+B111)*(1+B112)-1</f>
        <v>3.4074592339000009E-2</v>
      </c>
      <c r="Q43" s="13">
        <f>(1+C110)*(1+C111)*(1+C112)-1</f>
        <v>9.9200101774669092E-2</v>
      </c>
      <c r="R43" s="13">
        <f>(1+G110)*(1+G111)*(1+G112)-1</f>
        <v>1.2075573071266277E-2</v>
      </c>
    </row>
    <row r="44" spans="1:18" x14ac:dyDescent="0.25">
      <c r="A44" s="47">
        <v>39539</v>
      </c>
      <c r="B44" s="9">
        <v>5.0000000000000001E-3</v>
      </c>
      <c r="C44" s="9">
        <v>4.7546697913198877E-2</v>
      </c>
      <c r="D44" s="3">
        <f t="shared" si="0"/>
        <v>125.83647316126056</v>
      </c>
      <c r="E44" s="3">
        <f>D44/MAXA($D$6:D43)-1</f>
        <v>-8.2590396235754371E-3</v>
      </c>
      <c r="F44" s="10">
        <f>'L4 (2)'!Q42</f>
        <v>1.9128108465083966E-2</v>
      </c>
      <c r="G44" s="10">
        <f t="shared" si="1"/>
        <v>1.4696745034306628E-2</v>
      </c>
      <c r="H44" s="11">
        <f t="shared" si="2"/>
        <v>142.03246243908762</v>
      </c>
      <c r="I44" s="3">
        <f t="shared" si="3"/>
        <v>120.1617108186577</v>
      </c>
      <c r="J44" s="3">
        <f>I44/MAXA($I$6:I43)-1</f>
        <v>-1.2365824962465854E-2</v>
      </c>
      <c r="O44" s="3" t="s">
        <v>60</v>
      </c>
      <c r="P44" s="13">
        <f>(1+B113)*(1+B114)*(1+B115)-1</f>
        <v>1.8727572679999804E-2</v>
      </c>
      <c r="Q44" s="13">
        <f>(1+C113)*(1+C114)*(1+C115)-1</f>
        <v>1.2973652965117433E-2</v>
      </c>
      <c r="R44" s="13">
        <f>(1+G113)*(1+G114)*(1+G115)-1</f>
        <v>-3.0990597519939822E-3</v>
      </c>
    </row>
    <row r="45" spans="1:18" x14ac:dyDescent="0.25">
      <c r="A45" s="47">
        <v>39569</v>
      </c>
      <c r="B45" s="9">
        <v>1.2E-2</v>
      </c>
      <c r="C45" s="9">
        <v>1.0674181657577053E-2</v>
      </c>
      <c r="D45" s="3">
        <f t="shared" si="0"/>
        <v>127.34651083919569</v>
      </c>
      <c r="E45" s="3">
        <f>D45/MAXA($D$6:D44)-1</f>
        <v>3.6418519009415729E-3</v>
      </c>
      <c r="F45" s="10">
        <f>'L4 (2)'!Q43</f>
        <v>1.9030679538827696E-2</v>
      </c>
      <c r="G45" s="10">
        <f t="shared" si="1"/>
        <v>1.4599316108050358E-2</v>
      </c>
      <c r="H45" s="11">
        <f t="shared" si="2"/>
        <v>144.73543671587649</v>
      </c>
      <c r="I45" s="3">
        <f t="shared" si="3"/>
        <v>121.91598961898342</v>
      </c>
      <c r="J45" s="3">
        <f>I45/MAXA($I$6:I44)-1</f>
        <v>2.0529585580206788E-3</v>
      </c>
      <c r="O45" s="3" t="s">
        <v>61</v>
      </c>
      <c r="P45" s="13">
        <f>(1+B116)*(1+B117)*(1+B118)-1</f>
        <v>1.5743520663999755E-2</v>
      </c>
      <c r="Q45" s="13">
        <f>(1+C116)*(1+C117)*(1+C118)-1</f>
        <v>4.6941268998153873E-2</v>
      </c>
      <c r="R45" s="13">
        <f>(1+G116)*(1+G117)*(1+G118)-1</f>
        <v>1.0466078193287487E-2</v>
      </c>
    </row>
    <row r="46" spans="1:18" x14ac:dyDescent="0.25">
      <c r="A46" s="47">
        <v>39600</v>
      </c>
      <c r="B46" s="9">
        <v>-1.54E-2</v>
      </c>
      <c r="C46" s="9">
        <v>-8.5962384902803612E-2</v>
      </c>
      <c r="D46" s="3">
        <f t="shared" si="0"/>
        <v>125.38537457227208</v>
      </c>
      <c r="E46" s="3">
        <f>D46/MAXA($D$6:D45)-1</f>
        <v>-1.5399999999999969E-2</v>
      </c>
      <c r="F46" s="10">
        <f>'L4 (2)'!Q44</f>
        <v>1.8657645713062773E-2</v>
      </c>
      <c r="G46" s="10">
        <f t="shared" si="1"/>
        <v>1.4226282282285434E-2</v>
      </c>
      <c r="H46" s="11">
        <f t="shared" si="2"/>
        <v>147.43585921624671</v>
      </c>
      <c r="I46" s="3">
        <f t="shared" si="3"/>
        <v>123.65040090202726</v>
      </c>
      <c r="J46" s="3">
        <f>I46/MAXA($I$6:I45)-1</f>
        <v>1.4226282282285396E-2</v>
      </c>
      <c r="O46" s="3" t="s">
        <v>62</v>
      </c>
      <c r="P46" s="13">
        <f>(1+B119)*(1+B120)*(1+B121)-1</f>
        <v>7.8003467659999437E-3</v>
      </c>
      <c r="Q46" s="13">
        <f>(1+C119)*(1+C120)*(1+C121)-1</f>
        <v>6.15236942759112E-3</v>
      </c>
      <c r="R46" s="13">
        <f>(1+G119)*(1+G120)*(1+G121)-1</f>
        <v>1.1165054241709216E-2</v>
      </c>
    </row>
    <row r="47" spans="1:18" x14ac:dyDescent="0.25">
      <c r="A47" s="47">
        <v>39630</v>
      </c>
      <c r="B47" s="9">
        <v>-1.3700000000000002E-2</v>
      </c>
      <c r="C47" s="9">
        <v>-9.8593710937500134E-3</v>
      </c>
      <c r="D47" s="3">
        <f t="shared" si="0"/>
        <v>123.66759494063196</v>
      </c>
      <c r="E47" s="3">
        <f>D47/MAXA($D$6:D46)-1</f>
        <v>-2.8889019999999932E-2</v>
      </c>
      <c r="F47" s="10">
        <f>'L4 (2)'!Q45</f>
        <v>-3.6963496972288713E-2</v>
      </c>
      <c r="G47" s="10">
        <f t="shared" si="1"/>
        <v>-4.1394860403066051E-2</v>
      </c>
      <c r="H47" s="11">
        <f t="shared" si="2"/>
        <v>141.98611428050017</v>
      </c>
      <c r="I47" s="3">
        <f t="shared" si="3"/>
        <v>118.53190981790469</v>
      </c>
      <c r="J47" s="3">
        <f>I47/MAXA($I$6:I46)-1</f>
        <v>-4.1394860403066058E-2</v>
      </c>
      <c r="O47" s="3" t="s">
        <v>63</v>
      </c>
      <c r="P47" s="13">
        <f>(1+B122)*(1+B123)*(1+B124)-1</f>
        <v>1.1598627659999972E-2</v>
      </c>
      <c r="Q47" s="13">
        <f>(1+C122)*(1+C123)*(1+C124)-1</f>
        <v>4.3913350109456406E-2</v>
      </c>
      <c r="R47" s="13">
        <f>(1+G122)*(1+G123)*(1+G124)-1</f>
        <v>1.5680546834526465E-2</v>
      </c>
    </row>
    <row r="48" spans="1:18" x14ac:dyDescent="0.25">
      <c r="A48" s="47">
        <v>39661</v>
      </c>
      <c r="B48" s="9">
        <v>8.9999999999999998E-4</v>
      </c>
      <c r="C48" s="9">
        <v>1.2190464532380041E-2</v>
      </c>
      <c r="D48" s="3">
        <f t="shared" si="0"/>
        <v>123.77889577607851</v>
      </c>
      <c r="E48" s="3">
        <f>D48/MAXA($D$6:D47)-1</f>
        <v>-2.8015020118000056E-2</v>
      </c>
      <c r="F48" s="10">
        <f>'L4 (2)'!Q46</f>
        <v>1.7393046448849588E-2</v>
      </c>
      <c r="G48" s="10">
        <f t="shared" si="1"/>
        <v>1.296168301807225E-2</v>
      </c>
      <c r="H48" s="11">
        <f t="shared" si="2"/>
        <v>144.4556853612726</v>
      </c>
      <c r="I48" s="3">
        <f t="shared" si="3"/>
        <v>120.06828286049111</v>
      </c>
      <c r="J48" s="3">
        <f>I48/MAXA($I$6:I47)-1</f>
        <v>-2.8969724444115608E-2</v>
      </c>
      <c r="O48" s="3" t="s">
        <v>64</v>
      </c>
      <c r="P48" s="13">
        <f>(1+B125)*(1+B126)*(1+B127)-1</f>
        <v>4.5936321739999952E-2</v>
      </c>
      <c r="Q48" s="13">
        <f>(1+C125)*(1+C126)*(1+C127)-1</f>
        <v>4.3664050842233681E-3</v>
      </c>
      <c r="R48" s="13">
        <f>(1+G125)*(1+G126)*(1+G127)-1</f>
        <v>2.1219287378173357E-2</v>
      </c>
    </row>
    <row r="49" spans="1:18" x14ac:dyDescent="0.25">
      <c r="A49" s="47">
        <v>39692</v>
      </c>
      <c r="B49" s="9">
        <v>-4.3499999999999997E-2</v>
      </c>
      <c r="C49" s="9">
        <v>-9.0791433779084607E-2</v>
      </c>
      <c r="D49" s="3">
        <f t="shared" si="0"/>
        <v>118.3945138098191</v>
      </c>
      <c r="E49" s="3">
        <f>D49/MAXA($D$6:D48)-1</f>
        <v>-7.0296366742866989E-2</v>
      </c>
      <c r="F49" s="10">
        <f>'L4 (2)'!Q47</f>
        <v>2.4864961430093084E-2</v>
      </c>
      <c r="G49" s="10">
        <f t="shared" si="1"/>
        <v>2.0433597999315746E-2</v>
      </c>
      <c r="H49" s="11">
        <f t="shared" si="2"/>
        <v>148.04757040613831</v>
      </c>
      <c r="I49" s="3">
        <f t="shared" si="3"/>
        <v>122.52170988493052</v>
      </c>
      <c r="J49" s="3">
        <f>I49/MAXA($I$6:I48)-1</f>
        <v>-9.1280821482417895E-3</v>
      </c>
      <c r="O49" s="3" t="s">
        <v>65</v>
      </c>
      <c r="P49" s="13">
        <f>(1+B128)*(1+B129)*(1+B130)-1</f>
        <v>-1.2243785041999966E-2</v>
      </c>
      <c r="Q49" s="13">
        <f>(1+C128)*(1+C129)*(1+C130)-1</f>
        <v>-2.3114315787218231E-3</v>
      </c>
      <c r="R49" s="13">
        <f>(1+G128)*(1+G129)*(1+G130)-1</f>
        <v>1.2392518695158339E-2</v>
      </c>
    </row>
    <row r="50" spans="1:18" x14ac:dyDescent="0.25">
      <c r="A50" s="47">
        <v>39722</v>
      </c>
      <c r="B50" s="9">
        <v>-3.61E-2</v>
      </c>
      <c r="C50" s="9">
        <v>-0.1694245237674199</v>
      </c>
      <c r="D50" s="3">
        <f t="shared" si="0"/>
        <v>114.12047186128463</v>
      </c>
      <c r="E50" s="3">
        <f>D50/MAXA($D$6:D49)-1</f>
        <v>-0.10385866790344955</v>
      </c>
      <c r="F50" s="10">
        <f>'L4 (2)'!Q48</f>
        <v>-9.3983375653576035E-2</v>
      </c>
      <c r="G50" s="10">
        <f t="shared" si="1"/>
        <v>-9.8414739084353373E-2</v>
      </c>
      <c r="H50" s="11">
        <f t="shared" si="2"/>
        <v>134.13355998205896</v>
      </c>
      <c r="I50" s="3">
        <f t="shared" si="3"/>
        <v>110.46376777443623</v>
      </c>
      <c r="J50" s="3">
        <f>I50/MAXA($I$6:I49)-1</f>
        <v>-0.1066444834096355</v>
      </c>
      <c r="O50" s="3" t="s">
        <v>66</v>
      </c>
      <c r="P50" s="13">
        <f>(1+B131)*(1+B132)*(1+B133)-1</f>
        <v>-7.4605207960000142E-3</v>
      </c>
      <c r="Q50" s="13">
        <f>(1+C131)*(1+C132)*(1+C133)-1</f>
        <v>-6.9351644158272774E-2</v>
      </c>
      <c r="R50" s="13">
        <f>(1+G131)*(1+G132)*(1+G133)-1</f>
        <v>-2.8210270825933859E-2</v>
      </c>
    </row>
    <row r="51" spans="1:18" x14ac:dyDescent="0.25">
      <c r="A51" s="47">
        <v>39753</v>
      </c>
      <c r="B51" s="9">
        <v>-5.4000000000000003E-3</v>
      </c>
      <c r="C51" s="9">
        <v>-7.4849042580645175E-2</v>
      </c>
      <c r="D51" s="3">
        <f t="shared" si="0"/>
        <v>113.5042213132337</v>
      </c>
      <c r="E51" s="3">
        <f>D51/MAXA($D$6:D50)-1</f>
        <v>-0.10869783109677078</v>
      </c>
      <c r="F51" s="10">
        <f>'L4 (2)'!Q49</f>
        <v>-0.13478210063395177</v>
      </c>
      <c r="G51" s="10">
        <f t="shared" si="1"/>
        <v>-0.13921346406472909</v>
      </c>
      <c r="H51" s="11">
        <f t="shared" si="2"/>
        <v>116.05475700216688</v>
      </c>
      <c r="I51" s="3">
        <f t="shared" si="3"/>
        <v>95.085724008915179</v>
      </c>
      <c r="J51" s="3">
        <f>I51/MAXA($I$6:I50)-1</f>
        <v>-0.23101159951551564</v>
      </c>
      <c r="O51" s="3" t="s">
        <v>67</v>
      </c>
      <c r="P51" s="13">
        <f>(1+B134)*(1+B135)*(1+B136)-1</f>
        <v>1.9408544000000028E-2</v>
      </c>
      <c r="Q51" s="13">
        <f>(1+C134)*(1+C135)*(1+C136)-1</f>
        <v>6.4535403159572402E-2</v>
      </c>
      <c r="R51" s="13">
        <f>(1+G134)*(1+G135)*(1+G136)-1</f>
        <v>3.0723932482081162E-2</v>
      </c>
    </row>
    <row r="52" spans="1:18" x14ac:dyDescent="0.25">
      <c r="A52" s="47">
        <v>39783</v>
      </c>
      <c r="B52" s="9">
        <v>-4.5999999999999999E-3</v>
      </c>
      <c r="C52" s="9">
        <v>7.8215768970539834E-3</v>
      </c>
      <c r="D52" s="3">
        <f t="shared" si="0"/>
        <v>112.98210189519281</v>
      </c>
      <c r="E52" s="3">
        <f>D52/MAXA($D$6:D51)-1</f>
        <v>-0.11279782107372582</v>
      </c>
      <c r="F52" s="10">
        <f>'L4 (2)'!Q50</f>
        <v>3.9001387721452639E-2</v>
      </c>
      <c r="G52" s="10">
        <f t="shared" si="1"/>
        <v>3.4570024290675301E-2</v>
      </c>
      <c r="H52" s="11">
        <f t="shared" si="2"/>
        <v>120.58105357692735</v>
      </c>
      <c r="I52" s="3">
        <f t="shared" si="3"/>
        <v>98.372839797599823</v>
      </c>
      <c r="J52" s="3">
        <f>I52/MAXA($I$6:I51)-1</f>
        <v>-0.20442765183151956</v>
      </c>
      <c r="O52" s="3" t="s">
        <v>68</v>
      </c>
      <c r="P52" s="13">
        <f>(1+B137)*(1+B138)*(1+B139)-1</f>
        <v>-5.3482671999998121E-3</v>
      </c>
      <c r="Q52" s="13">
        <f>(1+C137)*(1+C138)*(1+C139)-1</f>
        <v>7.7301924009909317E-3</v>
      </c>
      <c r="R52" s="13">
        <f>(1+G137)*(1+G138)*(1+G139)-1</f>
        <v>1.9494597834458505E-2</v>
      </c>
    </row>
    <row r="53" spans="1:18" x14ac:dyDescent="0.25">
      <c r="A53" s="47">
        <v>39814</v>
      </c>
      <c r="B53" s="9">
        <v>4.7000000000000002E-3</v>
      </c>
      <c r="C53" s="9">
        <v>-8.5657342928314395E-2</v>
      </c>
      <c r="D53" s="3">
        <f t="shared" si="0"/>
        <v>113.51311777410021</v>
      </c>
      <c r="E53" s="3">
        <f>D53/MAXA($D$6:D52)-1</f>
        <v>-0.10862797083277231</v>
      </c>
      <c r="F53" s="10">
        <f>'L4 (2)'!Q51</f>
        <v>5.2118490301952751E-2</v>
      </c>
      <c r="G53" s="10">
        <f t="shared" si="1"/>
        <v>4.7687126871175413E-2</v>
      </c>
      <c r="H53" s="11">
        <f t="shared" si="2"/>
        <v>126.86555604837567</v>
      </c>
      <c r="I53" s="3">
        <f t="shared" si="3"/>
        <v>103.06395788970578</v>
      </c>
      <c r="J53" s="3">
        <f>I53/MAXA($I$6:I52)-1</f>
        <v>-0.16648909232921028</v>
      </c>
      <c r="O53" s="3" t="s">
        <v>69</v>
      </c>
      <c r="P53" s="13">
        <f>(1+B140)*(1+B141)*(1+B142)-1</f>
        <v>1.0834701080000064E-2</v>
      </c>
      <c r="Q53" s="13">
        <f>(1+C140)*(1+C141)*(1+C142)-1</f>
        <v>1.8992745293059832E-2</v>
      </c>
      <c r="R53" s="13">
        <f>(1+G140)*(1+G141)*(1+G142)-1</f>
        <v>1.6835347355602437E-2</v>
      </c>
    </row>
    <row r="54" spans="1:18" x14ac:dyDescent="0.25">
      <c r="A54" s="47">
        <v>39845</v>
      </c>
      <c r="B54" s="9">
        <v>-3.7000000000000002E-3</v>
      </c>
      <c r="C54" s="9">
        <v>-0.10993119757149228</v>
      </c>
      <c r="D54" s="3">
        <f t="shared" si="0"/>
        <v>113.09311923833603</v>
      </c>
      <c r="E54" s="3">
        <f>D54/MAXA($D$6:D53)-1</f>
        <v>-0.11192604734069111</v>
      </c>
      <c r="F54" s="10">
        <f>'L4 (2)'!Q52</f>
        <v>4.027083022823702E-3</v>
      </c>
      <c r="G54" s="10">
        <f t="shared" si="1"/>
        <v>-4.042804079536352E-4</v>
      </c>
      <c r="H54" s="11">
        <f t="shared" si="2"/>
        <v>127.37645417531917</v>
      </c>
      <c r="I54" s="3">
        <f t="shared" si="3"/>
        <v>103.02229115076481</v>
      </c>
      <c r="J54" s="3">
        <f>I54/MAXA($I$6:I53)-1</f>
        <v>-0.16682606445899717</v>
      </c>
      <c r="O54" s="3" t="s">
        <v>70</v>
      </c>
      <c r="P54" s="13">
        <f>(1+B143)*(1+B144)*(1+B145)-1</f>
        <v>1.6129525543999934E-2</v>
      </c>
      <c r="Q54" s="13">
        <f>(1+C143)*(1+C144)*(1+C145)-1</f>
        <v>3.3070290282095405E-2</v>
      </c>
      <c r="R54" s="13">
        <f>(1+G143)*(1+G144)*(1+G145)-1</f>
        <v>1.0797352670302907E-2</v>
      </c>
    </row>
    <row r="55" spans="1:18" x14ac:dyDescent="0.25">
      <c r="A55" s="47">
        <v>39873</v>
      </c>
      <c r="B55" s="9">
        <v>1.1399999999999999E-2</v>
      </c>
      <c r="C55" s="9">
        <v>8.540446162249471E-2</v>
      </c>
      <c r="D55" s="3">
        <f t="shared" si="0"/>
        <v>114.38238079765307</v>
      </c>
      <c r="E55" s="3">
        <f>D55/MAXA($D$6:D54)-1</f>
        <v>-0.101802004280375</v>
      </c>
      <c r="F55" s="10">
        <f>'L4 (2)'!Q53</f>
        <v>-2.9930382382289305E-3</v>
      </c>
      <c r="G55" s="10">
        <f t="shared" si="1"/>
        <v>-7.4244016690062677E-3</v>
      </c>
      <c r="H55" s="11">
        <f t="shared" si="2"/>
        <v>126.99521157732242</v>
      </c>
      <c r="I55" s="3">
        <f t="shared" si="3"/>
        <v>102.25741228040023</v>
      </c>
      <c r="J55" s="3">
        <f>I55/MAXA($I$6:I54)-1</f>
        <v>-0.17301188241660026</v>
      </c>
      <c r="O55" s="3" t="s">
        <v>71</v>
      </c>
      <c r="P55" s="13">
        <f>(1+B146)*(1+B147)*(1+B148)-1</f>
        <v>1.130909774299993E-2</v>
      </c>
      <c r="Q55" s="13">
        <f>(1+C146)*(1+C147)*(1+C148)-1</f>
        <v>3.2542099161616322E-2</v>
      </c>
      <c r="R55" s="13">
        <f>(1+G146)*(1+G147)*(1+G148)-1</f>
        <v>1.6711160222529164E-2</v>
      </c>
    </row>
    <row r="56" spans="1:18" x14ac:dyDescent="0.25">
      <c r="A56" s="47">
        <v>39904</v>
      </c>
      <c r="B56" s="9">
        <v>2.4100000000000003E-2</v>
      </c>
      <c r="C56" s="9">
        <v>9.3925079862164695E-2</v>
      </c>
      <c r="D56" s="3">
        <f t="shared" si="0"/>
        <v>117.13899617487651</v>
      </c>
      <c r="E56" s="3">
        <f>D56/MAXA($D$6:D55)-1</f>
        <v>-8.0155432583531971E-2</v>
      </c>
      <c r="F56" s="10">
        <f>'L4 (2)'!Q54</f>
        <v>3.22303902973489E-2</v>
      </c>
      <c r="G56" s="10">
        <f t="shared" si="1"/>
        <v>2.7799026866571562E-2</v>
      </c>
      <c r="H56" s="11">
        <f t="shared" si="2"/>
        <v>131.08831681235392</v>
      </c>
      <c r="I56" s="3">
        <f t="shared" si="3"/>
        <v>105.10006883168916</v>
      </c>
      <c r="J56" s="3">
        <f>I56/MAXA($I$6:I55)-1</f>
        <v>-0.15002241751756396</v>
      </c>
    </row>
    <row r="57" spans="1:18" x14ac:dyDescent="0.25">
      <c r="A57" s="47">
        <v>39934</v>
      </c>
      <c r="B57" s="9">
        <v>2.9500000000000002E-2</v>
      </c>
      <c r="C57" s="9">
        <v>5.3081446255385467E-2</v>
      </c>
      <c r="D57" s="3">
        <f t="shared" si="0"/>
        <v>120.59459656203538</v>
      </c>
      <c r="E57" s="3">
        <f>D57/MAXA($D$6:D56)-1</f>
        <v>-5.3020017844746081E-2</v>
      </c>
      <c r="F57" s="10">
        <f>'L4 (2)'!Q55</f>
        <v>3.2425172433566372E-2</v>
      </c>
      <c r="G57" s="10">
        <f t="shared" si="1"/>
        <v>2.7993809002789034E-2</v>
      </c>
      <c r="H57" s="11">
        <f t="shared" si="2"/>
        <v>135.33887808902048</v>
      </c>
      <c r="I57" s="3">
        <f t="shared" si="3"/>
        <v>108.04222008474345</v>
      </c>
      <c r="J57" s="3">
        <f>I57/MAXA($I$6:I56)-1</f>
        <v>-0.12622830741689828</v>
      </c>
    </row>
    <row r="58" spans="1:18" x14ac:dyDescent="0.25">
      <c r="A58" s="47">
        <v>39965</v>
      </c>
      <c r="B58" s="9">
        <v>4.0000000000000002E-4</v>
      </c>
      <c r="C58" s="9">
        <v>1.9582653030303376E-4</v>
      </c>
      <c r="D58" s="3">
        <f t="shared" si="0"/>
        <v>120.64283440066019</v>
      </c>
      <c r="E58" s="3">
        <f>D58/MAXA($D$6:D57)-1</f>
        <v>-5.2641225851884021E-2</v>
      </c>
      <c r="F58" s="10">
        <f>'L4 (2)'!Q56</f>
        <v>3.0534548143168694E-2</v>
      </c>
      <c r="G58" s="10">
        <f t="shared" si="1"/>
        <v>2.6103184712391356E-2</v>
      </c>
      <c r="H58" s="11">
        <f t="shared" si="2"/>
        <v>139.47138957767211</v>
      </c>
      <c r="I58" s="3">
        <f t="shared" si="3"/>
        <v>110.86246611235235</v>
      </c>
      <c r="J58" s="3">
        <f>I58/MAXA($I$6:I57)-1</f>
        <v>-0.10342008352894272</v>
      </c>
    </row>
    <row r="59" spans="1:18" x14ac:dyDescent="0.25">
      <c r="A59" s="47">
        <v>39995</v>
      </c>
      <c r="B59" s="9">
        <v>1.9400000000000001E-2</v>
      </c>
      <c r="C59" s="9">
        <v>7.4141727016716619E-2</v>
      </c>
      <c r="D59" s="3">
        <f t="shared" si="0"/>
        <v>122.983305388033</v>
      </c>
      <c r="E59" s="3">
        <f>D59/MAXA($D$6:D58)-1</f>
        <v>-3.426246563341051E-2</v>
      </c>
      <c r="F59" s="10">
        <f>'L4 (2)'!Q57</f>
        <v>2.0892598130305154E-2</v>
      </c>
      <c r="G59" s="10">
        <f t="shared" si="1"/>
        <v>1.6461234699527816E-2</v>
      </c>
      <c r="H59" s="11">
        <f t="shared" si="2"/>
        <v>142.38530927079364</v>
      </c>
      <c r="I59" s="3">
        <f t="shared" si="3"/>
        <v>112.68739918639623</v>
      </c>
      <c r="J59" s="3">
        <f>I59/MAXA($I$6:I58)-1</f>
        <v>-8.8661271097029482E-2</v>
      </c>
    </row>
    <row r="60" spans="1:18" x14ac:dyDescent="0.25">
      <c r="A60" s="47">
        <v>40026</v>
      </c>
      <c r="B60" s="9">
        <v>1.49E-2</v>
      </c>
      <c r="C60" s="9">
        <v>3.3560189240494864E-2</v>
      </c>
      <c r="D60" s="3">
        <f t="shared" si="0"/>
        <v>124.81575663831468</v>
      </c>
      <c r="E60" s="3">
        <f>D60/MAXA($D$6:D59)-1</f>
        <v>-1.9872976371348439E-2</v>
      </c>
      <c r="F60" s="10">
        <f>'L4 (2)'!Q58</f>
        <v>2.2574026296274679E-2</v>
      </c>
      <c r="G60" s="10">
        <f t="shared" si="1"/>
        <v>1.8142662865497341E-2</v>
      </c>
      <c r="H60" s="11">
        <f t="shared" si="2"/>
        <v>145.59951898647572</v>
      </c>
      <c r="I60" s="3">
        <f t="shared" si="3"/>
        <v>114.73184867902474</v>
      </c>
      <c r="J60" s="3">
        <f>I60/MAXA($I$6:I59)-1</f>
        <v>-7.2127159782272132E-2</v>
      </c>
    </row>
    <row r="61" spans="1:18" x14ac:dyDescent="0.25">
      <c r="A61" s="47">
        <v>40057</v>
      </c>
      <c r="B61" s="9">
        <v>1.72E-2</v>
      </c>
      <c r="C61" s="9">
        <v>3.5723345788458705E-2</v>
      </c>
      <c r="D61" s="3">
        <f t="shared" si="0"/>
        <v>126.96258765249371</v>
      </c>
      <c r="E61" s="3">
        <f>D61/MAXA($D$6:D60)-1</f>
        <v>-3.0147915649355594E-3</v>
      </c>
      <c r="F61" s="10">
        <f>'L4 (2)'!Q59</f>
        <v>2.0004808731906586E-2</v>
      </c>
      <c r="G61" s="10">
        <f t="shared" si="1"/>
        <v>1.5573445301129248E-2</v>
      </c>
      <c r="H61" s="11">
        <f t="shared" si="2"/>
        <v>148.51220951525778</v>
      </c>
      <c r="I61" s="3">
        <f t="shared" si="3"/>
        <v>116.51861884872496</v>
      </c>
      <c r="J61" s="3">
        <f>I61/MAXA($I$6:I60)-1</f>
        <v>-5.7676982858737902E-2</v>
      </c>
    </row>
    <row r="62" spans="1:18" x14ac:dyDescent="0.25">
      <c r="A62" s="47">
        <v>40087</v>
      </c>
      <c r="B62" s="9">
        <v>1.5E-3</v>
      </c>
      <c r="C62" s="9">
        <v>-1.9762000860415463E-2</v>
      </c>
      <c r="D62" s="3">
        <f t="shared" si="0"/>
        <v>127.15303153397245</v>
      </c>
      <c r="E62" s="3">
        <f>D62/MAXA($D$6:D61)-1</f>
        <v>-1.5193137522828692E-3</v>
      </c>
      <c r="F62" s="10">
        <f>'L4 (2)'!Q60</f>
        <v>1.8838009284782901E-2</v>
      </c>
      <c r="G62" s="10">
        <f t="shared" si="1"/>
        <v>1.4406645854005563E-2</v>
      </c>
      <c r="H62" s="11">
        <f t="shared" si="2"/>
        <v>151.30988389700983</v>
      </c>
      <c r="I62" s="3">
        <f t="shared" si="3"/>
        <v>118.19726132587638</v>
      </c>
      <c r="J62" s="3">
        <f>I62/MAXA($I$6:I61)-1</f>
        <v>-4.4101268870705868E-2</v>
      </c>
    </row>
    <row r="63" spans="1:18" x14ac:dyDescent="0.25">
      <c r="A63" s="47">
        <v>40118</v>
      </c>
      <c r="B63" s="9">
        <v>7.4000000000000003E-3</v>
      </c>
      <c r="C63" s="9">
        <v>5.736406198137356E-2</v>
      </c>
      <c r="D63" s="3">
        <f t="shared" si="0"/>
        <v>128.09396396732384</v>
      </c>
      <c r="E63" s="3">
        <f>D63/MAXA($D$6:D62)-1</f>
        <v>5.8694433259500745E-3</v>
      </c>
      <c r="F63" s="10">
        <f>'L4 (2)'!Q61</f>
        <v>4.906300889495085E-4</v>
      </c>
      <c r="G63" s="10">
        <f t="shared" si="1"/>
        <v>-3.9407333418278283E-3</v>
      </c>
      <c r="H63" s="11">
        <f t="shared" si="2"/>
        <v>151.38412107880515</v>
      </c>
      <c r="I63" s="3">
        <f t="shared" si="3"/>
        <v>117.73147743725676</v>
      </c>
      <c r="J63" s="3">
        <f>I63/MAXA($I$6:I62)-1</f>
        <v>-4.7868210871878092E-2</v>
      </c>
    </row>
    <row r="64" spans="1:18" x14ac:dyDescent="0.25">
      <c r="A64" s="47">
        <v>40148</v>
      </c>
      <c r="B64" s="9">
        <v>6.1000000000000004E-3</v>
      </c>
      <c r="C64" s="9">
        <v>1.7770571188400419E-2</v>
      </c>
      <c r="D64" s="3">
        <f t="shared" si="0"/>
        <v>128.87533714752453</v>
      </c>
      <c r="E64" s="3">
        <f>D64/MAXA($D$6:D63)-1</f>
        <v>6.0999999999999943E-3</v>
      </c>
      <c r="F64" s="10">
        <f>'L4 (2)'!Q62</f>
        <v>2.4548948911023771E-2</v>
      </c>
      <c r="G64" s="10">
        <f t="shared" si="1"/>
        <v>2.0117585480246433E-2</v>
      </c>
      <c r="H64" s="11">
        <f t="shared" si="2"/>
        <v>155.10044213310897</v>
      </c>
      <c r="I64" s="3">
        <f t="shared" si="3"/>
        <v>120.09995049831647</v>
      </c>
      <c r="J64" s="3">
        <f>I64/MAXA($I$6:I63)-1</f>
        <v>-2.8713618215633119E-2</v>
      </c>
    </row>
    <row r="65" spans="1:10" x14ac:dyDescent="0.25">
      <c r="A65" s="47">
        <v>40179</v>
      </c>
      <c r="B65" s="9">
        <v>3.2000000000000002E-3</v>
      </c>
      <c r="C65" s="9">
        <v>-3.6974246154947377E-2</v>
      </c>
      <c r="D65" s="3">
        <f t="shared" si="0"/>
        <v>129.28773822639661</v>
      </c>
      <c r="E65" s="3">
        <f>D65/MAXA($D$6:D64)-1</f>
        <v>3.2000000000000917E-3</v>
      </c>
      <c r="F65" s="10">
        <f>'L4 (2)'!Q63</f>
        <v>1.6363862957652752E-2</v>
      </c>
      <c r="G65" s="10">
        <f t="shared" si="1"/>
        <v>1.1932499526875414E-2</v>
      </c>
      <c r="H65" s="11">
        <f t="shared" si="2"/>
        <v>157.63848451284653</v>
      </c>
      <c r="I65" s="3">
        <f t="shared" si="3"/>
        <v>121.53304310081541</v>
      </c>
      <c r="J65" s="3">
        <f>I65/MAXA($I$6:I64)-1</f>
        <v>-1.7123743924530532E-2</v>
      </c>
    </row>
    <row r="66" spans="1:10" x14ac:dyDescent="0.25">
      <c r="A66" s="47">
        <v>40210</v>
      </c>
      <c r="B66" s="9">
        <v>8.9999999999999998E-4</v>
      </c>
      <c r="C66" s="9">
        <v>2.8513688940531301E-2</v>
      </c>
      <c r="D66" s="3">
        <f t="shared" si="0"/>
        <v>129.40409719080034</v>
      </c>
      <c r="E66" s="3">
        <f>D66/MAXA($D$6:D65)-1</f>
        <v>8.9999999999990088E-4</v>
      </c>
      <c r="F66" s="10">
        <f>'L4 (2)'!Q64</f>
        <v>2.4706749124773454E-3</v>
      </c>
      <c r="G66" s="10">
        <f t="shared" si="1"/>
        <v>-1.9606885182999918E-3</v>
      </c>
      <c r="H66" s="11">
        <f t="shared" si="2"/>
        <v>158.02795796177338</v>
      </c>
      <c r="I66" s="3">
        <f t="shared" si="3"/>
        <v>121.29475465861357</v>
      </c>
      <c r="J66" s="3">
        <f>I66/MAXA($I$6:I65)-1</f>
        <v>-1.9050858114727398E-2</v>
      </c>
    </row>
    <row r="67" spans="1:10" x14ac:dyDescent="0.25">
      <c r="A67" s="47">
        <v>40238</v>
      </c>
      <c r="B67" s="9">
        <v>1.7899999999999999E-2</v>
      </c>
      <c r="C67" s="9">
        <v>5.8796426031891835E-2</v>
      </c>
      <c r="D67" s="3">
        <f t="shared" si="0"/>
        <v>131.72043053051567</v>
      </c>
      <c r="E67" s="3">
        <f>D67/MAXA($D$6:D66)-1</f>
        <v>1.7900000000000027E-2</v>
      </c>
      <c r="F67" s="10">
        <f>'L4 (2)'!Q65</f>
        <v>2.4440653707137557E-2</v>
      </c>
      <c r="G67" s="10">
        <f t="shared" si="1"/>
        <v>2.0009290276360218E-2</v>
      </c>
      <c r="H67" s="11">
        <f t="shared" si="2"/>
        <v>161.89026455836319</v>
      </c>
      <c r="I67" s="3">
        <f t="shared" si="3"/>
        <v>123.72177661357766</v>
      </c>
      <c r="J67" s="3">
        <f>I67/MAXA($I$6:I66)-1</f>
        <v>5.7723801160136645E-4</v>
      </c>
    </row>
    <row r="68" spans="1:10" x14ac:dyDescent="0.25">
      <c r="A68" s="47">
        <v>40269</v>
      </c>
      <c r="B68" s="9">
        <v>7.7000000000000002E-3</v>
      </c>
      <c r="C68" s="9">
        <v>1.4759229883791081E-2</v>
      </c>
      <c r="D68" s="3">
        <f t="shared" si="0"/>
        <v>132.73467784560066</v>
      </c>
      <c r="E68" s="3">
        <f>D68/MAXA($D$6:D67)-1</f>
        <v>7.7000000000000401E-3</v>
      </c>
      <c r="F68" s="10">
        <f>'L4 (2)'!Q66</f>
        <v>1.6485036527211352E-2</v>
      </c>
      <c r="G68" s="10">
        <f t="shared" si="1"/>
        <v>1.2053673096434014E-2</v>
      </c>
      <c r="H68" s="11">
        <f t="shared" si="2"/>
        <v>164.55903148300771</v>
      </c>
      <c r="I68" s="3">
        <f t="shared" si="3"/>
        <v>125.21307846378777</v>
      </c>
      <c r="J68" s="3">
        <f>I68/MAXA($I$6:I67)-1</f>
        <v>1.2053673096434014E-2</v>
      </c>
    </row>
    <row r="69" spans="1:10" x14ac:dyDescent="0.25">
      <c r="A69" s="47">
        <v>40299</v>
      </c>
      <c r="B69" s="9">
        <v>-1.5500000000000002E-2</v>
      </c>
      <c r="C69" s="9">
        <v>-8.1975841910334468E-2</v>
      </c>
      <c r="D69" s="3">
        <f t="shared" si="0"/>
        <v>130.67729033899386</v>
      </c>
      <c r="E69" s="3">
        <f>D69/MAXA($D$6:D68)-1</f>
        <v>-1.5499999999999958E-2</v>
      </c>
      <c r="F69" s="10">
        <f>'L4 (2)'!Q67</f>
        <v>7.74400923239552E-3</v>
      </c>
      <c r="G69" s="10">
        <f t="shared" si="1"/>
        <v>3.3126458016181828E-3</v>
      </c>
      <c r="H69" s="11">
        <f t="shared" si="2"/>
        <v>165.83337814208619</v>
      </c>
      <c r="I69" s="3">
        <f t="shared" si="3"/>
        <v>125.62786504246851</v>
      </c>
      <c r="J69" s="3">
        <f>I69/MAXA($I$6:I68)-1</f>
        <v>3.3126458016181637E-3</v>
      </c>
    </row>
    <row r="70" spans="1:10" x14ac:dyDescent="0.25">
      <c r="A70" s="47">
        <v>40330</v>
      </c>
      <c r="B70" s="9">
        <v>-6.9999999999999993E-3</v>
      </c>
      <c r="C70" s="9">
        <v>-5.3882442026415123E-2</v>
      </c>
      <c r="D70" s="3">
        <f t="shared" si="0"/>
        <v>129.76254930662091</v>
      </c>
      <c r="E70" s="3">
        <f>D70/MAXA($D$6:D69)-1</f>
        <v>-2.2391499999999787E-2</v>
      </c>
      <c r="F70" s="10">
        <f>'L4 (2)'!Q68</f>
        <v>-4.623722947684801E-2</v>
      </c>
      <c r="G70" s="10">
        <f t="shared" si="1"/>
        <v>-5.0668592907625348E-2</v>
      </c>
      <c r="H70" s="11">
        <f t="shared" si="2"/>
        <v>158.16570218200962</v>
      </c>
      <c r="I70" s="3">
        <f t="shared" si="3"/>
        <v>119.26247789077757</v>
      </c>
      <c r="J70" s="3">
        <f>I70/MAXA($I$6:I69)-1</f>
        <v>-5.0668592907625376E-2</v>
      </c>
    </row>
    <row r="71" spans="1:10" x14ac:dyDescent="0.25">
      <c r="A71" s="47">
        <v>40360</v>
      </c>
      <c r="B71" s="9">
        <v>6.9999999999999993E-3</v>
      </c>
      <c r="C71" s="9">
        <v>6.8777849911552336E-2</v>
      </c>
      <c r="D71" s="3">
        <f t="shared" ref="D71:D134" si="4">D70*(1+B71)</f>
        <v>130.67088715176723</v>
      </c>
      <c r="E71" s="3">
        <f>D71/MAXA($D$6:D70)-1</f>
        <v>-1.5548240500000032E-2</v>
      </c>
      <c r="F71" s="10">
        <f>'L4 (2)'!Q69</f>
        <v>1.7447474839210192E-2</v>
      </c>
      <c r="G71" s="10">
        <f t="shared" si="1"/>
        <v>1.3016111408432854E-2</v>
      </c>
      <c r="H71" s="11">
        <f t="shared" si="2"/>
        <v>160.92529429125625</v>
      </c>
      <c r="I71" s="3">
        <f t="shared" si="3"/>
        <v>120.8148115898497</v>
      </c>
      <c r="J71" s="3">
        <f>I71/MAXA($I$6:I70)-1</f>
        <v>-3.8311989549386749E-2</v>
      </c>
    </row>
    <row r="72" spans="1:10" x14ac:dyDescent="0.25">
      <c r="A72" s="47">
        <v>40391</v>
      </c>
      <c r="B72" s="9">
        <v>4.0999999999999995E-3</v>
      </c>
      <c r="C72" s="9">
        <v>-4.7449184040287196E-2</v>
      </c>
      <c r="D72" s="3">
        <f t="shared" si="4"/>
        <v>131.20663778908948</v>
      </c>
      <c r="E72" s="3">
        <f>D72/MAXA($D$6:D71)-1</f>
        <v>-1.1511988286049935E-2</v>
      </c>
      <c r="F72" s="10">
        <f>'L4 (2)'!Q70</f>
        <v>3.9617911134296122E-2</v>
      </c>
      <c r="G72" s="10">
        <f t="shared" ref="G72:G135" si="5">F72-$L$5</f>
        <v>3.5186547703518783E-2</v>
      </c>
      <c r="H72" s="11">
        <f t="shared" si="2"/>
        <v>167.30081829974768</v>
      </c>
      <c r="I72" s="3">
        <f t="shared" si="3"/>
        <v>125.06586772114757</v>
      </c>
      <c r="J72" s="3">
        <f>I72/MAXA($I$6:I71)-1</f>
        <v>-4.4735084937641556E-3</v>
      </c>
    </row>
    <row r="73" spans="1:10" x14ac:dyDescent="0.25">
      <c r="A73" s="47">
        <v>40422</v>
      </c>
      <c r="B73" s="9">
        <v>1.5900000000000001E-2</v>
      </c>
      <c r="C73" s="9">
        <v>8.7551102944020132E-2</v>
      </c>
      <c r="D73" s="3">
        <f t="shared" si="4"/>
        <v>133.292823329936</v>
      </c>
      <c r="E73" s="3">
        <f>D73/MAXA($D$6:D72)-1</f>
        <v>4.2049711002016821E-3</v>
      </c>
      <c r="F73" s="10">
        <f>'L4 (2)'!Q71</f>
        <v>1.1859170033210043E-2</v>
      </c>
      <c r="G73" s="10">
        <f t="shared" si="5"/>
        <v>7.4278066024327056E-3</v>
      </c>
      <c r="H73" s="11">
        <f t="shared" ref="H73:H136" si="6">H72*(1+F73)</f>
        <v>169.28486715065955</v>
      </c>
      <c r="I73" s="3">
        <f t="shared" ref="I73:I136" si="7">(1+G73)*I72</f>
        <v>125.99483279914568</v>
      </c>
      <c r="J73" s="3">
        <f>I73/MAXA($I$6:I72)-1</f>
        <v>2.9210697527424223E-3</v>
      </c>
    </row>
    <row r="74" spans="1:10" x14ac:dyDescent="0.25">
      <c r="A74" s="47">
        <v>40452</v>
      </c>
      <c r="B74" s="9">
        <v>1.06E-2</v>
      </c>
      <c r="C74" s="9">
        <v>3.6855994397076541E-2</v>
      </c>
      <c r="D74" s="3">
        <f t="shared" si="4"/>
        <v>134.70572725723332</v>
      </c>
      <c r="E74" s="3">
        <f>D74/MAXA($D$6:D73)-1</f>
        <v>1.0599999999999943E-2</v>
      </c>
      <c r="F74" s="10">
        <f>'L4 (2)'!Q72</f>
        <v>2.0802940453540412E-2</v>
      </c>
      <c r="G74" s="10">
        <f t="shared" si="5"/>
        <v>1.6371577022763074E-2</v>
      </c>
      <c r="H74" s="11">
        <f t="shared" si="6"/>
        <v>172.80649016168022</v>
      </c>
      <c r="I74" s="3">
        <f t="shared" si="7"/>
        <v>128.05756690878704</v>
      </c>
      <c r="J74" s="3">
        <f>I74/MAXA($I$6:I73)-1</f>
        <v>1.637157702276304E-2</v>
      </c>
    </row>
    <row r="75" spans="1:10" x14ac:dyDescent="0.25">
      <c r="A75" s="47">
        <v>40483</v>
      </c>
      <c r="B75" s="9">
        <v>3.0999999999999999E-3</v>
      </c>
      <c r="C75" s="9">
        <v>-2.2902497989432113E-3</v>
      </c>
      <c r="D75" s="3">
        <f t="shared" si="4"/>
        <v>135.12331501173077</v>
      </c>
      <c r="E75" s="3">
        <f>D75/MAXA($D$6:D74)-1</f>
        <v>3.1000000000001027E-3</v>
      </c>
      <c r="F75" s="10">
        <f>'L4 (2)'!Q73</f>
        <v>2.2861820905856273E-2</v>
      </c>
      <c r="G75" s="10">
        <f t="shared" si="5"/>
        <v>1.8430457475078935E-2</v>
      </c>
      <c r="H75" s="11">
        <f t="shared" si="6"/>
        <v>176.75716119112616</v>
      </c>
      <c r="I75" s="3">
        <f t="shared" si="7"/>
        <v>130.41772645006151</v>
      </c>
      <c r="J75" s="3">
        <f>I75/MAXA($I$6:I74)-1</f>
        <v>1.8430457475078876E-2</v>
      </c>
    </row>
    <row r="76" spans="1:10" x14ac:dyDescent="0.25">
      <c r="A76" s="47">
        <v>40513</v>
      </c>
      <c r="B76" s="9">
        <v>3.3100000000000004E-2</v>
      </c>
      <c r="C76" s="9">
        <v>6.5300040489854716E-2</v>
      </c>
      <c r="D76" s="3">
        <f t="shared" si="4"/>
        <v>139.59589673861905</v>
      </c>
      <c r="E76" s="3">
        <f>D76/MAXA($D$6:D75)-1</f>
        <v>3.3099999999999907E-2</v>
      </c>
      <c r="F76" s="10">
        <f>'L4 (2)'!Q74</f>
        <v>1.5916171405762611E-2</v>
      </c>
      <c r="G76" s="10">
        <f t="shared" si="5"/>
        <v>1.1484807974985273E-2</v>
      </c>
      <c r="H76" s="11">
        <f t="shared" si="6"/>
        <v>179.57045846584012</v>
      </c>
      <c r="I76" s="3">
        <f t="shared" si="7"/>
        <v>131.9155489948746</v>
      </c>
      <c r="J76" s="3">
        <f>I76/MAXA($I$6:I75)-1</f>
        <v>1.1484807974985189E-2</v>
      </c>
    </row>
    <row r="77" spans="1:10" x14ac:dyDescent="0.25">
      <c r="A77" s="47">
        <v>40544</v>
      </c>
      <c r="B77" s="9">
        <v>-1.8E-3</v>
      </c>
      <c r="C77" s="9">
        <v>2.2645573980086819E-2</v>
      </c>
      <c r="D77" s="3">
        <f t="shared" si="4"/>
        <v>139.34462412448954</v>
      </c>
      <c r="E77" s="3">
        <f>D77/MAXA($D$6:D76)-1</f>
        <v>-1.7999999999999128E-3</v>
      </c>
      <c r="F77" s="10">
        <f>'L4 (2)'!Q75</f>
        <v>2.2430187926262148E-2</v>
      </c>
      <c r="G77" s="10">
        <f t="shared" si="5"/>
        <v>1.799882449548481E-2</v>
      </c>
      <c r="H77" s="11">
        <f t="shared" si="6"/>
        <v>183.59825759523395</v>
      </c>
      <c r="I77" s="3">
        <f t="shared" si="7"/>
        <v>134.28987380945887</v>
      </c>
      <c r="J77" s="3">
        <f>I77/MAXA($I$6:I76)-1</f>
        <v>1.7998824495484733E-2</v>
      </c>
    </row>
    <row r="78" spans="1:10" x14ac:dyDescent="0.25">
      <c r="A78" s="47">
        <v>40575</v>
      </c>
      <c r="B78" s="9">
        <v>4.7999999999999996E-3</v>
      </c>
      <c r="C78" s="9">
        <v>3.1956564052952219E-2</v>
      </c>
      <c r="D78" s="3">
        <f t="shared" si="4"/>
        <v>140.01347832028708</v>
      </c>
      <c r="E78" s="3">
        <f>D78/MAXA($D$6:D77)-1</f>
        <v>2.9913599999999985E-3</v>
      </c>
      <c r="F78" s="10">
        <f>'L4 (2)'!Q76</f>
        <v>1.1569158192060827E-2</v>
      </c>
      <c r="G78" s="10">
        <f t="shared" si="5"/>
        <v>7.1377947612834896E-3</v>
      </c>
      <c r="H78" s="11">
        <f t="shared" si="6"/>
        <v>185.72233488113991</v>
      </c>
      <c r="I78" s="3">
        <f t="shared" si="7"/>
        <v>135.24840736722942</v>
      </c>
      <c r="J78" s="3">
        <f>I78/MAXA($I$6:I77)-1</f>
        <v>7.1377947612834003E-3</v>
      </c>
    </row>
    <row r="79" spans="1:10" x14ac:dyDescent="0.25">
      <c r="A79" s="47">
        <v>40603</v>
      </c>
      <c r="B79" s="9">
        <v>2.5000000000000001E-3</v>
      </c>
      <c r="C79" s="9">
        <v>-1.0473132038185673E-3</v>
      </c>
      <c r="D79" s="3">
        <f t="shared" si="4"/>
        <v>140.36351201608778</v>
      </c>
      <c r="E79" s="3">
        <f>D79/MAXA($D$6:D78)-1</f>
        <v>2.4999999999999467E-3</v>
      </c>
      <c r="F79" s="10">
        <f>'L4 (2)'!Q77</f>
        <v>1.351218442065311E-2</v>
      </c>
      <c r="G79" s="10">
        <f t="shared" si="5"/>
        <v>9.0808209898757715E-3</v>
      </c>
      <c r="H79" s="11">
        <f t="shared" si="6"/>
        <v>188.23184932108819</v>
      </c>
      <c r="I79" s="3">
        <f t="shared" si="7"/>
        <v>136.47657394369702</v>
      </c>
      <c r="J79" s="3">
        <f>I79/MAXA($I$6:I78)-1</f>
        <v>9.0808209898758374E-3</v>
      </c>
    </row>
    <row r="80" spans="1:10" x14ac:dyDescent="0.25">
      <c r="A80" s="47">
        <v>40634</v>
      </c>
      <c r="B80" s="9">
        <v>1.3300000000000001E-2</v>
      </c>
      <c r="C80" s="9">
        <v>2.8495380443795071E-2</v>
      </c>
      <c r="D80" s="3">
        <f t="shared" si="4"/>
        <v>142.23034672590177</v>
      </c>
      <c r="E80" s="3">
        <f>D80/MAXA($D$6:D79)-1</f>
        <v>1.330000000000009E-2</v>
      </c>
      <c r="F80" s="10">
        <f>'L4 (2)'!Q78</f>
        <v>1.305450014692385E-2</v>
      </c>
      <c r="G80" s="10">
        <f t="shared" si="5"/>
        <v>8.6231367161465136E-3</v>
      </c>
      <c r="H80" s="11">
        <f t="shared" si="6"/>
        <v>190.68912202570607</v>
      </c>
      <c r="I80" s="3">
        <f t="shared" si="7"/>
        <v>137.65343009936478</v>
      </c>
      <c r="J80" s="3">
        <f>I80/MAXA($I$6:I79)-1</f>
        <v>8.6231367161464512E-3</v>
      </c>
    </row>
    <row r="81" spans="1:10" x14ac:dyDescent="0.25">
      <c r="A81" s="47">
        <v>40664</v>
      </c>
      <c r="B81" s="9">
        <v>-9.300000000000001E-3</v>
      </c>
      <c r="C81" s="9">
        <v>-1.3500952766930641E-2</v>
      </c>
      <c r="D81" s="3">
        <f t="shared" si="4"/>
        <v>140.90760450135087</v>
      </c>
      <c r="E81" s="3">
        <f>D81/MAXA($D$6:D80)-1</f>
        <v>-9.300000000000086E-3</v>
      </c>
      <c r="F81" s="10">
        <f>'L4 (2)'!Q79</f>
        <v>1.7294668166327389E-2</v>
      </c>
      <c r="G81" s="10">
        <f t="shared" si="5"/>
        <v>1.286330473555005E-2</v>
      </c>
      <c r="H81" s="11">
        <f t="shared" si="6"/>
        <v>193.98702711406895</v>
      </c>
      <c r="I81" s="3">
        <f t="shared" si="7"/>
        <v>139.42410811862663</v>
      </c>
      <c r="J81" s="3">
        <f>I81/MAXA($I$6:I80)-1</f>
        <v>1.2863304735549974E-2</v>
      </c>
    </row>
    <row r="82" spans="1:10" x14ac:dyDescent="0.25">
      <c r="A82" s="47">
        <v>40695</v>
      </c>
      <c r="B82" s="9">
        <v>-1.5100000000000001E-2</v>
      </c>
      <c r="C82" s="9">
        <v>-1.825746126569705E-2</v>
      </c>
      <c r="D82" s="3">
        <f t="shared" si="4"/>
        <v>138.77989967338047</v>
      </c>
      <c r="E82" s="3">
        <f>D82/MAXA($D$6:D81)-1</f>
        <v>-2.4259570000000119E-2</v>
      </c>
      <c r="F82" s="10">
        <f>'L4 (2)'!Q80</f>
        <v>1.029506758753396E-2</v>
      </c>
      <c r="G82" s="10">
        <f t="shared" si="5"/>
        <v>5.8637041567566233E-3</v>
      </c>
      <c r="H82" s="11">
        <f t="shared" si="6"/>
        <v>195.98413666931307</v>
      </c>
      <c r="I82" s="3">
        <f t="shared" si="7"/>
        <v>140.2416498409539</v>
      </c>
      <c r="J82" s="3">
        <f>I82/MAXA($I$6:I81)-1</f>
        <v>5.8637041567566328E-3</v>
      </c>
    </row>
    <row r="83" spans="1:10" x14ac:dyDescent="0.25">
      <c r="A83" s="47">
        <v>40725</v>
      </c>
      <c r="B83" s="9">
        <v>2.9999999999999997E-4</v>
      </c>
      <c r="C83" s="9">
        <v>-2.1474425791952023E-2</v>
      </c>
      <c r="D83" s="3">
        <f t="shared" si="4"/>
        <v>138.82153364328249</v>
      </c>
      <c r="E83" s="3">
        <f>D83/MAXA($D$6:D82)-1</f>
        <v>-2.3966847871000008E-2</v>
      </c>
      <c r="F83" s="10">
        <f>'L4 (2)'!Q81</f>
        <v>7.0483430132944318E-3</v>
      </c>
      <c r="G83" s="10">
        <f t="shared" si="5"/>
        <v>2.6169795825170946E-3</v>
      </c>
      <c r="H83" s="11">
        <f t="shared" si="6"/>
        <v>197.36550008972276</v>
      </c>
      <c r="I83" s="3">
        <f t="shared" si="7"/>
        <v>140.60865937520617</v>
      </c>
      <c r="J83" s="3">
        <f>I83/MAXA($I$6:I82)-1</f>
        <v>2.6169795825170539E-3</v>
      </c>
    </row>
    <row r="84" spans="1:10" x14ac:dyDescent="0.25">
      <c r="A84" s="47">
        <v>40756</v>
      </c>
      <c r="B84" s="9">
        <v>-1.8200000000000001E-2</v>
      </c>
      <c r="C84" s="9">
        <v>-5.6791107463597612E-2</v>
      </c>
      <c r="D84" s="3">
        <f t="shared" si="4"/>
        <v>136.29498173097474</v>
      </c>
      <c r="E84" s="3">
        <f>D84/MAXA($D$6:D83)-1</f>
        <v>-4.1730651239747951E-2</v>
      </c>
      <c r="F84" s="10">
        <f>'L4 (2)'!Q82</f>
        <v>-1.2996429000887504E-2</v>
      </c>
      <c r="G84" s="10">
        <f t="shared" si="5"/>
        <v>-1.742779243166484E-2</v>
      </c>
      <c r="H84" s="11">
        <f t="shared" si="6"/>
        <v>194.80045338058201</v>
      </c>
      <c r="I84" s="3">
        <f t="shared" si="7"/>
        <v>138.15816084552043</v>
      </c>
      <c r="J84" s="3">
        <f>I84/MAXA($I$6:I83)-1</f>
        <v>-1.7427792431664701E-2</v>
      </c>
    </row>
    <row r="85" spans="1:10" x14ac:dyDescent="0.25">
      <c r="A85" s="47">
        <v>40787</v>
      </c>
      <c r="B85" s="9">
        <v>-1.0200000000000001E-2</v>
      </c>
      <c r="C85" s="9">
        <v>-7.1761988303760127E-2</v>
      </c>
      <c r="D85" s="3">
        <f t="shared" si="4"/>
        <v>134.90477291731881</v>
      </c>
      <c r="E85" s="3">
        <f>D85/MAXA($D$6:D84)-1</f>
        <v>-5.1504998597102447E-2</v>
      </c>
      <c r="F85" s="10">
        <f>'L4 (2)'!Q83</f>
        <v>-3.4734195857796849E-3</v>
      </c>
      <c r="G85" s="10">
        <f t="shared" si="5"/>
        <v>-7.9047830165570217E-3</v>
      </c>
      <c r="H85" s="11">
        <f t="shared" si="6"/>
        <v>194.12382967049112</v>
      </c>
      <c r="I85" s="3">
        <f t="shared" si="7"/>
        <v>137.06605056206999</v>
      </c>
      <c r="J85" s="3">
        <f>I85/MAXA($I$6:I84)-1</f>
        <v>-2.519481253059197E-2</v>
      </c>
    </row>
    <row r="86" spans="1:10" x14ac:dyDescent="0.25">
      <c r="A86" s="47">
        <v>40817</v>
      </c>
      <c r="B86" s="9">
        <v>6.9999999999999993E-3</v>
      </c>
      <c r="C86" s="9">
        <v>0.10772303853581011</v>
      </c>
      <c r="D86" s="3">
        <f t="shared" si="4"/>
        <v>135.84910632774003</v>
      </c>
      <c r="E86" s="3">
        <f>D86/MAXA($D$6:D85)-1</f>
        <v>-4.486553358728218E-2</v>
      </c>
      <c r="F86" s="10">
        <f>'L4 (2)'!Q84</f>
        <v>-6.1687669731592509E-2</v>
      </c>
      <c r="G86" s="10">
        <f t="shared" si="5"/>
        <v>-6.6119033162369847E-2</v>
      </c>
      <c r="H86" s="11">
        <f t="shared" si="6"/>
        <v>182.14878297874594</v>
      </c>
      <c r="I86" s="3">
        <f t="shared" si="7"/>
        <v>128.00337581952141</v>
      </c>
      <c r="J86" s="3">
        <f>I86/MAXA($I$6:I85)-1</f>
        <v>-8.9647989047731969E-2</v>
      </c>
    </row>
    <row r="87" spans="1:10" x14ac:dyDescent="0.25">
      <c r="A87" s="47">
        <v>40848</v>
      </c>
      <c r="B87" s="9">
        <v>-4.4000000000000003E-3</v>
      </c>
      <c r="C87" s="9">
        <v>-5.0587151935872487E-3</v>
      </c>
      <c r="D87" s="3">
        <f t="shared" si="4"/>
        <v>135.25137025989798</v>
      </c>
      <c r="E87" s="3">
        <f>D87/MAXA($D$6:D86)-1</f>
        <v>-4.9068125239498106E-2</v>
      </c>
      <c r="F87" s="10">
        <f>'L4 (2)'!Q85</f>
        <v>4.6211620201026753E-2</v>
      </c>
      <c r="G87" s="10">
        <f t="shared" si="5"/>
        <v>4.1780256770249415E-2</v>
      </c>
      <c r="H87" s="11">
        <f t="shared" si="6"/>
        <v>190.56617335783901</v>
      </c>
      <c r="I87" s="3">
        <f t="shared" si="7"/>
        <v>133.35138972871974</v>
      </c>
      <c r="J87" s="3">
        <f>I87/MAXA($I$6:I86)-1</f>
        <v>-5.1613248278833401E-2</v>
      </c>
    </row>
    <row r="88" spans="1:10" x14ac:dyDescent="0.25">
      <c r="A88" s="47">
        <v>40878</v>
      </c>
      <c r="B88" s="9">
        <v>5.6999999999999993E-3</v>
      </c>
      <c r="C88" s="9">
        <v>8.532763948144062E-3</v>
      </c>
      <c r="D88" s="3">
        <f t="shared" si="4"/>
        <v>136.02230307037939</v>
      </c>
      <c r="E88" s="3">
        <f>D88/MAXA($D$6:D87)-1</f>
        <v>-4.3647813553363335E-2</v>
      </c>
      <c r="F88" s="10">
        <f>'L4 (2)'!Q86</f>
        <v>2.3016952419582667E-2</v>
      </c>
      <c r="G88" s="10">
        <f t="shared" si="5"/>
        <v>1.8585588988805329E-2</v>
      </c>
      <c r="H88" s="11">
        <f t="shared" si="6"/>
        <v>194.95242590279832</v>
      </c>
      <c r="I88" s="3">
        <f t="shared" si="7"/>
        <v>135.82980384930372</v>
      </c>
      <c r="J88" s="3">
        <f>I88/MAXA($I$6:I87)-1</f>
        <v>-3.3986921908915724E-2</v>
      </c>
    </row>
    <row r="89" spans="1:10" x14ac:dyDescent="0.25">
      <c r="A89" s="47">
        <v>40909</v>
      </c>
      <c r="B89" s="9">
        <v>1.7299999999999999E-2</v>
      </c>
      <c r="C89" s="9">
        <v>4.3583062218506274E-2</v>
      </c>
      <c r="D89" s="3">
        <f t="shared" si="4"/>
        <v>138.37548891349698</v>
      </c>
      <c r="E89" s="3">
        <f>D89/MAXA($D$6:D88)-1</f>
        <v>-2.7102920727836266E-2</v>
      </c>
      <c r="F89" s="10">
        <f>'L4 (2)'!Q87</f>
        <v>2.5367632359185606E-2</v>
      </c>
      <c r="G89" s="10">
        <f t="shared" si="5"/>
        <v>2.0936268928408268E-2</v>
      </c>
      <c r="H89" s="11">
        <f t="shared" si="6"/>
        <v>199.89790737063188</v>
      </c>
      <c r="I89" s="3">
        <f t="shared" si="7"/>
        <v>138.67357315118568</v>
      </c>
      <c r="J89" s="3">
        <f>I89/MAXA($I$6:I88)-1</f>
        <v>-1.3762212317641298E-2</v>
      </c>
    </row>
    <row r="90" spans="1:10" x14ac:dyDescent="0.25">
      <c r="A90" s="47">
        <v>40940</v>
      </c>
      <c r="B90" s="9">
        <v>1.4499999999999999E-2</v>
      </c>
      <c r="C90" s="9">
        <v>4.0589464130841746E-2</v>
      </c>
      <c r="D90" s="3">
        <f t="shared" si="4"/>
        <v>140.38193350274267</v>
      </c>
      <c r="E90" s="3">
        <f>D90/MAXA($D$6:D89)-1</f>
        <v>-1.2995913078390098E-2</v>
      </c>
      <c r="F90" s="10">
        <f>'L4 (2)'!Q88</f>
        <v>2.3350605603161111E-2</v>
      </c>
      <c r="G90" s="10">
        <f t="shared" si="5"/>
        <v>1.8919242172383773E-2</v>
      </c>
      <c r="H90" s="11">
        <f t="shared" si="6"/>
        <v>204.56564456654075</v>
      </c>
      <c r="I90" s="3">
        <f t="shared" si="7"/>
        <v>141.29717206454274</v>
      </c>
      <c r="J90" s="3">
        <f>I90/MAXA($I$6:I89)-1</f>
        <v>4.8966592270771603E-3</v>
      </c>
    </row>
    <row r="91" spans="1:10" x14ac:dyDescent="0.25">
      <c r="A91" s="47">
        <v>40969</v>
      </c>
      <c r="B91" s="9">
        <v>2.5000000000000001E-3</v>
      </c>
      <c r="C91" s="9">
        <v>3.1332314530530647E-2</v>
      </c>
      <c r="D91" s="3">
        <f t="shared" si="4"/>
        <v>140.73288833649951</v>
      </c>
      <c r="E91" s="3">
        <f>D91/MAXA($D$6:D90)-1</f>
        <v>-1.0528402861086139E-2</v>
      </c>
      <c r="F91" s="10">
        <f>'L4 (2)'!Q89</f>
        <v>1.4045293644210699E-2</v>
      </c>
      <c r="G91" s="10">
        <f t="shared" si="5"/>
        <v>9.613930213433361E-3</v>
      </c>
      <c r="H91" s="11">
        <f t="shared" si="6"/>
        <v>207.43882911399504</v>
      </c>
      <c r="I91" s="3">
        <f t="shared" si="7"/>
        <v>142.65559321612673</v>
      </c>
      <c r="J91" s="3">
        <f>I91/MAXA($I$6:I90)-1</f>
        <v>9.6139302134332638E-3</v>
      </c>
    </row>
    <row r="92" spans="1:10" x14ac:dyDescent="0.25">
      <c r="A92" s="47">
        <v>41000</v>
      </c>
      <c r="B92" s="9">
        <v>-4.0000000000000002E-4</v>
      </c>
      <c r="C92" s="9">
        <v>-7.4974527092703802E-3</v>
      </c>
      <c r="D92" s="3">
        <f t="shared" si="4"/>
        <v>140.67659518116491</v>
      </c>
      <c r="E92" s="3">
        <f>D92/MAXA($D$6:D91)-1</f>
        <v>-1.0924191499941727E-2</v>
      </c>
      <c r="F92" s="10">
        <f>'L4 (2)'!Q90</f>
        <v>1.7721981773952285E-2</v>
      </c>
      <c r="G92" s="10">
        <f t="shared" si="5"/>
        <v>1.3290618343174947E-2</v>
      </c>
      <c r="H92" s="11">
        <f t="shared" si="6"/>
        <v>211.11505626276326</v>
      </c>
      <c r="I92" s="3">
        <f t="shared" si="7"/>
        <v>144.55157426008148</v>
      </c>
      <c r="J92" s="3">
        <f>I92/MAXA($I$6:I91)-1</f>
        <v>1.3290618343174909E-2</v>
      </c>
    </row>
    <row r="93" spans="1:10" x14ac:dyDescent="0.25">
      <c r="A93" s="47">
        <v>41030</v>
      </c>
      <c r="B93" s="9">
        <v>-3.2000000000000002E-3</v>
      </c>
      <c r="C93" s="9">
        <v>-6.265072563317764E-2</v>
      </c>
      <c r="D93" s="3">
        <f t="shared" si="4"/>
        <v>140.22643007658519</v>
      </c>
      <c r="E93" s="3">
        <f>D93/MAXA($D$6:D92)-1</f>
        <v>-1.40892340871418E-2</v>
      </c>
      <c r="F93" s="10">
        <f>'L4 (2)'!Q91</f>
        <v>9.2617805716521968E-3</v>
      </c>
      <c r="G93" s="10">
        <f t="shared" si="5"/>
        <v>4.8304171408748596E-3</v>
      </c>
      <c r="H93" s="11">
        <f t="shared" si="6"/>
        <v>213.07035758924098</v>
      </c>
      <c r="I93" s="3">
        <f t="shared" si="7"/>
        <v>145.24981866212781</v>
      </c>
      <c r="J93" s="3">
        <f>I93/MAXA($I$6:I92)-1</f>
        <v>4.8304171408748431E-3</v>
      </c>
    </row>
    <row r="94" spans="1:10" x14ac:dyDescent="0.25">
      <c r="A94" s="47">
        <v>41061</v>
      </c>
      <c r="B94" s="9">
        <v>-5.1000000000000004E-3</v>
      </c>
      <c r="C94" s="9">
        <v>3.9554982134591521E-2</v>
      </c>
      <c r="D94" s="3">
        <f t="shared" si="4"/>
        <v>139.51127528319461</v>
      </c>
      <c r="E94" s="3">
        <f>D94/MAXA($D$6:D93)-1</f>
        <v>-1.9117378993297462E-2</v>
      </c>
      <c r="F94" s="10">
        <f>'L4 (2)'!Q92</f>
        <v>-1.7400133047878262E-2</v>
      </c>
      <c r="G94" s="10">
        <f t="shared" si="5"/>
        <v>-2.18314964786556E-2</v>
      </c>
      <c r="H94" s="11">
        <f t="shared" si="6"/>
        <v>209.36290501862919</v>
      </c>
      <c r="I94" s="3">
        <f t="shared" si="7"/>
        <v>142.0787977574802</v>
      </c>
      <c r="J94" s="3">
        <f>I94/MAXA($I$6:I93)-1</f>
        <v>-2.1831496478655565E-2</v>
      </c>
    </row>
    <row r="95" spans="1:10" x14ac:dyDescent="0.25">
      <c r="A95" s="47">
        <v>41091</v>
      </c>
      <c r="B95" s="9">
        <v>1.89E-2</v>
      </c>
      <c r="C95" s="9">
        <v>1.2597574126154365E-2</v>
      </c>
      <c r="D95" s="3">
        <f t="shared" si="4"/>
        <v>142.14803838604698</v>
      </c>
      <c r="E95" s="3">
        <f>D95/MAXA($D$6:D94)-1</f>
        <v>-5.7869745627081581E-4</v>
      </c>
      <c r="F95" s="10">
        <f>'L4 (2)'!Q93</f>
        <v>1.6615716986315927E-2</v>
      </c>
      <c r="G95" s="10">
        <f t="shared" si="5"/>
        <v>1.2184353555538589E-2</v>
      </c>
      <c r="H95" s="11">
        <f t="shared" si="6"/>
        <v>212.84161979585167</v>
      </c>
      <c r="I95" s="3">
        <f t="shared" si="7"/>
        <v>143.80993606210322</v>
      </c>
      <c r="J95" s="3">
        <f>I95/MAXA($I$6:I94)-1</f>
        <v>-9.9131455948593405E-3</v>
      </c>
    </row>
    <row r="96" spans="1:10" x14ac:dyDescent="0.25">
      <c r="A96" s="47">
        <v>41122</v>
      </c>
      <c r="B96" s="9">
        <v>3.4999999999999996E-3</v>
      </c>
      <c r="C96" s="9">
        <v>1.9763369680148246E-2</v>
      </c>
      <c r="D96" s="3">
        <f t="shared" si="4"/>
        <v>142.64555652039815</v>
      </c>
      <c r="E96" s="3">
        <f>D96/MAXA($D$6:D95)-1</f>
        <v>2.9192771026322895E-3</v>
      </c>
      <c r="F96" s="10">
        <f>'L4 (2)'!Q94</f>
        <v>6.2244604361334464E-3</v>
      </c>
      <c r="G96" s="10">
        <f t="shared" si="5"/>
        <v>1.7930970053561092E-3</v>
      </c>
      <c r="H96" s="11">
        <f t="shared" si="6"/>
        <v>214.16644403743351</v>
      </c>
      <c r="I96" s="3">
        <f t="shared" si="7"/>
        <v>144.06780122779662</v>
      </c>
      <c r="J96" s="3">
        <f>I96/MAXA($I$6:I95)-1</f>
        <v>-8.13782382118311E-3</v>
      </c>
    </row>
    <row r="97" spans="1:10" x14ac:dyDescent="0.25">
      <c r="A97" s="47">
        <v>41153</v>
      </c>
      <c r="B97" s="9">
        <v>2.3999999999999998E-3</v>
      </c>
      <c r="C97" s="9">
        <v>2.4236153696477025E-2</v>
      </c>
      <c r="D97" s="3">
        <f t="shared" si="4"/>
        <v>142.98790585604709</v>
      </c>
      <c r="E97" s="3">
        <f>D97/MAXA($D$6:D96)-1</f>
        <v>2.3999999999999577E-3</v>
      </c>
      <c r="F97" s="10">
        <f>'L4 (2)'!Q95</f>
        <v>1.7967605636885355E-2</v>
      </c>
      <c r="G97" s="10">
        <f t="shared" si="5"/>
        <v>1.3536242206108016E-2</v>
      </c>
      <c r="H97" s="11">
        <f t="shared" si="6"/>
        <v>218.0145022445522</v>
      </c>
      <c r="I97" s="3">
        <f t="shared" si="7"/>
        <v>146.01793787931751</v>
      </c>
      <c r="J97" s="3">
        <f>I97/MAXA($I$6:I96)-1</f>
        <v>5.2882628306507584E-3</v>
      </c>
    </row>
    <row r="98" spans="1:10" x14ac:dyDescent="0.25">
      <c r="A98" s="47">
        <v>41183</v>
      </c>
      <c r="B98" s="9">
        <v>-5.7999999999999996E-3</v>
      </c>
      <c r="C98" s="9">
        <v>-1.9789409878227415E-2</v>
      </c>
      <c r="D98" s="3">
        <f t="shared" si="4"/>
        <v>142.15857600208201</v>
      </c>
      <c r="E98" s="3">
        <f>D98/MAXA($D$6:D97)-1</f>
        <v>-5.8000000000000274E-3</v>
      </c>
      <c r="F98" s="10">
        <f>'L4 (2)'!Q96</f>
        <v>1.0295659379488004E-2</v>
      </c>
      <c r="G98" s="10">
        <f t="shared" si="5"/>
        <v>5.8642959487106667E-3</v>
      </c>
      <c r="H98" s="11">
        <f t="shared" si="6"/>
        <v>220.25910529945074</v>
      </c>
      <c r="I98" s="3">
        <f t="shared" si="7"/>
        <v>146.87423028086229</v>
      </c>
      <c r="J98" s="3">
        <f>I98/MAXA($I$6:I97)-1</f>
        <v>5.8642959487107404E-3</v>
      </c>
    </row>
    <row r="99" spans="1:10" x14ac:dyDescent="0.25">
      <c r="A99" s="47">
        <v>41214</v>
      </c>
      <c r="B99" s="9">
        <v>4.1999999999999997E-3</v>
      </c>
      <c r="C99" s="9">
        <v>2.8467170173434031E-3</v>
      </c>
      <c r="D99" s="3">
        <f t="shared" si="4"/>
        <v>142.75564202129075</v>
      </c>
      <c r="E99" s="3">
        <f>D99/MAXA($D$6:D98)-1</f>
        <v>-1.6243600000001024E-3</v>
      </c>
      <c r="F99" s="10">
        <f>'L4 (2)'!Q97</f>
        <v>6.9376103491569597E-3</v>
      </c>
      <c r="G99" s="10">
        <f t="shared" si="5"/>
        <v>2.5062469183796225E-3</v>
      </c>
      <c r="H99" s="11">
        <f t="shared" si="6"/>
        <v>221.78717714787226</v>
      </c>
      <c r="I99" s="3">
        <f t="shared" si="7"/>
        <v>147.24233336789308</v>
      </c>
      <c r="J99" s="3">
        <f>I99/MAXA($I$6:I98)-1</f>
        <v>2.5062469183796399E-3</v>
      </c>
    </row>
    <row r="100" spans="1:10" x14ac:dyDescent="0.25">
      <c r="A100" s="47">
        <v>41244</v>
      </c>
      <c r="B100" s="9">
        <v>8.8999999999999999E-3</v>
      </c>
      <c r="C100" s="9">
        <v>7.068230463864511E-3</v>
      </c>
      <c r="D100" s="3">
        <f t="shared" si="4"/>
        <v>144.02616723528024</v>
      </c>
      <c r="E100" s="3">
        <f>D100/MAXA($D$6:D99)-1</f>
        <v>7.2611831959998874E-3</v>
      </c>
      <c r="F100" s="10">
        <f>'L4 (2)'!Q98</f>
        <v>1.6537174552972052E-2</v>
      </c>
      <c r="G100" s="10">
        <f t="shared" si="5"/>
        <v>1.2105811122194714E-2</v>
      </c>
      <c r="H100" s="11">
        <f t="shared" si="6"/>
        <v>225.45491040997757</v>
      </c>
      <c r="I100" s="3">
        <f t="shared" si="7"/>
        <v>149.02482124483603</v>
      </c>
      <c r="J100" s="3">
        <f>I100/MAXA($I$6:I99)-1</f>
        <v>1.2105811122194776E-2</v>
      </c>
    </row>
    <row r="101" spans="1:10" x14ac:dyDescent="0.25">
      <c r="A101" s="47">
        <v>41275</v>
      </c>
      <c r="B101" s="9">
        <v>1.8200000000000001E-2</v>
      </c>
      <c r="C101" s="9">
        <v>5.0428096519578469E-2</v>
      </c>
      <c r="D101" s="3">
        <f t="shared" si="4"/>
        <v>146.64744347896234</v>
      </c>
      <c r="E101" s="3">
        <f>D101/MAXA($D$6:D100)-1</f>
        <v>1.8199999999999994E-2</v>
      </c>
      <c r="F101" s="10">
        <f>'L4 (2)'!Q99</f>
        <v>9.1198282234876867E-3</v>
      </c>
      <c r="G101" s="10">
        <f t="shared" si="5"/>
        <v>4.6884647927103494E-3</v>
      </c>
      <c r="H101" s="11">
        <f t="shared" si="6"/>
        <v>227.51102046505838</v>
      </c>
      <c r="I101" s="3">
        <f t="shared" si="7"/>
        <v>149.7235188724824</v>
      </c>
      <c r="J101" s="3">
        <f>I101/MAXA($I$6:I100)-1</f>
        <v>4.6884647927103451E-3</v>
      </c>
    </row>
    <row r="102" spans="1:10" x14ac:dyDescent="0.25">
      <c r="A102" s="47">
        <v>41306</v>
      </c>
      <c r="B102" s="9">
        <v>5.7999999999999996E-3</v>
      </c>
      <c r="C102" s="9">
        <v>1.1060649195259176E-2</v>
      </c>
      <c r="D102" s="3">
        <f t="shared" si="4"/>
        <v>147.49799865114034</v>
      </c>
      <c r="E102" s="3">
        <f>D102/MAXA($D$6:D101)-1</f>
        <v>5.8000000000000274E-3</v>
      </c>
      <c r="F102" s="10">
        <f>'L4 (2)'!Q100</f>
        <v>6.5907577198725835E-3</v>
      </c>
      <c r="G102" s="10">
        <f t="shared" si="5"/>
        <v>2.1593942890952462E-3</v>
      </c>
      <c r="H102" s="11">
        <f t="shared" si="6"/>
        <v>229.01049047954453</v>
      </c>
      <c r="I102" s="3">
        <f t="shared" si="7"/>
        <v>150.04683098407887</v>
      </c>
      <c r="J102" s="3">
        <f>I102/MAXA($I$6:I101)-1</f>
        <v>2.1593942890951734E-3</v>
      </c>
    </row>
    <row r="103" spans="1:10" x14ac:dyDescent="0.25">
      <c r="A103" s="47">
        <v>41334</v>
      </c>
      <c r="B103" s="9">
        <v>5.1000000000000004E-3</v>
      </c>
      <c r="C103" s="9">
        <v>3.5987723516956116E-2</v>
      </c>
      <c r="D103" s="3">
        <f t="shared" si="4"/>
        <v>148.25023844426116</v>
      </c>
      <c r="E103" s="3">
        <f>D103/MAXA($D$6:D102)-1</f>
        <v>5.1000000000001044E-3</v>
      </c>
      <c r="F103" s="10">
        <f>'L4 (2)'!Q101</f>
        <v>6.5401009099492809E-3</v>
      </c>
      <c r="G103" s="10">
        <f t="shared" si="5"/>
        <v>2.1087374791719437E-3</v>
      </c>
      <c r="H103" s="11">
        <f t="shared" si="6"/>
        <v>230.50824219671773</v>
      </c>
      <c r="I103" s="3">
        <f t="shared" si="7"/>
        <v>150.36324036020596</v>
      </c>
      <c r="J103" s="3">
        <f>I103/MAXA($I$6:I102)-1</f>
        <v>2.1087374791719515E-3</v>
      </c>
    </row>
    <row r="104" spans="1:10" x14ac:dyDescent="0.25">
      <c r="A104" s="47">
        <v>41365</v>
      </c>
      <c r="B104" s="9">
        <v>5.6999999999999993E-3</v>
      </c>
      <c r="C104" s="9">
        <v>1.8085767859252311E-2</v>
      </c>
      <c r="D104" s="3">
        <f t="shared" si="4"/>
        <v>149.09526480339346</v>
      </c>
      <c r="E104" s="3">
        <f>D104/MAXA($D$6:D103)-1</f>
        <v>5.7000000000000384E-3</v>
      </c>
      <c r="F104" s="10">
        <f>'L4 (2)'!Q102</f>
        <v>1.0587408841178165E-2</v>
      </c>
      <c r="G104" s="10">
        <f t="shared" si="5"/>
        <v>6.1560454104008277E-3</v>
      </c>
      <c r="H104" s="11">
        <f t="shared" si="6"/>
        <v>232.94872719811571</v>
      </c>
      <c r="I104" s="3">
        <f t="shared" si="7"/>
        <v>151.2888832959184</v>
      </c>
      <c r="J104" s="3">
        <f>I104/MAXA($I$6:I103)-1</f>
        <v>6.1560454104008233E-3</v>
      </c>
    </row>
    <row r="105" spans="1:10" x14ac:dyDescent="0.25">
      <c r="A105" s="47">
        <v>41395</v>
      </c>
      <c r="B105" s="9">
        <v>7.7000000000000002E-3</v>
      </c>
      <c r="C105" s="9">
        <v>2.0762811721046104E-2</v>
      </c>
      <c r="D105" s="3">
        <f t="shared" si="4"/>
        <v>150.2432983423796</v>
      </c>
      <c r="E105" s="3">
        <f>D105/MAXA($D$6:D104)-1</f>
        <v>7.7000000000000401E-3</v>
      </c>
      <c r="F105" s="10">
        <f>'L4 (2)'!Q103</f>
        <v>7.360965055358209E-3</v>
      </c>
      <c r="G105" s="10">
        <f t="shared" si="5"/>
        <v>2.9296016245808718E-3</v>
      </c>
      <c r="H105" s="11">
        <f t="shared" si="6"/>
        <v>234.66345463871119</v>
      </c>
      <c r="I105" s="3">
        <f t="shared" si="7"/>
        <v>151.73209945420314</v>
      </c>
      <c r="J105" s="3">
        <f>I105/MAXA($I$6:I104)-1</f>
        <v>2.9296016245807799E-3</v>
      </c>
    </row>
    <row r="106" spans="1:10" x14ac:dyDescent="0.25">
      <c r="A106" s="47">
        <v>41426</v>
      </c>
      <c r="B106" s="9">
        <v>-1.3000000000000001E-2</v>
      </c>
      <c r="C106" s="9">
        <v>-1.4999301636062778E-2</v>
      </c>
      <c r="D106" s="3">
        <f t="shared" si="4"/>
        <v>148.29013546392866</v>
      </c>
      <c r="E106" s="3">
        <f>D106/MAXA($D$6:D105)-1</f>
        <v>-1.3000000000000012E-2</v>
      </c>
      <c r="F106" s="10">
        <f>'L4 (2)'!Q104</f>
        <v>9.0082829383836202E-3</v>
      </c>
      <c r="G106" s="10">
        <f t="shared" si="5"/>
        <v>4.576919507606283E-3</v>
      </c>
      <c r="H106" s="11">
        <f t="shared" si="6"/>
        <v>236.77736943339522</v>
      </c>
      <c r="I106" s="3">
        <f t="shared" si="7"/>
        <v>152.42656506012511</v>
      </c>
      <c r="J106" s="3">
        <f>I106/MAXA($I$6:I105)-1</f>
        <v>4.5769195076061919E-3</v>
      </c>
    </row>
    <row r="107" spans="1:10" x14ac:dyDescent="0.25">
      <c r="A107" s="47">
        <v>41456</v>
      </c>
      <c r="B107" s="9">
        <v>6.7000000000000002E-3</v>
      </c>
      <c r="C107" s="9">
        <v>4.9462079815224991E-2</v>
      </c>
      <c r="D107" s="3">
        <f t="shared" si="4"/>
        <v>149.28367937153698</v>
      </c>
      <c r="E107" s="3">
        <f>D107/MAXA($D$6:D106)-1</f>
        <v>-6.3871000000000899E-3</v>
      </c>
      <c r="F107" s="10">
        <f>'L4 (2)'!Q105</f>
        <v>9.8479114377005312E-3</v>
      </c>
      <c r="G107" s="10">
        <f t="shared" si="5"/>
        <v>5.416548006923194E-3</v>
      </c>
      <c r="H107" s="11">
        <f t="shared" si="6"/>
        <v>239.10913199802701</v>
      </c>
      <c r="I107" s="3">
        <f t="shared" si="7"/>
        <v>153.25219086730368</v>
      </c>
      <c r="J107" s="3">
        <f>I107/MAXA($I$6:I106)-1</f>
        <v>5.4165480069232608E-3</v>
      </c>
    </row>
    <row r="108" spans="1:10" x14ac:dyDescent="0.25">
      <c r="A108" s="47">
        <v>41487</v>
      </c>
      <c r="B108" s="9">
        <v>-4.0999999999999995E-3</v>
      </c>
      <c r="C108" s="9">
        <v>-3.1298019033866864E-2</v>
      </c>
      <c r="D108" s="3">
        <f t="shared" si="4"/>
        <v>148.67161628611368</v>
      </c>
      <c r="E108" s="3">
        <f>D108/MAXA($D$6:D107)-1</f>
        <v>-1.0460912890000063E-2</v>
      </c>
      <c r="F108" s="10">
        <f>'L4 (2)'!Q106</f>
        <v>8.7272844835662496E-3</v>
      </c>
      <c r="G108" s="10">
        <f t="shared" si="5"/>
        <v>4.2959210527889124E-3</v>
      </c>
      <c r="H108" s="11">
        <f t="shared" si="6"/>
        <v>241.19590541559236</v>
      </c>
      <c r="I108" s="3">
        <f t="shared" si="7"/>
        <v>153.91055018043656</v>
      </c>
      <c r="J108" s="3">
        <f>I108/MAXA($I$6:I107)-1</f>
        <v>4.2959210527888647E-3</v>
      </c>
    </row>
    <row r="109" spans="1:10" x14ac:dyDescent="0.25">
      <c r="A109" s="47">
        <v>41518</v>
      </c>
      <c r="B109" s="9">
        <v>0.01</v>
      </c>
      <c r="C109" s="9">
        <v>2.9749523177239112E-2</v>
      </c>
      <c r="D109" s="3">
        <f t="shared" si="4"/>
        <v>150.15833244897482</v>
      </c>
      <c r="E109" s="3">
        <f>D109/MAXA($D$6:D108)-1</f>
        <v>-5.6552201890003317E-4</v>
      </c>
      <c r="F109" s="10">
        <f>'L4 (2)'!Q107</f>
        <v>-4.6057400654939216E-3</v>
      </c>
      <c r="G109" s="10">
        <f t="shared" si="5"/>
        <v>-9.0371034962712579E-3</v>
      </c>
      <c r="H109" s="11">
        <f t="shared" si="6"/>
        <v>240.08501977038668</v>
      </c>
      <c r="I109" s="3">
        <f t="shared" si="7"/>
        <v>152.51964460928789</v>
      </c>
      <c r="J109" s="3">
        <f>I109/MAXA($I$6:I108)-1</f>
        <v>-9.0371034962712926E-3</v>
      </c>
    </row>
    <row r="110" spans="1:10" x14ac:dyDescent="0.25">
      <c r="A110" s="47">
        <v>41548</v>
      </c>
      <c r="B110" s="9">
        <v>1.3899999999999999E-2</v>
      </c>
      <c r="C110" s="9">
        <v>4.4595752618006079E-2</v>
      </c>
      <c r="D110" s="3">
        <f t="shared" si="4"/>
        <v>152.24553327001559</v>
      </c>
      <c r="E110" s="3">
        <f>D110/MAXA($D$6:D109)-1</f>
        <v>1.3326617225037252E-2</v>
      </c>
      <c r="F110" s="10">
        <f>'L4 (2)'!Q108</f>
        <v>9.6366390884771048E-3</v>
      </c>
      <c r="G110" s="10">
        <f t="shared" si="5"/>
        <v>5.2052756576997676E-3</v>
      </c>
      <c r="H110" s="11">
        <f t="shared" si="6"/>
        <v>242.39863245646376</v>
      </c>
      <c r="I110" s="3">
        <f t="shared" si="7"/>
        <v>153.31355140269363</v>
      </c>
      <c r="J110" s="3">
        <f>I110/MAXA($I$6:I109)-1</f>
        <v>-3.8788684534168949E-3</v>
      </c>
    </row>
    <row r="111" spans="1:10" x14ac:dyDescent="0.25">
      <c r="A111" s="47">
        <v>41579</v>
      </c>
      <c r="B111" s="9">
        <v>9.9000000000000008E-3</v>
      </c>
      <c r="C111" s="9">
        <v>2.8049471635186451E-2</v>
      </c>
      <c r="D111" s="3">
        <f t="shared" si="4"/>
        <v>153.75276404938873</v>
      </c>
      <c r="E111" s="3">
        <f>D111/MAXA($D$6:D110)-1</f>
        <v>9.9000000000000199E-3</v>
      </c>
      <c r="F111" s="10">
        <f>'L4 (2)'!Q109</f>
        <v>9.6230358469026334E-3</v>
      </c>
      <c r="G111" s="10">
        <f t="shared" si="5"/>
        <v>5.1916724161252962E-3</v>
      </c>
      <c r="H111" s="11">
        <f t="shared" si="6"/>
        <v>244.73124318583251</v>
      </c>
      <c r="I111" s="3">
        <f t="shared" si="7"/>
        <v>154.10950513852922</v>
      </c>
      <c r="J111" s="3">
        <f>I111/MAXA($I$6:I110)-1</f>
        <v>1.2926661483532165E-3</v>
      </c>
    </row>
    <row r="112" spans="1:10" x14ac:dyDescent="0.25">
      <c r="A112" s="47">
        <v>41609</v>
      </c>
      <c r="B112" s="9">
        <v>9.9000000000000008E-3</v>
      </c>
      <c r="C112" s="9">
        <v>2.356279155049279E-2</v>
      </c>
      <c r="D112" s="3">
        <f t="shared" si="4"/>
        <v>155.27491641347768</v>
      </c>
      <c r="E112" s="3">
        <f>D112/MAXA($D$6:D111)-1</f>
        <v>9.9000000000000199E-3</v>
      </c>
      <c r="F112" s="10">
        <f>'L4 (2)'!Q110</f>
        <v>6.0659257104709969E-3</v>
      </c>
      <c r="G112" s="10">
        <f t="shared" si="5"/>
        <v>1.6345622796936597E-3</v>
      </c>
      <c r="H112" s="11">
        <f t="shared" si="6"/>
        <v>246.21576472602897</v>
      </c>
      <c r="I112" s="3">
        <f t="shared" si="7"/>
        <v>154.36140672257091</v>
      </c>
      <c r="J112" s="3">
        <f>I112/MAXA($I$6:I111)-1</f>
        <v>1.6345622796936077E-3</v>
      </c>
    </row>
    <row r="113" spans="1:10" x14ac:dyDescent="0.25">
      <c r="A113" s="47">
        <v>41640</v>
      </c>
      <c r="B113" s="9">
        <v>2.8000000000000004E-3</v>
      </c>
      <c r="C113" s="9">
        <v>-3.5582905675162646E-2</v>
      </c>
      <c r="D113" s="3">
        <f t="shared" si="4"/>
        <v>155.70968617943541</v>
      </c>
      <c r="E113" s="3">
        <f>D113/MAXA($D$6:D112)-1</f>
        <v>2.7999999999999137E-3</v>
      </c>
      <c r="F113" s="10">
        <f>'L4 (2)'!Q111</f>
        <v>6.7833456221955473E-3</v>
      </c>
      <c r="G113" s="10">
        <f t="shared" si="5"/>
        <v>2.3519821914182101E-3</v>
      </c>
      <c r="H113" s="11">
        <f t="shared" si="6"/>
        <v>247.88593135579879</v>
      </c>
      <c r="I113" s="3">
        <f t="shared" si="7"/>
        <v>154.72446200222464</v>
      </c>
      <c r="J113" s="3">
        <f>I113/MAXA($I$6:I112)-1</f>
        <v>2.3519821914181893E-3</v>
      </c>
    </row>
    <row r="114" spans="1:10" x14ac:dyDescent="0.25">
      <c r="A114" s="47">
        <v>41671</v>
      </c>
      <c r="B114" s="9">
        <v>1.6899999999999998E-2</v>
      </c>
      <c r="C114" s="9">
        <v>4.3117029976595278E-2</v>
      </c>
      <c r="D114" s="3">
        <f t="shared" si="4"/>
        <v>158.34117987586785</v>
      </c>
      <c r="E114" s="3">
        <f>D114/MAXA($D$6:D113)-1</f>
        <v>1.6899999999999915E-2</v>
      </c>
      <c r="F114" s="10">
        <f>'L4 (2)'!Q112</f>
        <v>-8.4650972194493211E-3</v>
      </c>
      <c r="G114" s="10">
        <f t="shared" si="5"/>
        <v>-1.2896460650226659E-2</v>
      </c>
      <c r="H114" s="11">
        <f t="shared" si="6"/>
        <v>245.78755284753822</v>
      </c>
      <c r="I114" s="3">
        <f t="shared" si="7"/>
        <v>152.72906406638546</v>
      </c>
      <c r="J114" s="3">
        <f>I114/MAXA($I$6:I113)-1</f>
        <v>-1.2896460650226649E-2</v>
      </c>
    </row>
    <row r="115" spans="1:10" x14ac:dyDescent="0.25">
      <c r="A115" s="47">
        <v>41699</v>
      </c>
      <c r="B115" s="9">
        <v>-1E-3</v>
      </c>
      <c r="C115" s="9">
        <v>6.9321656079357474E-3</v>
      </c>
      <c r="D115" s="3">
        <f t="shared" si="4"/>
        <v>158.18283869599199</v>
      </c>
      <c r="E115" s="3">
        <f>D115/MAXA($D$6:D114)-1</f>
        <v>-1.0000000000000009E-3</v>
      </c>
      <c r="F115" s="10">
        <f>'L4 (2)'!Q113</f>
        <v>1.1987013957442937E-2</v>
      </c>
      <c r="G115" s="10">
        <f t="shared" si="5"/>
        <v>7.5556505266655997E-3</v>
      </c>
      <c r="H115" s="11">
        <f t="shared" si="6"/>
        <v>248.73381167408741</v>
      </c>
      <c r="I115" s="3">
        <f t="shared" si="7"/>
        <v>153.88303149973581</v>
      </c>
      <c r="J115" s="3">
        <f>I115/MAXA($I$6:I114)-1</f>
        <v>-5.4382512732649158E-3</v>
      </c>
    </row>
    <row r="116" spans="1:10" x14ac:dyDescent="0.25">
      <c r="A116" s="47">
        <v>41730</v>
      </c>
      <c r="B116" s="9">
        <v>5.9999999999999995E-4</v>
      </c>
      <c r="C116" s="9">
        <v>6.2007889650528281E-3</v>
      </c>
      <c r="D116" s="3">
        <f t="shared" si="4"/>
        <v>158.27774839920957</v>
      </c>
      <c r="E116" s="3">
        <f>D116/MAXA($D$6:D115)-1</f>
        <v>-4.0060000000008422E-4</v>
      </c>
      <c r="F116" s="10">
        <f>'L4 (2)'!Q114</f>
        <v>7.5348251659276694E-3</v>
      </c>
      <c r="G116" s="10">
        <f t="shared" si="5"/>
        <v>3.1034617351503322E-3</v>
      </c>
      <c r="H116" s="11">
        <f t="shared" si="6"/>
        <v>250.60797745790646</v>
      </c>
      <c r="I116" s="3">
        <f t="shared" si="7"/>
        <v>154.36060159968417</v>
      </c>
      <c r="J116" s="3">
        <f>I116/MAXA($I$6:I115)-1</f>
        <v>-2.3516669428472747E-3</v>
      </c>
    </row>
    <row r="117" spans="1:10" x14ac:dyDescent="0.25">
      <c r="A117" s="47">
        <v>41760</v>
      </c>
      <c r="B117" s="9">
        <v>1.23E-2</v>
      </c>
      <c r="C117" s="9">
        <v>2.1030280012996005E-2</v>
      </c>
      <c r="D117" s="3">
        <f t="shared" si="4"/>
        <v>160.22456470451985</v>
      </c>
      <c r="E117" s="3">
        <f>D117/MAXA($D$6:D116)-1</f>
        <v>1.1894472619999874E-2</v>
      </c>
      <c r="F117" s="10">
        <f>'L4 (2)'!Q115</f>
        <v>7.9022736200770258E-3</v>
      </c>
      <c r="G117" s="10">
        <f t="shared" si="5"/>
        <v>3.4709101892996886E-3</v>
      </c>
      <c r="H117" s="11">
        <f t="shared" si="6"/>
        <v>252.58835026715295</v>
      </c>
      <c r="I117" s="3">
        <f t="shared" si="7"/>
        <v>154.89637338460295</v>
      </c>
      <c r="J117" s="3">
        <f>I117/MAXA($I$6:I116)-1</f>
        <v>1.1110808216987511E-3</v>
      </c>
    </row>
    <row r="118" spans="1:10" x14ac:dyDescent="0.25">
      <c r="A118" s="47">
        <v>41791</v>
      </c>
      <c r="B118" s="9">
        <v>2.8000000000000004E-3</v>
      </c>
      <c r="C118" s="9">
        <v>1.9058331658920569E-2</v>
      </c>
      <c r="D118" s="3">
        <f t="shared" si="4"/>
        <v>160.67319348569248</v>
      </c>
      <c r="E118" s="3">
        <f>D118/MAXA($D$6:D117)-1</f>
        <v>2.7999999999999137E-3</v>
      </c>
      <c r="F118" s="10">
        <f>'L4 (2)'!Q116</f>
        <v>8.2869085438079804E-3</v>
      </c>
      <c r="G118" s="10">
        <f t="shared" si="5"/>
        <v>3.8555451130306432E-3</v>
      </c>
      <c r="H118" s="11">
        <f t="shared" si="6"/>
        <v>254.68152682504817</v>
      </c>
      <c r="I118" s="3">
        <f t="shared" si="7"/>
        <v>155.49358334003213</v>
      </c>
      <c r="J118" s="3">
        <f>I118/MAXA($I$6:I117)-1</f>
        <v>3.8555451130306562E-3</v>
      </c>
    </row>
    <row r="119" spans="1:10" x14ac:dyDescent="0.25">
      <c r="A119" s="47">
        <v>41821</v>
      </c>
      <c r="B119" s="9">
        <v>-5.9999999999999995E-4</v>
      </c>
      <c r="C119" s="9">
        <v>-1.5079830581919862E-2</v>
      </c>
      <c r="D119" s="3">
        <f t="shared" si="4"/>
        <v>160.57678956960106</v>
      </c>
      <c r="E119" s="3">
        <f>D119/MAXA($D$6:D118)-1</f>
        <v>-6.0000000000004494E-4</v>
      </c>
      <c r="F119" s="10">
        <f>'L4 (2)'!Q117</f>
        <v>5.9415766690402994E-3</v>
      </c>
      <c r="G119" s="10">
        <f t="shared" si="5"/>
        <v>1.5102132382629621E-3</v>
      </c>
      <c r="H119" s="11">
        <f t="shared" si="6"/>
        <v>256.19473664286744</v>
      </c>
      <c r="I119" s="3">
        <f t="shared" si="7"/>
        <v>155.72841180805719</v>
      </c>
      <c r="J119" s="3">
        <f>I119/MAXA($I$6:I118)-1</f>
        <v>1.5102132382629474E-3</v>
      </c>
    </row>
    <row r="120" spans="1:10" x14ac:dyDescent="0.25">
      <c r="A120" s="47">
        <v>41852</v>
      </c>
      <c r="B120" s="9">
        <v>7.7000000000000002E-3</v>
      </c>
      <c r="C120" s="9">
        <v>3.7655295489735119E-2</v>
      </c>
      <c r="D120" s="3">
        <f t="shared" si="4"/>
        <v>161.81323084928701</v>
      </c>
      <c r="E120" s="3">
        <f>D120/MAXA($D$6:D119)-1</f>
        <v>7.0953800000002065E-3</v>
      </c>
      <c r="F120" s="10">
        <f>'L4 (2)'!Q118</f>
        <v>6.4766014547738776E-3</v>
      </c>
      <c r="G120" s="10">
        <f t="shared" si="5"/>
        <v>2.0452380239965404E-3</v>
      </c>
      <c r="H120" s="11">
        <f t="shared" si="6"/>
        <v>257.85400784691404</v>
      </c>
      <c r="I120" s="3">
        <f t="shared" si="7"/>
        <v>156.04691347730363</v>
      </c>
      <c r="J120" s="3">
        <f>I120/MAXA($I$6:I119)-1</f>
        <v>2.0452380239965873E-3</v>
      </c>
    </row>
    <row r="121" spans="1:10" x14ac:dyDescent="0.25">
      <c r="A121" s="47">
        <v>41883</v>
      </c>
      <c r="B121" s="9">
        <v>7.000000000000001E-4</v>
      </c>
      <c r="C121" s="9">
        <v>-1.5513837223063764E-2</v>
      </c>
      <c r="D121" s="3">
        <f t="shared" si="4"/>
        <v>161.92650011088151</v>
      </c>
      <c r="E121" s="3">
        <f>D121/MAXA($D$6:D120)-1</f>
        <v>6.9999999999992291E-4</v>
      </c>
      <c r="F121" s="10">
        <f>'L4 (2)'!Q119</f>
        <v>1.2010905560777298E-2</v>
      </c>
      <c r="G121" s="10">
        <f t="shared" si="5"/>
        <v>7.5795421299999612E-3</v>
      </c>
      <c r="H121" s="11">
        <f t="shared" si="6"/>
        <v>260.95106798363128</v>
      </c>
      <c r="I121" s="3">
        <f t="shared" si="7"/>
        <v>157.22967763226131</v>
      </c>
      <c r="J121" s="3">
        <f>I121/MAXA($I$6:I120)-1</f>
        <v>7.5795421300000054E-3</v>
      </c>
    </row>
    <row r="122" spans="1:10" x14ac:dyDescent="0.25">
      <c r="A122" s="47">
        <v>41913</v>
      </c>
      <c r="B122" s="9">
        <v>-5.0000000000000001E-4</v>
      </c>
      <c r="C122" s="9">
        <v>2.3201460786772321E-2</v>
      </c>
      <c r="D122" s="3">
        <f t="shared" si="4"/>
        <v>161.84553686082609</v>
      </c>
      <c r="E122" s="3">
        <f>D122/MAXA($D$6:D121)-1</f>
        <v>-4.9999999999983391E-4</v>
      </c>
      <c r="F122" s="10">
        <f>'L4 (2)'!Q120</f>
        <v>7.1096276525794647E-3</v>
      </c>
      <c r="G122" s="10">
        <f t="shared" si="5"/>
        <v>2.6782642218021275E-3</v>
      </c>
      <c r="H122" s="11">
        <f t="shared" si="6"/>
        <v>262.80633291253787</v>
      </c>
      <c r="I122" s="3">
        <f t="shared" si="7"/>
        <v>157.65078025246927</v>
      </c>
      <c r="J122" s="3">
        <f>I122/MAXA($I$6:I121)-1</f>
        <v>2.6782642218021735E-3</v>
      </c>
    </row>
    <row r="123" spans="1:10" x14ac:dyDescent="0.25">
      <c r="A123" s="47">
        <v>41944</v>
      </c>
      <c r="B123" s="9">
        <v>1.17E-2</v>
      </c>
      <c r="C123" s="9">
        <v>2.4533588760364822E-2</v>
      </c>
      <c r="D123" s="3">
        <f t="shared" si="4"/>
        <v>163.73912964209777</v>
      </c>
      <c r="E123" s="3">
        <f>D123/MAXA($D$6:D122)-1</f>
        <v>1.1194150000000125E-2</v>
      </c>
      <c r="F123" s="10">
        <f>'L4 (2)'!Q121</f>
        <v>1.2537030052604441E-2</v>
      </c>
      <c r="G123" s="10">
        <f t="shared" si="5"/>
        <v>8.1056666218271047E-3</v>
      </c>
      <c r="H123" s="11">
        <f t="shared" si="6"/>
        <v>266.10114380627709</v>
      </c>
      <c r="I123" s="3">
        <f t="shared" si="7"/>
        <v>158.92864491986671</v>
      </c>
      <c r="J123" s="3">
        <f>I123/MAXA($I$6:I122)-1</f>
        <v>8.1056666218271012E-3</v>
      </c>
    </row>
    <row r="124" spans="1:10" x14ac:dyDescent="0.25">
      <c r="A124" s="47">
        <v>41974</v>
      </c>
      <c r="B124" s="9">
        <v>4.0000000000000002E-4</v>
      </c>
      <c r="C124" s="9">
        <v>-4.1885878779204244E-3</v>
      </c>
      <c r="D124" s="3">
        <f t="shared" si="4"/>
        <v>163.80462529395459</v>
      </c>
      <c r="E124" s="3">
        <f>D124/MAXA($D$6:D123)-1</f>
        <v>3.9999999999995595E-4</v>
      </c>
      <c r="F124" s="10">
        <f>'L4 (2)'!Q122</f>
        <v>9.2541569345616966E-3</v>
      </c>
      <c r="G124" s="10">
        <f t="shared" si="5"/>
        <v>4.8227935037843594E-3</v>
      </c>
      <c r="H124" s="11">
        <f t="shared" si="6"/>
        <v>268.56368555152676</v>
      </c>
      <c r="I124" s="3">
        <f t="shared" si="7"/>
        <v>159.69512495615149</v>
      </c>
      <c r="J124" s="3">
        <f>I124/MAXA($I$6:I123)-1</f>
        <v>4.8227935037843395E-3</v>
      </c>
    </row>
    <row r="125" spans="1:10" x14ac:dyDescent="0.25">
      <c r="A125" s="47">
        <v>42005</v>
      </c>
      <c r="B125" s="9">
        <v>2.29E-2</v>
      </c>
      <c r="C125" s="9">
        <v>-3.1040805790470194E-2</v>
      </c>
      <c r="D125" s="3">
        <f t="shared" si="4"/>
        <v>167.55575121318614</v>
      </c>
      <c r="E125" s="3">
        <f>D125/MAXA($D$6:D124)-1</f>
        <v>2.289999999999992E-2</v>
      </c>
      <c r="F125" s="10">
        <f>'L4 (2)'!Q123</f>
        <v>8.03256846440451E-3</v>
      </c>
      <c r="G125" s="10">
        <f t="shared" si="5"/>
        <v>3.6012050336271728E-3</v>
      </c>
      <c r="H125" s="11">
        <f t="shared" si="6"/>
        <v>270.7209417427722</v>
      </c>
      <c r="I125" s="3">
        <f t="shared" si="7"/>
        <v>160.27021984398931</v>
      </c>
      <c r="J125" s="3">
        <f>I125/MAXA($I$6:I124)-1</f>
        <v>3.6012050336271528E-3</v>
      </c>
    </row>
    <row r="126" spans="1:10" x14ac:dyDescent="0.25">
      <c r="A126" s="47">
        <v>42036</v>
      </c>
      <c r="B126" s="9">
        <v>1.34E-2</v>
      </c>
      <c r="C126" s="9">
        <v>5.4892511014553946E-2</v>
      </c>
      <c r="D126" s="3">
        <f t="shared" si="4"/>
        <v>169.80099827944284</v>
      </c>
      <c r="E126" s="3">
        <f>D126/MAXA($D$6:D125)-1</f>
        <v>1.3400000000000079E-2</v>
      </c>
      <c r="F126" s="10">
        <f>'L4 (2)'!Q124</f>
        <v>1.2426119305665362E-2</v>
      </c>
      <c r="G126" s="10">
        <f t="shared" si="5"/>
        <v>7.9947558748880258E-3</v>
      </c>
      <c r="H126" s="11">
        <f t="shared" si="6"/>
        <v>274.08495246340999</v>
      </c>
      <c r="I126" s="3">
        <f t="shared" si="7"/>
        <v>161.55154112565666</v>
      </c>
      <c r="J126" s="3">
        <f>I126/MAXA($I$6:I125)-1</f>
        <v>7.9947558748880709E-3</v>
      </c>
    </row>
    <row r="127" spans="1:10" x14ac:dyDescent="0.25">
      <c r="A127" s="47">
        <v>42064</v>
      </c>
      <c r="B127" s="9">
        <v>9.0000000000000011E-3</v>
      </c>
      <c r="C127" s="9">
        <v>-1.739610691375626E-2</v>
      </c>
      <c r="D127" s="3">
        <f t="shared" si="4"/>
        <v>171.32920726395781</v>
      </c>
      <c r="E127" s="3">
        <f>D127/MAXA($D$6:D126)-1</f>
        <v>8.999999999999897E-3</v>
      </c>
      <c r="F127" s="10">
        <f>'L4 (2)'!Q125</f>
        <v>1.3915646707536467E-2</v>
      </c>
      <c r="G127" s="10">
        <f t="shared" si="5"/>
        <v>9.4842832767591291E-3</v>
      </c>
      <c r="H127" s="11">
        <f t="shared" si="6"/>
        <v>277.89902182974276</v>
      </c>
      <c r="I127" s="3">
        <f t="shared" si="7"/>
        <v>163.08374170548939</v>
      </c>
      <c r="J127" s="3">
        <f>I127/MAXA($I$6:I126)-1</f>
        <v>9.4842832767592089E-3</v>
      </c>
    </row>
    <row r="128" spans="1:10" x14ac:dyDescent="0.25">
      <c r="A128" s="47">
        <v>42095</v>
      </c>
      <c r="B128" s="9">
        <v>-1.7000000000000001E-3</v>
      </c>
      <c r="C128" s="9">
        <v>8.5208197301247512E-3</v>
      </c>
      <c r="D128" s="3">
        <f t="shared" si="4"/>
        <v>171.03794761160907</v>
      </c>
      <c r="E128" s="3">
        <f>D128/MAXA($D$6:D127)-1</f>
        <v>-1.7000000000000348E-3</v>
      </c>
      <c r="F128" s="10">
        <f>'L4 (2)'!Q126</f>
        <v>8.158387896236895E-3</v>
      </c>
      <c r="G128" s="10">
        <f t="shared" si="5"/>
        <v>3.7270244654595578E-3</v>
      </c>
      <c r="H128" s="11">
        <f t="shared" si="6"/>
        <v>280.1662298458146</v>
      </c>
      <c r="I128" s="3">
        <f t="shared" si="7"/>
        <v>163.69155880074442</v>
      </c>
      <c r="J128" s="3">
        <f>I128/MAXA($I$6:I127)-1</f>
        <v>3.727024465459472E-3</v>
      </c>
    </row>
    <row r="129" spans="1:10" x14ac:dyDescent="0.25">
      <c r="A129" s="47">
        <v>42125</v>
      </c>
      <c r="B129" s="9">
        <v>4.1999999999999997E-3</v>
      </c>
      <c r="C129" s="9">
        <v>1.0491382393316817E-2</v>
      </c>
      <c r="D129" s="3">
        <f t="shared" si="4"/>
        <v>171.75630699157782</v>
      </c>
      <c r="E129" s="3">
        <f>D129/MAXA($D$6:D128)-1</f>
        <v>2.4928599999998191E-3</v>
      </c>
      <c r="F129" s="10">
        <f>'L4 (2)'!Q127</f>
        <v>8.0794278441363113E-3</v>
      </c>
      <c r="G129" s="10">
        <f t="shared" si="5"/>
        <v>3.6480644133589741E-3</v>
      </c>
      <c r="H129" s="11">
        <f t="shared" si="6"/>
        <v>282.42981268421755</v>
      </c>
      <c r="I129" s="3">
        <f t="shared" si="7"/>
        <v>164.28871615117268</v>
      </c>
      <c r="J129" s="3">
        <f>I129/MAXA($I$6:I128)-1</f>
        <v>3.6480644133589646E-3</v>
      </c>
    </row>
    <row r="130" spans="1:10" x14ac:dyDescent="0.25">
      <c r="A130" s="47">
        <v>42156</v>
      </c>
      <c r="B130" s="9">
        <v>-1.47E-2</v>
      </c>
      <c r="C130" s="9">
        <v>-2.1011672375900514E-2</v>
      </c>
      <c r="D130" s="3">
        <f t="shared" si="4"/>
        <v>169.2314892788016</v>
      </c>
      <c r="E130" s="3">
        <f>D130/MAXA($D$6:D129)-1</f>
        <v>-1.4700000000000157E-2</v>
      </c>
      <c r="F130" s="10">
        <f>'L4 (2)'!Q128</f>
        <v>9.3984962406015032E-3</v>
      </c>
      <c r="G130" s="10">
        <f t="shared" si="5"/>
        <v>4.967132809824166E-3</v>
      </c>
      <c r="H130" s="11">
        <f t="shared" si="6"/>
        <v>285.08422821696394</v>
      </c>
      <c r="I130" s="3">
        <f t="shared" si="7"/>
        <v>165.10476002345106</v>
      </c>
      <c r="J130" s="3">
        <f>I130/MAXA($I$6:I129)-1</f>
        <v>4.9671328098241929E-3</v>
      </c>
    </row>
    <row r="131" spans="1:10" x14ac:dyDescent="0.25">
      <c r="A131" s="47">
        <v>42186</v>
      </c>
      <c r="B131" s="9">
        <v>1.1899999999999999E-2</v>
      </c>
      <c r="C131" s="9">
        <v>1.9742029696721453E-2</v>
      </c>
      <c r="D131" s="3">
        <f t="shared" si="4"/>
        <v>171.24534400121934</v>
      </c>
      <c r="E131" s="3">
        <f>D131/MAXA($D$6:D130)-1</f>
        <v>-2.9749300000001533E-3</v>
      </c>
      <c r="F131" s="10">
        <f>'L4 (2)'!Q129</f>
        <v>7.2399367517525289E-3</v>
      </c>
      <c r="G131" s="10">
        <f t="shared" si="5"/>
        <v>2.8085733209751917E-3</v>
      </c>
      <c r="H131" s="11">
        <f t="shared" si="6"/>
        <v>287.14821999817696</v>
      </c>
      <c r="I131" s="3">
        <f t="shared" si="7"/>
        <v>165.56846884761896</v>
      </c>
      <c r="J131" s="3">
        <f>I131/MAXA($I$6:I130)-1</f>
        <v>2.8085733209752828E-3</v>
      </c>
    </row>
    <row r="132" spans="1:10" x14ac:dyDescent="0.25">
      <c r="A132" s="47">
        <v>42217</v>
      </c>
      <c r="B132" s="9">
        <v>-1.46E-2</v>
      </c>
      <c r="C132" s="9">
        <v>-6.2580818167202845E-2</v>
      </c>
      <c r="D132" s="3">
        <f t="shared" si="4"/>
        <v>168.74516197880155</v>
      </c>
      <c r="E132" s="3">
        <f>D132/MAXA($D$6:D131)-1</f>
        <v>-1.7531496022000104E-2</v>
      </c>
      <c r="F132" s="10">
        <f>'L4 (2)'!Q130</f>
        <v>1.2998173020325207E-2</v>
      </c>
      <c r="G132" s="10">
        <f t="shared" si="5"/>
        <v>8.5668095895478705E-3</v>
      </c>
      <c r="H132" s="11">
        <f t="shared" si="6"/>
        <v>290.88062224419167</v>
      </c>
      <c r="I132" s="3">
        <f t="shared" si="7"/>
        <v>166.98686239426951</v>
      </c>
      <c r="J132" s="3">
        <f>I132/MAXA($I$6:I131)-1</f>
        <v>8.566809589547919E-3</v>
      </c>
    </row>
    <row r="133" spans="1:10" x14ac:dyDescent="0.25">
      <c r="A133" s="47">
        <v>42248</v>
      </c>
      <c r="B133" s="9">
        <v>-4.5999999999999999E-3</v>
      </c>
      <c r="C133" s="9">
        <v>-2.6442831573227132E-2</v>
      </c>
      <c r="D133" s="3">
        <f t="shared" si="4"/>
        <v>167.96893423369906</v>
      </c>
      <c r="E133" s="3">
        <f>D133/MAXA($D$6:D132)-1</f>
        <v>-2.2050851140298922E-2</v>
      </c>
      <c r="F133" s="10">
        <f>'L4 (2)'!Q131</f>
        <v>-3.4731911284151561E-2</v>
      </c>
      <c r="G133" s="10">
        <f t="shared" si="5"/>
        <v>-3.9163274714928899E-2</v>
      </c>
      <c r="H133" s="11">
        <f t="shared" si="6"/>
        <v>280.77778227812763</v>
      </c>
      <c r="I133" s="3">
        <f t="shared" si="7"/>
        <v>160.4471100285387</v>
      </c>
      <c r="J133" s="3">
        <f>I133/MAXA($I$6:I132)-1</f>
        <v>-3.9163274714928864E-2</v>
      </c>
    </row>
    <row r="134" spans="1:10" x14ac:dyDescent="0.25">
      <c r="A134" s="47">
        <v>42278</v>
      </c>
      <c r="B134" s="9">
        <v>8.0000000000000002E-3</v>
      </c>
      <c r="C134" s="9">
        <v>8.2983117760394132E-2</v>
      </c>
      <c r="D134" s="3">
        <f t="shared" si="4"/>
        <v>169.31268570756865</v>
      </c>
      <c r="E134" s="3">
        <f>D134/MAXA($D$6:D133)-1</f>
        <v>-1.4227257949421257E-2</v>
      </c>
      <c r="F134" s="10">
        <f>'L4 (2)'!Q132</f>
        <v>1.8178556479100643E-2</v>
      </c>
      <c r="G134" s="10">
        <f t="shared" si="5"/>
        <v>1.3747193048323305E-2</v>
      </c>
      <c r="H134" s="11">
        <f t="shared" si="6"/>
        <v>285.88191705134716</v>
      </c>
      <c r="I134" s="3">
        <f t="shared" si="7"/>
        <v>162.6528074241466</v>
      </c>
      <c r="J134" s="3">
        <f>I134/MAXA($I$6:I133)-1</f>
        <v>-2.5954466764516182E-2</v>
      </c>
    </row>
    <row r="135" spans="1:10" x14ac:dyDescent="0.25">
      <c r="A135" s="47">
        <v>42309</v>
      </c>
      <c r="B135" s="9">
        <v>1.6399999999999998E-2</v>
      </c>
      <c r="C135" s="9">
        <v>5.0486926072412786E-4</v>
      </c>
      <c r="D135" s="3">
        <f t="shared" ref="D135:D149" si="8">D134*(1+B135)</f>
        <v>172.08941375317278</v>
      </c>
      <c r="E135" s="3">
        <f>D135/MAXA($D$6:D134)-1</f>
        <v>1.9394150202083349E-3</v>
      </c>
      <c r="F135" s="10">
        <f>'L4 (2)'!Q133</f>
        <v>1.5750871708548754E-2</v>
      </c>
      <c r="G135" s="10">
        <f t="shared" si="5"/>
        <v>1.1319508277771416E-2</v>
      </c>
      <c r="H135" s="11">
        <f t="shared" si="6"/>
        <v>290.38480645061691</v>
      </c>
      <c r="I135" s="3">
        <f t="shared" si="7"/>
        <v>164.493957224187</v>
      </c>
      <c r="J135" s="3">
        <f>I135/MAXA($I$6:I134)-1</f>
        <v>-1.4928750288130788E-2</v>
      </c>
    </row>
    <row r="136" spans="1:10" x14ac:dyDescent="0.25">
      <c r="A136" s="47">
        <v>42339</v>
      </c>
      <c r="B136" s="9">
        <v>-5.0000000000000001E-3</v>
      </c>
      <c r="C136" s="9">
        <v>-1.7530185176314439E-2</v>
      </c>
      <c r="D136" s="3">
        <f t="shared" si="8"/>
        <v>171.22896668440691</v>
      </c>
      <c r="E136" s="3">
        <f>D136/MAXA($D$6:D135)-1</f>
        <v>-5.0000000000000044E-3</v>
      </c>
      <c r="F136" s="10">
        <f>'L4 (2)'!Q134</f>
        <v>9.7976333820225664E-3</v>
      </c>
      <c r="G136" s="10">
        <f t="shared" ref="G136:G149" si="9">F136-$L$5</f>
        <v>5.3662699512452292E-3</v>
      </c>
      <c r="H136" s="11">
        <f t="shared" si="6"/>
        <v>293.22989032392968</v>
      </c>
      <c r="I136" s="3">
        <f t="shared" si="7"/>
        <v>165.3766762040006</v>
      </c>
      <c r="J136" s="3">
        <f>I136/MAXA($I$6:I135)-1</f>
        <v>-9.6425920409661803E-3</v>
      </c>
    </row>
    <row r="137" spans="1:10" x14ac:dyDescent="0.25">
      <c r="A137" s="47">
        <v>42370</v>
      </c>
      <c r="B137" s="9">
        <v>-1.0500000000000001E-2</v>
      </c>
      <c r="C137" s="9">
        <v>-5.073532197294639E-2</v>
      </c>
      <c r="D137" s="3">
        <f t="shared" si="8"/>
        <v>169.43106253422064</v>
      </c>
      <c r="E137" s="3">
        <f>D137/MAXA($D$6:D136)-1</f>
        <v>-1.5447499999999947E-2</v>
      </c>
      <c r="F137" s="10">
        <f>'L4 (2)'!Q135</f>
        <v>1.1318808772528298E-2</v>
      </c>
      <c r="G137" s="10">
        <f t="shared" si="9"/>
        <v>6.8874453417509607E-3</v>
      </c>
      <c r="H137" s="11">
        <f t="shared" ref="H137:H149" si="10">H136*(1+F137)</f>
        <v>296.54890337889566</v>
      </c>
      <c r="I137" s="3">
        <f t="shared" ref="I137:I149" si="11">(1+G137)*I136</f>
        <v>166.5156990221561</v>
      </c>
      <c r="J137" s="3">
        <f>I137/MAXA($I$6:I136)-1</f>
        <v>-2.8215595248503034E-3</v>
      </c>
    </row>
    <row r="138" spans="1:10" x14ac:dyDescent="0.25">
      <c r="A138" s="47">
        <v>42401</v>
      </c>
      <c r="B138" s="9">
        <v>3.2000000000000002E-3</v>
      </c>
      <c r="C138" s="9">
        <v>-4.1283604302990717E-3</v>
      </c>
      <c r="D138" s="3">
        <f t="shared" si="8"/>
        <v>169.97324193433016</v>
      </c>
      <c r="E138" s="3">
        <f>D138/MAXA($D$6:D137)-1</f>
        <v>-1.2296931999999927E-2</v>
      </c>
      <c r="F138" s="10">
        <f>'L4 (2)'!Q136</f>
        <v>8.5952805518086824E-3</v>
      </c>
      <c r="G138" s="10">
        <f t="shared" si="9"/>
        <v>4.1639171210313452E-3</v>
      </c>
      <c r="H138" s="11">
        <f t="shared" si="10"/>
        <v>299.09782440076845</v>
      </c>
      <c r="I138" s="3">
        <f t="shared" si="11"/>
        <v>167.20905659223493</v>
      </c>
      <c r="J138" s="3">
        <f>I138/MAXA($I$6:I137)-1</f>
        <v>1.3306088561673146E-3</v>
      </c>
    </row>
    <row r="139" spans="1:10" x14ac:dyDescent="0.25">
      <c r="A139" s="47">
        <v>42430</v>
      </c>
      <c r="B139" s="9">
        <v>2E-3</v>
      </c>
      <c r="C139" s="9">
        <v>6.5991114577365062E-2</v>
      </c>
      <c r="D139" s="3">
        <f t="shared" si="8"/>
        <v>170.31318841819882</v>
      </c>
      <c r="E139" s="3">
        <f>D139/MAXA($D$6:D138)-1</f>
        <v>-1.0321525863999925E-2</v>
      </c>
      <c r="F139" s="10">
        <f>'L4 (2)'!Q137</f>
        <v>1.2753708128622891E-2</v>
      </c>
      <c r="G139" s="10">
        <f t="shared" si="9"/>
        <v>8.3223446978455545E-3</v>
      </c>
      <c r="H139" s="11">
        <f t="shared" si="10"/>
        <v>302.91243075508191</v>
      </c>
      <c r="I139" s="3">
        <f t="shared" si="11"/>
        <v>168.60062799779706</v>
      </c>
      <c r="J139" s="3">
        <f>I139/MAXA($I$6:I138)-1</f>
        <v>8.3223446978455407E-3</v>
      </c>
    </row>
    <row r="140" spans="1:10" x14ac:dyDescent="0.25">
      <c r="A140" s="47">
        <v>42461</v>
      </c>
      <c r="B140" s="9">
        <v>3.7000000000000002E-3</v>
      </c>
      <c r="C140" s="9">
        <v>2.6993984808731941E-3</v>
      </c>
      <c r="D140" s="3">
        <f t="shared" si="8"/>
        <v>170.94334721534617</v>
      </c>
      <c r="E140" s="3">
        <f>D140/MAXA($D$6:D139)-1</f>
        <v>-6.6597155096966842E-3</v>
      </c>
      <c r="F140" s="10">
        <f>'L4 (2)'!Q138</f>
        <v>1.1074993659532305E-2</v>
      </c>
      <c r="G140" s="10">
        <f t="shared" si="9"/>
        <v>6.6436302287549683E-3</v>
      </c>
      <c r="H140" s="11">
        <f t="shared" si="10"/>
        <v>306.26718400508793</v>
      </c>
      <c r="I140" s="3">
        <f t="shared" si="11"/>
        <v>169.72074822655028</v>
      </c>
      <c r="J140" s="3">
        <f>I140/MAXA($I$6:I139)-1</f>
        <v>6.6436302287549154E-3</v>
      </c>
    </row>
    <row r="141" spans="1:10" x14ac:dyDescent="0.25">
      <c r="A141" s="47">
        <v>42491</v>
      </c>
      <c r="B141" s="9">
        <v>5.6000000000000008E-3</v>
      </c>
      <c r="C141" s="9">
        <v>1.5324602357572603E-2</v>
      </c>
      <c r="D141" s="3">
        <f t="shared" si="8"/>
        <v>171.90062995975211</v>
      </c>
      <c r="E141" s="3">
        <f>D141/MAXA($D$6:D140)-1</f>
        <v>-1.0970099165509284E-3</v>
      </c>
      <c r="F141" s="10">
        <f>'L4 (2)'!Q139</f>
        <v>9.2201202063676053E-3</v>
      </c>
      <c r="G141" s="10">
        <f t="shared" si="9"/>
        <v>4.7887567755902681E-3</v>
      </c>
      <c r="H141" s="11">
        <f t="shared" si="10"/>
        <v>309.09100425688052</v>
      </c>
      <c r="I141" s="3">
        <f t="shared" si="11"/>
        <v>170.53349960957843</v>
      </c>
      <c r="J141" s="3">
        <f>I141/MAXA($I$6:I140)-1</f>
        <v>4.7887567755902083E-3</v>
      </c>
    </row>
    <row r="142" spans="1:10" x14ac:dyDescent="0.25">
      <c r="A142" s="47">
        <v>42522</v>
      </c>
      <c r="B142" s="9">
        <v>1.5E-3</v>
      </c>
      <c r="C142" s="9">
        <v>9.1092112097812539E-4</v>
      </c>
      <c r="D142" s="3">
        <f t="shared" si="8"/>
        <v>172.15848090469174</v>
      </c>
      <c r="E142" s="3">
        <f>D142/MAXA($D$6:D141)-1</f>
        <v>4.0134456857421341E-4</v>
      </c>
      <c r="F142" s="10">
        <f>'L4 (2)'!Q140</f>
        <v>9.7416310732494227E-3</v>
      </c>
      <c r="G142" s="10">
        <f t="shared" si="9"/>
        <v>5.3102676424720855E-3</v>
      </c>
      <c r="H142" s="11">
        <f t="shared" si="10"/>
        <v>312.10205478841124</v>
      </c>
      <c r="I142" s="3">
        <f t="shared" si="11"/>
        <v>171.4390781345127</v>
      </c>
      <c r="J142" s="3">
        <f>I142/MAXA($I$6:I141)-1</f>
        <v>5.3102676424721107E-3</v>
      </c>
    </row>
    <row r="143" spans="1:10" x14ac:dyDescent="0.25">
      <c r="A143" s="47">
        <v>42552</v>
      </c>
      <c r="B143" s="9">
        <v>1.3899999999999999E-2</v>
      </c>
      <c r="C143" s="9">
        <v>3.5609801125254359E-2</v>
      </c>
      <c r="D143" s="3">
        <f t="shared" si="8"/>
        <v>174.55148378926697</v>
      </c>
      <c r="E143" s="3">
        <f>D143/MAXA($D$6:D142)-1</f>
        <v>1.3900000000000023E-2</v>
      </c>
      <c r="F143" s="10">
        <f>'L4 (2)'!Q141</f>
        <v>7.5965580069226428E-3</v>
      </c>
      <c r="G143" s="10">
        <f t="shared" si="9"/>
        <v>3.1651945761453056E-3</v>
      </c>
      <c r="H143" s="11">
        <f t="shared" si="10"/>
        <v>314.47295615169116</v>
      </c>
      <c r="I143" s="3">
        <f t="shared" si="11"/>
        <v>171.98171617476339</v>
      </c>
      <c r="J143" s="3">
        <f>I143/MAXA($I$6:I142)-1</f>
        <v>3.1651945761452804E-3</v>
      </c>
    </row>
    <row r="144" spans="1:10" x14ac:dyDescent="0.25">
      <c r="A144" s="47">
        <v>42583</v>
      </c>
      <c r="B144" s="9">
        <v>-4.0000000000000002E-4</v>
      </c>
      <c r="C144" s="9">
        <v>-1.2192431360480427E-3</v>
      </c>
      <c r="D144" s="3">
        <f t="shared" si="8"/>
        <v>174.48166319575128</v>
      </c>
      <c r="E144" s="3">
        <f>D144/MAXA($D$6:D143)-1</f>
        <v>-3.9999999999984492E-4</v>
      </c>
      <c r="F144" s="10">
        <f>'L4 (2)'!Q142</f>
        <v>9.1410625355143396E-3</v>
      </c>
      <c r="G144" s="10">
        <f t="shared" si="9"/>
        <v>4.7096991047370024E-3</v>
      </c>
      <c r="H144" s="11">
        <f t="shared" si="10"/>
        <v>317.34757310960185</v>
      </c>
      <c r="I144" s="3">
        <f t="shared" si="11"/>
        <v>172.79169830946282</v>
      </c>
      <c r="J144" s="3">
        <f>I144/MAXA($I$6:I143)-1</f>
        <v>4.709699104737064E-3</v>
      </c>
    </row>
    <row r="145" spans="1:10" x14ac:dyDescent="0.25">
      <c r="A145" s="47">
        <v>42614</v>
      </c>
      <c r="B145" s="9">
        <v>2.6000000000000003E-3</v>
      </c>
      <c r="C145" s="9">
        <v>-1.2344508443253854E-3</v>
      </c>
      <c r="D145" s="3">
        <f t="shared" si="8"/>
        <v>174.93531552006021</v>
      </c>
      <c r="E145" s="3">
        <f>D145/MAXA($D$6:D144)-1</f>
        <v>2.1989600000000831E-3</v>
      </c>
      <c r="F145" s="10">
        <f>'L4 (2)'!Q143</f>
        <v>7.3161548762961772E-3</v>
      </c>
      <c r="G145" s="10">
        <f t="shared" si="9"/>
        <v>2.88479144551884E-3</v>
      </c>
      <c r="H145" s="11">
        <f t="shared" si="10"/>
        <v>319.66933710408841</v>
      </c>
      <c r="I145" s="3">
        <f t="shared" si="11"/>
        <v>173.29016632260263</v>
      </c>
      <c r="J145" s="3">
        <f>I145/MAXA($I$6:I144)-1</f>
        <v>2.8847914455187862E-3</v>
      </c>
    </row>
    <row r="146" spans="1:10" x14ac:dyDescent="0.25">
      <c r="A146" s="47">
        <v>42644</v>
      </c>
      <c r="B146" s="9">
        <v>-6.9999999999999999E-4</v>
      </c>
      <c r="C146" s="9">
        <v>-1.9425679279557517E-2</v>
      </c>
      <c r="D146" s="3">
        <f t="shared" si="8"/>
        <v>174.81286079919616</v>
      </c>
      <c r="E146" s="3">
        <f>D146/MAXA($D$6:D145)-1</f>
        <v>-7.0000000000003393E-4</v>
      </c>
      <c r="F146" s="10">
        <f>'L4 (2)'!Q144</f>
        <v>1.0395308544697616E-2</v>
      </c>
      <c r="G146" s="10">
        <f t="shared" si="9"/>
        <v>5.9639451139202786E-3</v>
      </c>
      <c r="H146" s="11">
        <f t="shared" si="10"/>
        <v>322.99239849556437</v>
      </c>
      <c r="I146" s="3">
        <f t="shared" si="11"/>
        <v>174.32365936333272</v>
      </c>
      <c r="J146" s="3">
        <f>I146/MAXA($I$6:I145)-1</f>
        <v>5.9639451139201771E-3</v>
      </c>
    </row>
    <row r="147" spans="1:10" x14ac:dyDescent="0.25">
      <c r="A147" s="47">
        <v>42675</v>
      </c>
      <c r="B147" s="9">
        <v>1.6999999999999999E-3</v>
      </c>
      <c r="C147" s="9">
        <v>3.4174522187570444E-2</v>
      </c>
      <c r="D147" s="3">
        <f t="shared" si="8"/>
        <v>175.1100426625548</v>
      </c>
      <c r="E147" s="3">
        <f>D147/MAXA($D$6:D146)-1</f>
        <v>9.9881000000001663E-4</v>
      </c>
      <c r="F147" s="10">
        <f>'L4 (2)'!Q145</f>
        <v>9.2728370618803541E-3</v>
      </c>
      <c r="G147" s="10">
        <f t="shared" si="9"/>
        <v>4.8414736311030169E-3</v>
      </c>
      <c r="H147" s="11">
        <f t="shared" si="10"/>
        <v>325.98745437903972</v>
      </c>
      <c r="I147" s="3">
        <f t="shared" si="11"/>
        <v>175.16764276341769</v>
      </c>
      <c r="J147" s="3">
        <f>I147/MAXA($I$6:I146)-1</f>
        <v>4.8414736311030993E-3</v>
      </c>
    </row>
    <row r="148" spans="1:10" x14ac:dyDescent="0.25">
      <c r="A148" s="47">
        <v>42705</v>
      </c>
      <c r="B148" s="9">
        <v>1.03E-2</v>
      </c>
      <c r="C148" s="9">
        <v>1.8200762196895148E-2</v>
      </c>
      <c r="D148" s="3">
        <f t="shared" si="8"/>
        <v>176.91367610197912</v>
      </c>
      <c r="E148" s="3">
        <f>D148/MAXA($D$6:D147)-1</f>
        <v>1.0299999999999976E-2</v>
      </c>
      <c r="F148" s="10">
        <f>'L4 (2)'!Q146</f>
        <v>1.0245241368074847E-2</v>
      </c>
      <c r="G148" s="10">
        <f t="shared" si="9"/>
        <v>5.8138779372975099E-3</v>
      </c>
      <c r="H148" s="11">
        <f t="shared" si="10"/>
        <v>329.32727453211731</v>
      </c>
      <c r="I148" s="3">
        <f t="shared" si="11"/>
        <v>176.18604605700835</v>
      </c>
      <c r="J148" s="3">
        <f>I148/MAXA($I$6:I147)-1</f>
        <v>5.8138779372975957E-3</v>
      </c>
    </row>
    <row r="149" spans="1:10" x14ac:dyDescent="0.25">
      <c r="A149" s="47">
        <v>42736</v>
      </c>
      <c r="B149" s="9">
        <v>5.9999999999999995E-4</v>
      </c>
      <c r="C149" s="9">
        <v>2.3E-2</v>
      </c>
      <c r="D149" s="3">
        <f t="shared" si="8"/>
        <v>177.01982430764031</v>
      </c>
      <c r="E149" s="3">
        <f>D149/MAXA($D$6:D148)-1</f>
        <v>5.9999999999993392E-4</v>
      </c>
      <c r="F149" s="10">
        <f>'L4 (2)'!Q147</f>
        <v>9.1635773419273658E-3</v>
      </c>
      <c r="G149" s="10">
        <f t="shared" si="9"/>
        <v>4.7322139111500286E-3</v>
      </c>
      <c r="H149" s="11">
        <f t="shared" si="10"/>
        <v>332.34509048309855</v>
      </c>
      <c r="I149" s="3">
        <f t="shared" si="11"/>
        <v>177.01979611510987</v>
      </c>
      <c r="J149" s="3">
        <f>I149/MAXA($I$6:I148)-1</f>
        <v>4.7322139111500849E-3</v>
      </c>
    </row>
    <row r="150" spans="1:10" x14ac:dyDescent="0.25">
      <c r="F150" s="10"/>
      <c r="G150" s="10"/>
    </row>
  </sheetData>
  <pageMargins left="0.75" right="0.75" top="1" bottom="1" header="0.5" footer="0.5"/>
  <pageSetup paperSize="9" orientation="portrait" horizontalDpi="4294967292" verticalDpi="4294967292"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8"/>
  <sheetViews>
    <sheetView workbookViewId="0">
      <selection activeCell="O4" sqref="O4:R4"/>
    </sheetView>
  </sheetViews>
  <sheetFormatPr baseColWidth="10" defaultRowHeight="15" x14ac:dyDescent="0.25"/>
  <cols>
    <col min="1" max="1" width="11.7109375" bestFit="1" customWidth="1"/>
    <col min="4" max="4" width="12.7109375" bestFit="1" customWidth="1"/>
    <col min="5" max="5" width="11.85546875" customWidth="1"/>
    <col min="9" max="9" width="18.140625" customWidth="1"/>
  </cols>
  <sheetData>
    <row r="1" spans="1:19" x14ac:dyDescent="0.25">
      <c r="A1" t="s">
        <v>0</v>
      </c>
      <c r="B1">
        <v>6</v>
      </c>
    </row>
    <row r="2" spans="1:19" x14ac:dyDescent="0.25">
      <c r="A2" t="s">
        <v>1</v>
      </c>
      <c r="B2">
        <v>-2</v>
      </c>
    </row>
    <row r="3" spans="1:19" x14ac:dyDescent="0.25">
      <c r="A3" s="2"/>
    </row>
    <row r="4" spans="1:19" x14ac:dyDescent="0.25">
      <c r="A4" s="1" t="s">
        <v>18</v>
      </c>
      <c r="B4" s="1" t="s">
        <v>2</v>
      </c>
      <c r="C4" s="1" t="s">
        <v>6</v>
      </c>
      <c r="D4" s="1" t="s">
        <v>5</v>
      </c>
      <c r="E4" s="1" t="s">
        <v>7</v>
      </c>
      <c r="F4" s="1" t="s">
        <v>8</v>
      </c>
      <c r="G4" s="1" t="s">
        <v>9</v>
      </c>
      <c r="H4" s="1" t="s">
        <v>10</v>
      </c>
      <c r="I4" s="1" t="s">
        <v>17</v>
      </c>
      <c r="J4" s="1" t="s">
        <v>4</v>
      </c>
      <c r="K4" s="1" t="s">
        <v>3</v>
      </c>
      <c r="L4" s="1" t="s">
        <v>11</v>
      </c>
      <c r="M4" s="1" t="s">
        <v>12</v>
      </c>
      <c r="N4" s="1" t="s">
        <v>13</v>
      </c>
      <c r="O4" s="1" t="s">
        <v>14</v>
      </c>
      <c r="P4" s="1" t="s">
        <v>15</v>
      </c>
      <c r="Q4" s="1" t="s">
        <v>16</v>
      </c>
    </row>
    <row r="5" spans="1:19" ht="15.75" x14ac:dyDescent="0.25">
      <c r="A5" s="36">
        <v>38353</v>
      </c>
      <c r="B5" s="37">
        <v>0.12820000000000001</v>
      </c>
      <c r="C5" s="38">
        <v>1181.27</v>
      </c>
      <c r="D5" s="37">
        <v>2.06E-2</v>
      </c>
      <c r="E5" s="37">
        <v>1.7500000000000002E-2</v>
      </c>
      <c r="F5" s="39">
        <v>28</v>
      </c>
      <c r="G5" s="38">
        <f>C5*EXP((D5-E5+((B5^2)/2))*(1/12)+(B5*SQRT(F5/365)*$B$2))</f>
        <v>1101.3296053696297</v>
      </c>
      <c r="H5" s="38">
        <v>1100</v>
      </c>
      <c r="I5" s="40">
        <v>42813</v>
      </c>
      <c r="J5" s="38">
        <v>47</v>
      </c>
      <c r="K5" s="38">
        <v>2.8</v>
      </c>
      <c r="L5" s="38">
        <v>0.55000000000000004</v>
      </c>
      <c r="M5" s="38">
        <f>H5*EXP(-D5*(J5/365))-K5</f>
        <v>1094.2860035324543</v>
      </c>
      <c r="N5" s="38">
        <f>M5/$B$1</f>
        <v>182.38100058874238</v>
      </c>
      <c r="O5" s="38">
        <f>(N5+K5)*(EXP(D5*F5/365)-1)</f>
        <v>0.29286806039011043</v>
      </c>
      <c r="P5" s="38">
        <f>K5-L5+O5</f>
        <v>2.5428680603901106</v>
      </c>
      <c r="Q5" s="37">
        <f>P5/N5</f>
        <v>1.3942614922505646E-2</v>
      </c>
      <c r="S5" s="3"/>
    </row>
    <row r="6" spans="1:19" ht="15.75" x14ac:dyDescent="0.25">
      <c r="A6" s="36">
        <v>38384</v>
      </c>
      <c r="B6" s="37">
        <v>0.1208</v>
      </c>
      <c r="C6" s="38">
        <v>1203.599976</v>
      </c>
      <c r="D6" s="37">
        <v>2.5100000000000001E-2</v>
      </c>
      <c r="E6" s="37">
        <v>1.66E-2</v>
      </c>
      <c r="F6" s="38">
        <v>31</v>
      </c>
      <c r="G6" s="38">
        <f>C6*EXP((D6-E6+((B6^2)/2))*(1/12)+(B6*SQRT(F6/365)*$B$2))</f>
        <v>1123.2473302479405</v>
      </c>
      <c r="H6" s="38">
        <v>1125</v>
      </c>
      <c r="I6" s="36">
        <v>42841</v>
      </c>
      <c r="J6" s="38">
        <v>47</v>
      </c>
      <c r="K6" s="38">
        <v>2.2999999999999998</v>
      </c>
      <c r="L6" s="38">
        <v>1.4</v>
      </c>
      <c r="M6" s="38">
        <f t="shared" ref="M6:M69" si="0">H6*EXP(-D6*(J6/365))-K6</f>
        <v>1119.0698080060195</v>
      </c>
      <c r="N6" s="38">
        <f t="shared" ref="N6:N69" si="1">M6/$B$1</f>
        <v>186.51163466766991</v>
      </c>
      <c r="O6" s="38">
        <f t="shared" ref="O6:O69" si="2">(N6+K6)*(EXP(D6*F6/365)-1)</f>
        <v>0.40293435300836161</v>
      </c>
      <c r="P6" s="38">
        <f t="shared" ref="P6:P69" si="3">K6-L6+O6</f>
        <v>1.3029343530083615</v>
      </c>
      <c r="Q6" s="37">
        <f t="shared" ref="Q6:Q69" si="4">P6/N6</f>
        <v>6.9858073751267874E-3</v>
      </c>
      <c r="S6" s="3"/>
    </row>
    <row r="7" spans="1:19" ht="15.75" x14ac:dyDescent="0.25">
      <c r="A7" s="36">
        <v>38412</v>
      </c>
      <c r="B7" s="37">
        <v>0.14019999999999999</v>
      </c>
      <c r="C7" s="38">
        <v>1180.589966</v>
      </c>
      <c r="D7" s="37">
        <v>2.63E-2</v>
      </c>
      <c r="E7" s="37">
        <v>1.6899999999999998E-2</v>
      </c>
      <c r="F7" s="38">
        <v>29</v>
      </c>
      <c r="G7" s="38">
        <f t="shared" ref="G7:G70" si="5">C7*EXP((D7-E7+((B7^2)/2))*(1/12)+(B7*SQRT(F7/365)*$B$2))</f>
        <v>1092.6212177736613</v>
      </c>
      <c r="H7" s="38">
        <v>1090</v>
      </c>
      <c r="I7" s="40">
        <v>42876</v>
      </c>
      <c r="J7" s="38">
        <v>51</v>
      </c>
      <c r="K7" s="38">
        <v>2.85</v>
      </c>
      <c r="L7" s="38">
        <v>2.1</v>
      </c>
      <c r="M7" s="38">
        <f>H7*EXP(-D7*(J7/365))-K7</f>
        <v>1083.1518247082472</v>
      </c>
      <c r="N7" s="38">
        <f>M7/$B$1</f>
        <v>180.52530411804119</v>
      </c>
      <c r="O7" s="38">
        <f>(N7+K7)*(EXP(D7*F7/365)-1)</f>
        <v>0.38357964823609797</v>
      </c>
      <c r="P7" s="38">
        <f t="shared" si="3"/>
        <v>1.133579648236098</v>
      </c>
      <c r="Q7" s="37">
        <f t="shared" si="4"/>
        <v>6.2793393633885104E-3</v>
      </c>
      <c r="S7" s="3"/>
    </row>
    <row r="8" spans="1:19" ht="15.75" x14ac:dyDescent="0.25">
      <c r="A8" s="36">
        <v>38443</v>
      </c>
      <c r="B8" s="37">
        <v>0.15310000000000001</v>
      </c>
      <c r="C8" s="38">
        <v>1156.849976</v>
      </c>
      <c r="D8" s="37">
        <v>2.7E-2</v>
      </c>
      <c r="E8" s="37">
        <v>1.7600000000000001E-2</v>
      </c>
      <c r="F8" s="38">
        <v>32</v>
      </c>
      <c r="G8" s="38">
        <f t="shared" si="5"/>
        <v>1058.4409182935738</v>
      </c>
      <c r="H8" s="38">
        <v>1060</v>
      </c>
      <c r="I8" s="40">
        <v>42904</v>
      </c>
      <c r="J8" s="38">
        <v>50</v>
      </c>
      <c r="K8" s="38">
        <v>3.5</v>
      </c>
      <c r="L8" s="38">
        <v>0.5</v>
      </c>
      <c r="M8" s="38">
        <f t="shared" si="0"/>
        <v>1052.5866934526846</v>
      </c>
      <c r="N8" s="38">
        <f t="shared" si="1"/>
        <v>175.43111557544742</v>
      </c>
      <c r="O8" s="38">
        <f t="shared" si="2"/>
        <v>0.4240537062619143</v>
      </c>
      <c r="P8" s="38">
        <f t="shared" si="3"/>
        <v>3.4240537062619145</v>
      </c>
      <c r="Q8" s="37">
        <f t="shared" si="4"/>
        <v>1.9517938394396955E-2</v>
      </c>
      <c r="S8" s="3"/>
    </row>
    <row r="9" spans="1:19" ht="15.75" x14ac:dyDescent="0.25">
      <c r="A9" s="36">
        <v>38473</v>
      </c>
      <c r="B9" s="37">
        <v>0.13289999999999999</v>
      </c>
      <c r="C9" s="38">
        <v>1191.5</v>
      </c>
      <c r="D9" s="37">
        <v>2.8000000000000001E-2</v>
      </c>
      <c r="E9" s="37">
        <v>1.7600000000000001E-2</v>
      </c>
      <c r="F9" s="38">
        <v>30</v>
      </c>
      <c r="G9" s="38">
        <f t="shared" si="5"/>
        <v>1105.8487352852728</v>
      </c>
      <c r="H9" s="38">
        <v>1110</v>
      </c>
      <c r="I9" s="40">
        <v>42932</v>
      </c>
      <c r="J9" s="38">
        <v>46</v>
      </c>
      <c r="K9" s="38">
        <v>2.9</v>
      </c>
      <c r="L9" s="38">
        <v>0.6</v>
      </c>
      <c r="M9" s="38">
        <f t="shared" si="0"/>
        <v>1103.1899713408122</v>
      </c>
      <c r="N9" s="38">
        <f t="shared" si="1"/>
        <v>183.8649952234687</v>
      </c>
      <c r="O9" s="38">
        <f t="shared" si="2"/>
        <v>0.4303102931222319</v>
      </c>
      <c r="P9" s="38">
        <f t="shared" si="3"/>
        <v>2.7303102931222316</v>
      </c>
      <c r="Q9" s="37">
        <f t="shared" si="4"/>
        <v>1.484953832459422E-2</v>
      </c>
      <c r="S9" s="3"/>
    </row>
    <row r="10" spans="1:19" ht="15.75" x14ac:dyDescent="0.25">
      <c r="A10" s="36">
        <v>38504</v>
      </c>
      <c r="B10" s="37">
        <v>0.12039999999999999</v>
      </c>
      <c r="C10" s="38">
        <v>1191.329956</v>
      </c>
      <c r="D10" s="37">
        <v>2.9899999999999999E-2</v>
      </c>
      <c r="E10" s="37">
        <v>1.7399999999999999E-2</v>
      </c>
      <c r="F10" s="38">
        <v>29</v>
      </c>
      <c r="G10" s="38">
        <f t="shared" si="5"/>
        <v>1114.9851544860173</v>
      </c>
      <c r="H10" s="38">
        <v>1125</v>
      </c>
      <c r="I10" s="40">
        <v>42967</v>
      </c>
      <c r="J10" s="38">
        <v>49</v>
      </c>
      <c r="K10" s="38">
        <v>3.7</v>
      </c>
      <c r="L10" s="38">
        <v>0.6</v>
      </c>
      <c r="M10" s="38">
        <f t="shared" si="0"/>
        <v>1116.7933316944145</v>
      </c>
      <c r="N10" s="38">
        <f t="shared" si="1"/>
        <v>186.13222194906908</v>
      </c>
      <c r="O10" s="38">
        <f t="shared" si="2"/>
        <v>0.45150463556813908</v>
      </c>
      <c r="P10" s="38">
        <f t="shared" si="3"/>
        <v>3.551504635568139</v>
      </c>
      <c r="Q10" s="37">
        <f t="shared" si="4"/>
        <v>1.9080547142127431E-2</v>
      </c>
      <c r="S10" s="3"/>
    </row>
    <row r="11" spans="1:19" ht="15.75" x14ac:dyDescent="0.25">
      <c r="A11" s="36">
        <v>38534</v>
      </c>
      <c r="B11" s="37">
        <v>0.1157</v>
      </c>
      <c r="C11" s="38">
        <v>1234.1800539999999</v>
      </c>
      <c r="D11" s="37">
        <v>3.2500000000000001E-2</v>
      </c>
      <c r="E11" s="37">
        <v>1.7299999999999999E-2</v>
      </c>
      <c r="F11" s="38">
        <v>32</v>
      </c>
      <c r="G11" s="38">
        <f t="shared" si="5"/>
        <v>1154.5553330858716</v>
      </c>
      <c r="H11" s="38">
        <v>1155</v>
      </c>
      <c r="I11" s="40">
        <v>42995</v>
      </c>
      <c r="J11" s="38">
        <v>49</v>
      </c>
      <c r="K11" s="38">
        <v>2.4</v>
      </c>
      <c r="L11" s="38">
        <v>1.05</v>
      </c>
      <c r="M11" s="38">
        <f t="shared" si="0"/>
        <v>1147.5716964332696</v>
      </c>
      <c r="N11" s="38">
        <f t="shared" si="1"/>
        <v>191.26194940554493</v>
      </c>
      <c r="O11" s="38">
        <f t="shared" si="2"/>
        <v>0.55259078941137463</v>
      </c>
      <c r="P11" s="38">
        <f t="shared" si="3"/>
        <v>1.9025907894113745</v>
      </c>
      <c r="Q11" s="37">
        <f t="shared" si="4"/>
        <v>9.9475656047883828E-3</v>
      </c>
      <c r="S11" s="3"/>
    </row>
    <row r="12" spans="1:19" ht="15.75" x14ac:dyDescent="0.25">
      <c r="A12" s="36">
        <v>38565</v>
      </c>
      <c r="B12" s="37">
        <v>0.126</v>
      </c>
      <c r="C12" s="38">
        <v>1220.329956</v>
      </c>
      <c r="D12" s="37">
        <v>3.4099999999999998E-2</v>
      </c>
      <c r="E12" s="37">
        <v>1.7399999999999999E-2</v>
      </c>
      <c r="F12" s="38">
        <v>30</v>
      </c>
      <c r="G12" s="38">
        <f t="shared" si="5"/>
        <v>1137.6085433533976</v>
      </c>
      <c r="H12" s="38">
        <v>1140</v>
      </c>
      <c r="I12" s="40">
        <v>43030</v>
      </c>
      <c r="J12" s="38">
        <v>52</v>
      </c>
      <c r="K12" s="38">
        <v>3.4</v>
      </c>
      <c r="L12" s="38">
        <v>0.75</v>
      </c>
      <c r="M12" s="38">
        <f t="shared" si="0"/>
        <v>1131.0752170919445</v>
      </c>
      <c r="N12" s="38">
        <f t="shared" si="1"/>
        <v>188.51253618199075</v>
      </c>
      <c r="O12" s="38">
        <f t="shared" si="2"/>
        <v>0.53863536384859834</v>
      </c>
      <c r="P12" s="38">
        <f t="shared" si="3"/>
        <v>3.188635363848598</v>
      </c>
      <c r="Q12" s="37">
        <f t="shared" si="4"/>
        <v>1.6914712561981963E-2</v>
      </c>
      <c r="S12" s="3"/>
    </row>
    <row r="13" spans="1:19" ht="15.75" x14ac:dyDescent="0.25">
      <c r="A13" s="36">
        <v>38596</v>
      </c>
      <c r="B13" s="37">
        <v>0.1192</v>
      </c>
      <c r="C13" s="38">
        <v>1228.8100589999999</v>
      </c>
      <c r="D13" s="37">
        <v>3.15E-2</v>
      </c>
      <c r="E13" s="37">
        <v>1.7500000000000002E-2</v>
      </c>
      <c r="F13" s="38">
        <v>31</v>
      </c>
      <c r="G13" s="38">
        <f t="shared" si="5"/>
        <v>1148.3521771905373</v>
      </c>
      <c r="H13" s="38">
        <v>1150</v>
      </c>
      <c r="I13" s="40">
        <v>43058</v>
      </c>
      <c r="J13" s="38">
        <v>50</v>
      </c>
      <c r="K13" s="38">
        <v>3.2</v>
      </c>
      <c r="L13" s="38">
        <v>3.4</v>
      </c>
      <c r="M13" s="38">
        <f t="shared" si="0"/>
        <v>1141.8483622441247</v>
      </c>
      <c r="N13" s="38">
        <f t="shared" si="1"/>
        <v>190.30806037402078</v>
      </c>
      <c r="O13" s="38">
        <f t="shared" si="2"/>
        <v>0.5183934622076819</v>
      </c>
      <c r="P13" s="38">
        <f t="shared" si="3"/>
        <v>0.31839346220768217</v>
      </c>
      <c r="Q13" s="37">
        <f t="shared" si="4"/>
        <v>1.6730424427737298E-3</v>
      </c>
      <c r="S13" s="3"/>
    </row>
    <row r="14" spans="1:19" ht="15.75" x14ac:dyDescent="0.25">
      <c r="A14" s="36">
        <v>38626</v>
      </c>
      <c r="B14" s="48">
        <v>0.1532</v>
      </c>
      <c r="C14" s="38">
        <v>1207.01001</v>
      </c>
      <c r="D14" s="37">
        <v>3.7699999999999997E-2</v>
      </c>
      <c r="E14" s="48">
        <v>1.8200000000000001E-2</v>
      </c>
      <c r="F14" s="38">
        <v>30</v>
      </c>
      <c r="G14" s="38">
        <f t="shared" si="5"/>
        <v>1108.3883376926078</v>
      </c>
      <c r="H14" s="38">
        <v>1100</v>
      </c>
      <c r="I14" s="49">
        <v>38703</v>
      </c>
      <c r="J14" s="38">
        <v>47</v>
      </c>
      <c r="K14" s="38">
        <v>3</v>
      </c>
      <c r="L14" s="38">
        <v>0.25</v>
      </c>
      <c r="M14" s="38">
        <f t="shared" si="0"/>
        <v>1091.6729679520915</v>
      </c>
      <c r="N14" s="38">
        <f t="shared" si="1"/>
        <v>181.94549465868192</v>
      </c>
      <c r="O14" s="38">
        <f t="shared" si="2"/>
        <v>0.57396647911887844</v>
      </c>
      <c r="P14" s="38">
        <f t="shared" si="3"/>
        <v>3.3239664791188783</v>
      </c>
      <c r="Q14" s="37">
        <f t="shared" si="4"/>
        <v>1.826902328828986E-2</v>
      </c>
      <c r="S14" s="3"/>
    </row>
    <row r="15" spans="1:19" x14ac:dyDescent="0.25">
      <c r="A15" s="36">
        <v>38657</v>
      </c>
      <c r="B15" s="37">
        <v>0.1206</v>
      </c>
      <c r="C15" s="38">
        <v>1249.4799800000001</v>
      </c>
      <c r="D15" s="41">
        <v>0.04</v>
      </c>
      <c r="E15" s="37">
        <v>1.78E-2</v>
      </c>
      <c r="F15" s="38">
        <v>30</v>
      </c>
      <c r="G15" s="38">
        <f t="shared" si="5"/>
        <v>1168.8654447020615</v>
      </c>
      <c r="H15" s="38">
        <v>1165</v>
      </c>
      <c r="I15" s="49">
        <v>38373</v>
      </c>
      <c r="J15" s="38">
        <v>51</v>
      </c>
      <c r="K15" s="38">
        <v>2.5</v>
      </c>
      <c r="L15" s="38">
        <v>0.6</v>
      </c>
      <c r="M15" s="38">
        <f t="shared" si="0"/>
        <v>1156.0069290456906</v>
      </c>
      <c r="N15" s="38">
        <f t="shared" si="1"/>
        <v>192.66782150761512</v>
      </c>
      <c r="O15" s="38">
        <f t="shared" si="2"/>
        <v>0.64270355244064581</v>
      </c>
      <c r="P15" s="38">
        <f t="shared" si="3"/>
        <v>2.5427035524406456</v>
      </c>
      <c r="Q15" s="37">
        <f t="shared" si="4"/>
        <v>1.3197344177891928E-2</v>
      </c>
    </row>
    <row r="16" spans="1:19" x14ac:dyDescent="0.25">
      <c r="A16" s="36">
        <v>38687</v>
      </c>
      <c r="B16" s="37">
        <v>0.1207</v>
      </c>
      <c r="C16" s="38">
        <v>1248.290039</v>
      </c>
      <c r="D16" s="37">
        <v>4.0099999999999997E-2</v>
      </c>
      <c r="E16" s="37">
        <v>1.7600000000000001E-2</v>
      </c>
      <c r="F16" s="38">
        <v>32</v>
      </c>
      <c r="G16" s="38">
        <f t="shared" si="5"/>
        <v>1165.0683416186357</v>
      </c>
      <c r="H16" s="38">
        <v>1165</v>
      </c>
      <c r="I16" s="49">
        <v>38401</v>
      </c>
      <c r="J16" s="38">
        <v>49</v>
      </c>
      <c r="K16" s="38">
        <v>3</v>
      </c>
      <c r="L16" s="38">
        <v>0.8</v>
      </c>
      <c r="M16" s="38">
        <f t="shared" si="0"/>
        <v>1155.7453203379025</v>
      </c>
      <c r="N16" s="38">
        <f t="shared" si="1"/>
        <v>192.62422005631709</v>
      </c>
      <c r="O16" s="38">
        <f t="shared" si="2"/>
        <v>0.68895005624896344</v>
      </c>
      <c r="P16" s="38">
        <f t="shared" si="3"/>
        <v>2.8889500562489636</v>
      </c>
      <c r="Q16" s="37">
        <f t="shared" si="4"/>
        <v>1.4997854659213302E-2</v>
      </c>
    </row>
    <row r="17" spans="1:17" x14ac:dyDescent="0.25">
      <c r="A17" s="36">
        <v>38718</v>
      </c>
      <c r="B17" s="37">
        <v>0.1295</v>
      </c>
      <c r="C17" s="38">
        <v>1280.079956</v>
      </c>
      <c r="D17" s="37">
        <v>4.3700000000000003E-2</v>
      </c>
      <c r="E17" s="37">
        <v>1.7500000000000002E-2</v>
      </c>
      <c r="F17" s="38">
        <v>28</v>
      </c>
      <c r="G17" s="38">
        <f t="shared" si="5"/>
        <v>1194.9082805151711</v>
      </c>
      <c r="H17" s="38">
        <v>1195</v>
      </c>
      <c r="I17" s="49">
        <v>38794</v>
      </c>
      <c r="J17" s="38">
        <v>46</v>
      </c>
      <c r="K17" s="38">
        <v>2.75</v>
      </c>
      <c r="L17" s="38">
        <v>0.9</v>
      </c>
      <c r="M17" s="38">
        <f t="shared" si="0"/>
        <v>1185.6867500756834</v>
      </c>
      <c r="N17" s="38">
        <f t="shared" si="1"/>
        <v>197.61445834594724</v>
      </c>
      <c r="O17" s="38">
        <f t="shared" si="2"/>
        <v>0.67281465548757768</v>
      </c>
      <c r="P17" s="38">
        <f t="shared" si="3"/>
        <v>2.5228146554875779</v>
      </c>
      <c r="Q17" s="37">
        <f t="shared" si="4"/>
        <v>1.2766346534579446E-2</v>
      </c>
    </row>
    <row r="18" spans="1:17" x14ac:dyDescent="0.25">
      <c r="A18" s="36">
        <v>38749</v>
      </c>
      <c r="B18" s="37">
        <v>0.1234</v>
      </c>
      <c r="C18" s="38">
        <v>1280.660034</v>
      </c>
      <c r="D18" s="37">
        <v>4.4699999999999997E-2</v>
      </c>
      <c r="E18" s="37">
        <v>1.77E-2</v>
      </c>
      <c r="F18" s="38">
        <v>31</v>
      </c>
      <c r="G18" s="38">
        <f t="shared" si="5"/>
        <v>1195.2258077906556</v>
      </c>
      <c r="H18" s="38">
        <v>1195</v>
      </c>
      <c r="I18" s="49">
        <v>38829</v>
      </c>
      <c r="J18" s="38">
        <v>53</v>
      </c>
      <c r="K18" s="38">
        <v>2.2799999999999998</v>
      </c>
      <c r="L18" s="38">
        <v>0.7</v>
      </c>
      <c r="M18" s="38">
        <f t="shared" si="0"/>
        <v>1184.9887492058288</v>
      </c>
      <c r="N18" s="38">
        <f t="shared" si="1"/>
        <v>197.49812486763813</v>
      </c>
      <c r="O18" s="38">
        <f t="shared" si="2"/>
        <v>0.75988685508790854</v>
      </c>
      <c r="P18" s="38">
        <f t="shared" si="3"/>
        <v>2.3398868550879084</v>
      </c>
      <c r="Q18" s="37">
        <f t="shared" si="4"/>
        <v>1.1847640865735228E-2</v>
      </c>
    </row>
    <row r="19" spans="1:17" x14ac:dyDescent="0.25">
      <c r="A19" s="36">
        <v>38777</v>
      </c>
      <c r="B19" s="37">
        <v>0.1139</v>
      </c>
      <c r="C19" s="38">
        <v>1294.869995</v>
      </c>
      <c r="D19" s="37">
        <v>4.65E-2</v>
      </c>
      <c r="E19" s="37">
        <v>1.67E-2</v>
      </c>
      <c r="F19" s="38">
        <v>28</v>
      </c>
      <c r="G19" s="38">
        <f t="shared" si="5"/>
        <v>1219.377447220254</v>
      </c>
      <c r="H19" s="38">
        <v>1220</v>
      </c>
      <c r="I19" s="49">
        <v>38857</v>
      </c>
      <c r="J19" s="38">
        <v>50</v>
      </c>
      <c r="K19" s="38">
        <v>2.65</v>
      </c>
      <c r="L19" s="38">
        <v>1.1000000000000001</v>
      </c>
      <c r="M19" s="38">
        <f t="shared" si="0"/>
        <v>1209.6034654981436</v>
      </c>
      <c r="N19" s="38">
        <f t="shared" si="1"/>
        <v>201.60057758302392</v>
      </c>
      <c r="O19" s="38">
        <f t="shared" si="2"/>
        <v>0.72988801814331017</v>
      </c>
      <c r="P19" s="38">
        <f t="shared" si="3"/>
        <v>2.2798880181433101</v>
      </c>
      <c r="Q19" s="37">
        <f t="shared" si="4"/>
        <v>1.1308935943918106E-2</v>
      </c>
    </row>
    <row r="20" spans="1:17" x14ac:dyDescent="0.25">
      <c r="A20" s="36">
        <v>38808</v>
      </c>
      <c r="B20" s="37">
        <v>0.1159</v>
      </c>
      <c r="C20" s="38">
        <v>1310.6099850000001</v>
      </c>
      <c r="D20" s="37">
        <v>4.5999999999999999E-2</v>
      </c>
      <c r="E20" s="37">
        <v>1.77E-2</v>
      </c>
      <c r="F20" s="38">
        <v>33</v>
      </c>
      <c r="G20" s="38">
        <f t="shared" si="5"/>
        <v>1225.9451698268069</v>
      </c>
      <c r="H20" s="38">
        <v>1225</v>
      </c>
      <c r="I20" s="49">
        <v>38885</v>
      </c>
      <c r="J20" s="38">
        <v>50</v>
      </c>
      <c r="K20" s="38">
        <v>2.6</v>
      </c>
      <c r="L20" s="38">
        <v>4.9000000000000004</v>
      </c>
      <c r="M20" s="38">
        <f t="shared" si="0"/>
        <v>1214.7050916116787</v>
      </c>
      <c r="N20" s="38">
        <f t="shared" si="1"/>
        <v>202.45084860194643</v>
      </c>
      <c r="O20" s="38">
        <f t="shared" si="2"/>
        <v>0.85456260715111565</v>
      </c>
      <c r="P20" s="38">
        <f t="shared" si="3"/>
        <v>-1.4454373928488846</v>
      </c>
      <c r="Q20" s="37">
        <f t="shared" si="4"/>
        <v>-7.1396954017755978E-3</v>
      </c>
    </row>
    <row r="21" spans="1:17" x14ac:dyDescent="0.25">
      <c r="A21" s="36">
        <v>38838</v>
      </c>
      <c r="B21" s="37">
        <v>0.16439999999999999</v>
      </c>
      <c r="C21" s="38">
        <v>1270.089966</v>
      </c>
      <c r="D21" s="37">
        <v>4.7500000000000001E-2</v>
      </c>
      <c r="E21" s="37">
        <v>1.7999999999999999E-2</v>
      </c>
      <c r="F21" s="38">
        <v>30</v>
      </c>
      <c r="G21" s="38">
        <f t="shared" si="5"/>
        <v>1159.986283435748</v>
      </c>
      <c r="H21" s="38">
        <v>1160</v>
      </c>
      <c r="I21" s="49">
        <v>38920</v>
      </c>
      <c r="J21" s="38">
        <v>52</v>
      </c>
      <c r="K21" s="38">
        <v>1.55</v>
      </c>
      <c r="L21" s="38">
        <v>0.85</v>
      </c>
      <c r="M21" s="38">
        <f t="shared" si="0"/>
        <v>1150.6266376702106</v>
      </c>
      <c r="N21" s="38">
        <f t="shared" si="1"/>
        <v>191.77110627836842</v>
      </c>
      <c r="O21" s="38">
        <f t="shared" si="2"/>
        <v>0.75622201105556641</v>
      </c>
      <c r="P21" s="38">
        <f t="shared" si="3"/>
        <v>1.4562220110555666</v>
      </c>
      <c r="Q21" s="37">
        <f t="shared" si="4"/>
        <v>7.5935423188400663E-3</v>
      </c>
    </row>
    <row r="22" spans="1:17" x14ac:dyDescent="0.25">
      <c r="A22" s="36">
        <v>38869</v>
      </c>
      <c r="B22" s="37">
        <v>0.1308</v>
      </c>
      <c r="C22" s="38">
        <v>1270.1999510000001</v>
      </c>
      <c r="D22" s="37">
        <v>4.5400000000000003E-2</v>
      </c>
      <c r="E22" s="37">
        <v>1.8700000000000001E-2</v>
      </c>
      <c r="F22" s="38">
        <v>31</v>
      </c>
      <c r="G22" s="38">
        <f t="shared" si="5"/>
        <v>1180.4244462419026</v>
      </c>
      <c r="H22" s="38">
        <v>1180</v>
      </c>
      <c r="I22" s="49">
        <v>38948</v>
      </c>
      <c r="J22" s="38">
        <v>50</v>
      </c>
      <c r="K22" s="38">
        <v>3.5</v>
      </c>
      <c r="L22" s="38">
        <v>1.1000000000000001</v>
      </c>
      <c r="M22" s="38">
        <f t="shared" si="0"/>
        <v>1169.184142752855</v>
      </c>
      <c r="N22" s="38">
        <f t="shared" si="1"/>
        <v>194.86402379214249</v>
      </c>
      <c r="O22" s="38">
        <f t="shared" si="2"/>
        <v>0.76634646170985721</v>
      </c>
      <c r="P22" s="38">
        <f t="shared" si="3"/>
        <v>3.1663464617098569</v>
      </c>
      <c r="Q22" s="37">
        <f t="shared" si="4"/>
        <v>1.6249004819316133E-2</v>
      </c>
    </row>
    <row r="23" spans="1:17" x14ac:dyDescent="0.25">
      <c r="A23" s="36">
        <v>38899</v>
      </c>
      <c r="B23" s="37">
        <v>0.1459</v>
      </c>
      <c r="C23" s="38">
        <v>1276.660034</v>
      </c>
      <c r="D23" s="37">
        <v>5.0200000000000002E-2</v>
      </c>
      <c r="E23" s="37">
        <v>1.8800000000000001E-2</v>
      </c>
      <c r="F23" s="38">
        <v>31</v>
      </c>
      <c r="G23" s="38">
        <f t="shared" si="5"/>
        <v>1176.6973180593534</v>
      </c>
      <c r="H23" s="38">
        <v>1175</v>
      </c>
      <c r="I23" s="49">
        <v>38976</v>
      </c>
      <c r="J23" s="38">
        <v>47</v>
      </c>
      <c r="K23" s="38">
        <v>3.8</v>
      </c>
      <c r="L23" s="38">
        <v>0.4</v>
      </c>
      <c r="M23" s="38">
        <f t="shared" si="0"/>
        <v>1163.6291669422317</v>
      </c>
      <c r="N23" s="38">
        <f t="shared" si="1"/>
        <v>193.93819449037196</v>
      </c>
      <c r="O23" s="38">
        <f t="shared" si="2"/>
        <v>0.8448687767737697</v>
      </c>
      <c r="P23" s="38">
        <f t="shared" si="3"/>
        <v>4.2448687767737692</v>
      </c>
      <c r="Q23" s="37">
        <f t="shared" si="4"/>
        <v>2.1887739998448348E-2</v>
      </c>
    </row>
    <row r="24" spans="1:17" x14ac:dyDescent="0.25">
      <c r="A24" s="36">
        <v>38930</v>
      </c>
      <c r="B24" s="37">
        <v>0.1231</v>
      </c>
      <c r="C24" s="38">
        <v>1303.8199460000001</v>
      </c>
      <c r="D24" s="37">
        <v>5.1200000000000002E-2</v>
      </c>
      <c r="E24" s="37">
        <v>1.8499999999999999E-2</v>
      </c>
      <c r="F24" s="38">
        <v>29</v>
      </c>
      <c r="G24" s="38">
        <f t="shared" si="5"/>
        <v>1220.4965561080521</v>
      </c>
      <c r="H24" s="38">
        <v>1220</v>
      </c>
      <c r="I24" s="49">
        <v>39011</v>
      </c>
      <c r="J24" s="38">
        <v>51</v>
      </c>
      <c r="K24" s="38">
        <v>3.5</v>
      </c>
      <c r="L24" s="38">
        <v>0.6</v>
      </c>
      <c r="M24" s="38">
        <f t="shared" si="0"/>
        <v>1207.8032984977085</v>
      </c>
      <c r="N24" s="38">
        <f t="shared" si="1"/>
        <v>201.30054974961809</v>
      </c>
      <c r="O24" s="38">
        <f t="shared" si="2"/>
        <v>0.83481425253061914</v>
      </c>
      <c r="P24" s="38">
        <f t="shared" si="3"/>
        <v>3.7348142525306192</v>
      </c>
      <c r="Q24" s="37">
        <f t="shared" si="4"/>
        <v>1.8553423014373585E-2</v>
      </c>
    </row>
    <row r="25" spans="1:17" x14ac:dyDescent="0.25">
      <c r="A25" s="36">
        <v>38961</v>
      </c>
      <c r="B25" s="37">
        <v>0.1198</v>
      </c>
      <c r="C25" s="38">
        <v>1335.849976</v>
      </c>
      <c r="D25" s="37">
        <v>4.5999999999999999E-2</v>
      </c>
      <c r="E25" s="37">
        <v>1.83E-2</v>
      </c>
      <c r="F25" s="38">
        <v>32</v>
      </c>
      <c r="G25" s="38">
        <f t="shared" si="5"/>
        <v>1247.9848862915107</v>
      </c>
      <c r="H25" s="38">
        <v>1250</v>
      </c>
      <c r="I25" s="49">
        <v>39039</v>
      </c>
      <c r="J25" s="38">
        <v>50</v>
      </c>
      <c r="K25" s="38">
        <v>3.6</v>
      </c>
      <c r="L25" s="38">
        <v>0.25</v>
      </c>
      <c r="M25" s="38">
        <f t="shared" si="0"/>
        <v>1238.5480526649781</v>
      </c>
      <c r="N25" s="38">
        <f t="shared" si="1"/>
        <v>206.424675444163</v>
      </c>
      <c r="O25" s="38">
        <f t="shared" si="2"/>
        <v>0.84871385148015233</v>
      </c>
      <c r="P25" s="38">
        <f t="shared" si="3"/>
        <v>4.1987138514801527</v>
      </c>
      <c r="Q25" s="37">
        <f t="shared" si="4"/>
        <v>2.0340174169806977E-2</v>
      </c>
    </row>
    <row r="26" spans="1:17" x14ac:dyDescent="0.25">
      <c r="A26" s="36">
        <v>38991</v>
      </c>
      <c r="B26" s="37">
        <v>0.111</v>
      </c>
      <c r="C26" s="38">
        <v>1377.9399410000001</v>
      </c>
      <c r="D26" s="37">
        <v>5.1799999999999999E-2</v>
      </c>
      <c r="E26" s="37">
        <v>1.7899999999999999E-2</v>
      </c>
      <c r="F26" s="38">
        <v>30</v>
      </c>
      <c r="G26" s="38">
        <f t="shared" si="5"/>
        <v>1297.2965738207695</v>
      </c>
      <c r="H26" s="38">
        <v>1295</v>
      </c>
      <c r="I26" s="49">
        <v>39067</v>
      </c>
      <c r="J26" s="38">
        <v>46</v>
      </c>
      <c r="K26" s="38">
        <v>2.2999999999999998</v>
      </c>
      <c r="L26" s="38">
        <v>0.5</v>
      </c>
      <c r="M26" s="38">
        <f t="shared" si="0"/>
        <v>1284.2734911392342</v>
      </c>
      <c r="N26" s="38">
        <f t="shared" si="1"/>
        <v>214.04558185653903</v>
      </c>
      <c r="O26" s="38">
        <f t="shared" si="2"/>
        <v>0.92306231422555274</v>
      </c>
      <c r="P26" s="38">
        <f t="shared" si="3"/>
        <v>2.7230623142255528</v>
      </c>
      <c r="Q26" s="37">
        <f t="shared" si="4"/>
        <v>1.2721880501372115E-2</v>
      </c>
    </row>
    <row r="27" spans="1:17" x14ac:dyDescent="0.25">
      <c r="A27" s="36">
        <v>39022</v>
      </c>
      <c r="B27" s="37">
        <v>0.1191</v>
      </c>
      <c r="C27" s="38">
        <v>1400.630005</v>
      </c>
      <c r="D27" s="37">
        <v>5.2200000000000003E-2</v>
      </c>
      <c r="E27" s="37">
        <v>1.77E-2</v>
      </c>
      <c r="F27" s="38">
        <v>29</v>
      </c>
      <c r="G27" s="38">
        <f t="shared" si="5"/>
        <v>1314.223720845911</v>
      </c>
      <c r="H27" s="38">
        <v>1315</v>
      </c>
      <c r="I27" s="49">
        <v>38738</v>
      </c>
      <c r="J27" s="38">
        <v>51</v>
      </c>
      <c r="K27" s="38">
        <v>2.75</v>
      </c>
      <c r="L27" s="38">
        <v>0.9</v>
      </c>
      <c r="M27" s="38">
        <f t="shared" si="0"/>
        <v>1302.6936791283524</v>
      </c>
      <c r="N27" s="38">
        <f t="shared" si="1"/>
        <v>217.11561318805875</v>
      </c>
      <c r="O27" s="38">
        <f t="shared" si="2"/>
        <v>0.91376360229865428</v>
      </c>
      <c r="P27" s="38">
        <f t="shared" si="3"/>
        <v>2.7637636022986545</v>
      </c>
      <c r="Q27" s="37">
        <f t="shared" si="4"/>
        <v>1.2729455803368544E-2</v>
      </c>
    </row>
    <row r="28" spans="1:17" x14ac:dyDescent="0.25">
      <c r="A28" s="36">
        <v>39052</v>
      </c>
      <c r="B28" s="37">
        <v>0.11559999999999999</v>
      </c>
      <c r="C28" s="38">
        <v>1418.3000489999999</v>
      </c>
      <c r="D28" s="37">
        <v>4.7500000000000001E-2</v>
      </c>
      <c r="E28" s="37">
        <v>1.7600000000000001E-2</v>
      </c>
      <c r="F28" s="38">
        <v>33</v>
      </c>
      <c r="G28" s="38">
        <f t="shared" si="5"/>
        <v>1327.0909663748384</v>
      </c>
      <c r="H28" s="38">
        <v>1325</v>
      </c>
      <c r="I28" s="49">
        <v>38765</v>
      </c>
      <c r="J28" s="38">
        <v>50</v>
      </c>
      <c r="K28" s="38">
        <v>3.4</v>
      </c>
      <c r="L28" s="38">
        <v>0.35</v>
      </c>
      <c r="M28" s="38">
        <f t="shared" si="0"/>
        <v>1313.006413563905</v>
      </c>
      <c r="N28" s="38">
        <f t="shared" si="1"/>
        <v>218.83440226065082</v>
      </c>
      <c r="O28" s="38">
        <f t="shared" si="2"/>
        <v>0.95644246791988508</v>
      </c>
      <c r="P28" s="38">
        <f t="shared" si="3"/>
        <v>4.0064424679198849</v>
      </c>
      <c r="Q28" s="37">
        <f t="shared" si="4"/>
        <v>1.8308101589748504E-2</v>
      </c>
    </row>
    <row r="29" spans="1:17" x14ac:dyDescent="0.25">
      <c r="A29" s="36">
        <v>39083</v>
      </c>
      <c r="B29" s="37">
        <v>0.1042</v>
      </c>
      <c r="C29" s="38">
        <v>1438.23999</v>
      </c>
      <c r="D29" s="41">
        <v>0.05</v>
      </c>
      <c r="E29" s="48">
        <v>1.7600000000000001E-2</v>
      </c>
      <c r="F29" s="38">
        <v>28</v>
      </c>
      <c r="G29" s="38">
        <f t="shared" si="5"/>
        <v>1361.8608140390097</v>
      </c>
      <c r="H29" s="38">
        <v>1360</v>
      </c>
      <c r="I29" s="49">
        <v>39158</v>
      </c>
      <c r="J29" s="38">
        <v>45</v>
      </c>
      <c r="K29" s="38">
        <v>2.9</v>
      </c>
      <c r="L29" s="38">
        <v>6.8</v>
      </c>
      <c r="M29" s="38">
        <f t="shared" si="0"/>
        <v>1348.7422250873151</v>
      </c>
      <c r="N29" s="38">
        <f t="shared" si="1"/>
        <v>224.79037084788584</v>
      </c>
      <c r="O29" s="38">
        <f t="shared" si="2"/>
        <v>0.87500995780998347</v>
      </c>
      <c r="P29" s="38">
        <f t="shared" si="3"/>
        <v>-3.0249900421900167</v>
      </c>
      <c r="Q29" s="37">
        <f t="shared" si="4"/>
        <v>-1.3456937816242171E-2</v>
      </c>
    </row>
    <row r="30" spans="1:17" x14ac:dyDescent="0.25">
      <c r="A30" s="36">
        <v>39114</v>
      </c>
      <c r="B30" s="37">
        <v>0.1542</v>
      </c>
      <c r="C30" s="38">
        <v>1406.8199460000001</v>
      </c>
      <c r="D30" s="37">
        <v>5.2400000000000002E-2</v>
      </c>
      <c r="E30" s="48">
        <v>1.7500000000000002E-2</v>
      </c>
      <c r="F30" s="38">
        <v>30</v>
      </c>
      <c r="G30" s="38">
        <f t="shared" si="5"/>
        <v>1292.8063700659397</v>
      </c>
      <c r="H30" s="38">
        <v>1290</v>
      </c>
      <c r="I30" s="49">
        <v>39193</v>
      </c>
      <c r="J30" s="38">
        <v>52</v>
      </c>
      <c r="K30" s="38">
        <v>3.7</v>
      </c>
      <c r="L30" s="38">
        <v>1.25</v>
      </c>
      <c r="M30" s="38">
        <f t="shared" si="0"/>
        <v>1276.705741045497</v>
      </c>
      <c r="N30" s="38">
        <f t="shared" si="1"/>
        <v>212.78429017424949</v>
      </c>
      <c r="O30" s="38">
        <f t="shared" si="2"/>
        <v>0.93437588061352483</v>
      </c>
      <c r="P30" s="38">
        <f t="shared" si="3"/>
        <v>3.3843758806135251</v>
      </c>
      <c r="Q30" s="37">
        <f t="shared" si="4"/>
        <v>1.5905196186438635E-2</v>
      </c>
    </row>
    <row r="31" spans="1:17" x14ac:dyDescent="0.25">
      <c r="A31" s="36">
        <v>39142</v>
      </c>
      <c r="B31" s="37">
        <v>0.1464</v>
      </c>
      <c r="C31" s="38">
        <v>1420.8599850000001</v>
      </c>
      <c r="D31" s="37">
        <v>5.0700000000000002E-2</v>
      </c>
      <c r="E31" s="48">
        <v>1.8100000000000002E-2</v>
      </c>
      <c r="F31" s="38">
        <v>31</v>
      </c>
      <c r="G31" s="38">
        <f t="shared" si="5"/>
        <v>1309.3636856804567</v>
      </c>
      <c r="H31" s="38">
        <v>1310</v>
      </c>
      <c r="I31" s="49">
        <v>39221</v>
      </c>
      <c r="J31" s="38">
        <v>50</v>
      </c>
      <c r="K31" s="38">
        <v>4.5999999999999996</v>
      </c>
      <c r="L31" s="38">
        <v>0.9</v>
      </c>
      <c r="M31" s="38">
        <f t="shared" si="0"/>
        <v>1296.3333023061518</v>
      </c>
      <c r="N31" s="38">
        <f t="shared" si="1"/>
        <v>216.05555038435864</v>
      </c>
      <c r="O31" s="38">
        <f t="shared" si="2"/>
        <v>0.9521974682122718</v>
      </c>
      <c r="P31" s="38">
        <f t="shared" si="3"/>
        <v>4.6521974682122718</v>
      </c>
      <c r="Q31" s="37">
        <f t="shared" si="4"/>
        <v>2.1532413585006738E-2</v>
      </c>
    </row>
    <row r="32" spans="1:17" x14ac:dyDescent="0.25">
      <c r="A32" s="36">
        <v>39173</v>
      </c>
      <c r="B32" s="37">
        <v>0.14219999999999999</v>
      </c>
      <c r="C32" s="50">
        <v>1482.369995</v>
      </c>
      <c r="D32" s="37">
        <v>4.8000000000000001E-2</v>
      </c>
      <c r="E32" s="48">
        <v>1.7600000000000001E-2</v>
      </c>
      <c r="F32" s="38">
        <v>31</v>
      </c>
      <c r="G32" s="38">
        <f t="shared" si="5"/>
        <v>1369.0749613159689</v>
      </c>
      <c r="H32" s="38">
        <v>1370</v>
      </c>
      <c r="I32" s="49">
        <v>39249</v>
      </c>
      <c r="J32" s="38">
        <v>47</v>
      </c>
      <c r="K32" s="38">
        <v>4.0999999999999996</v>
      </c>
      <c r="L32" s="38">
        <v>0.7</v>
      </c>
      <c r="M32" s="38">
        <f t="shared" si="0"/>
        <v>1357.45838889432</v>
      </c>
      <c r="N32" s="38">
        <f t="shared" si="1"/>
        <v>226.24306481572</v>
      </c>
      <c r="O32" s="38">
        <f t="shared" si="2"/>
        <v>0.94095911880513172</v>
      </c>
      <c r="P32" s="38">
        <f t="shared" si="3"/>
        <v>4.3409591188051309</v>
      </c>
      <c r="Q32" s="37">
        <f t="shared" si="4"/>
        <v>1.9187147779937203E-2</v>
      </c>
    </row>
    <row r="33" spans="1:17" x14ac:dyDescent="0.25">
      <c r="A33" s="36">
        <v>39203</v>
      </c>
      <c r="B33" s="37">
        <v>0.1305</v>
      </c>
      <c r="C33" s="50">
        <v>1530.619995</v>
      </c>
      <c r="D33" s="37">
        <v>4.7800000000000002E-2</v>
      </c>
      <c r="E33" s="48">
        <v>1.72E-2</v>
      </c>
      <c r="F33" s="38">
        <v>29</v>
      </c>
      <c r="G33" s="38">
        <f t="shared" si="5"/>
        <v>1426.6995559393313</v>
      </c>
      <c r="H33" s="38">
        <v>1425</v>
      </c>
      <c r="I33" s="49">
        <v>42937</v>
      </c>
      <c r="J33" s="38">
        <v>51</v>
      </c>
      <c r="K33" s="38">
        <v>4.5</v>
      </c>
      <c r="L33" s="38">
        <v>4.4000000000000004</v>
      </c>
      <c r="M33" s="38">
        <f t="shared" si="0"/>
        <v>1411.0142740322992</v>
      </c>
      <c r="N33" s="38">
        <f t="shared" si="1"/>
        <v>235.16904567204986</v>
      </c>
      <c r="O33" s="38">
        <f t="shared" si="2"/>
        <v>0.91194767661551746</v>
      </c>
      <c r="P33" s="38">
        <f t="shared" si="3"/>
        <v>1.0119476766155171</v>
      </c>
      <c r="Q33" s="37">
        <f t="shared" si="4"/>
        <v>4.3030649451488946E-3</v>
      </c>
    </row>
    <row r="34" spans="1:17" x14ac:dyDescent="0.25">
      <c r="A34" s="36">
        <v>39234</v>
      </c>
      <c r="B34" s="37">
        <v>0.1623</v>
      </c>
      <c r="C34" s="38">
        <v>1503.349976</v>
      </c>
      <c r="D34" s="37">
        <v>4.2799999999999998E-2</v>
      </c>
      <c r="E34" s="48">
        <v>1.7299999999999999E-2</v>
      </c>
      <c r="F34" s="38">
        <v>32</v>
      </c>
      <c r="G34" s="38">
        <f t="shared" si="5"/>
        <v>1369.9943408062175</v>
      </c>
      <c r="H34" s="38">
        <v>1370</v>
      </c>
      <c r="I34" s="49">
        <v>39312</v>
      </c>
      <c r="J34" s="38">
        <v>50</v>
      </c>
      <c r="K34" s="38">
        <v>5.5</v>
      </c>
      <c r="L34" s="38">
        <v>8.5</v>
      </c>
      <c r="M34" s="38">
        <f t="shared" si="0"/>
        <v>1356.49117210859</v>
      </c>
      <c r="N34" s="38">
        <f t="shared" si="1"/>
        <v>226.08186201809835</v>
      </c>
      <c r="O34" s="38">
        <f t="shared" si="2"/>
        <v>0.87060365686173624</v>
      </c>
      <c r="P34" s="38">
        <f t="shared" si="3"/>
        <v>-2.1293963431382639</v>
      </c>
      <c r="Q34" s="37">
        <f t="shared" si="4"/>
        <v>-9.4186960604906948E-3</v>
      </c>
    </row>
    <row r="35" spans="1:17" x14ac:dyDescent="0.25">
      <c r="A35" s="36">
        <v>39264</v>
      </c>
      <c r="B35" s="37">
        <v>0.23519999999999999</v>
      </c>
      <c r="C35" s="38">
        <v>1455.2700199999999</v>
      </c>
      <c r="D35" s="37">
        <v>5.1299999999999998E-2</v>
      </c>
      <c r="E35" s="48">
        <v>1.7399999999999999E-2</v>
      </c>
      <c r="F35" s="38">
        <v>31</v>
      </c>
      <c r="G35" s="38">
        <f t="shared" si="5"/>
        <v>1275.3653698731714</v>
      </c>
      <c r="H35" s="38">
        <v>1275</v>
      </c>
      <c r="I35" s="49">
        <v>39347</v>
      </c>
      <c r="J35" s="38">
        <v>53</v>
      </c>
      <c r="K35" s="38">
        <v>6.9</v>
      </c>
      <c r="L35" s="38">
        <v>1.7</v>
      </c>
      <c r="M35" s="38">
        <f t="shared" si="0"/>
        <v>1258.6377586685398</v>
      </c>
      <c r="N35" s="38">
        <f t="shared" si="1"/>
        <v>209.77295977808998</v>
      </c>
      <c r="O35" s="38">
        <f t="shared" si="2"/>
        <v>0.94610069483596571</v>
      </c>
      <c r="P35" s="38">
        <f t="shared" si="3"/>
        <v>6.1461006948359662</v>
      </c>
      <c r="Q35" s="37">
        <f t="shared" si="4"/>
        <v>2.9298822409416676E-2</v>
      </c>
    </row>
    <row r="36" spans="1:17" x14ac:dyDescent="0.25">
      <c r="A36" s="36">
        <v>39295</v>
      </c>
      <c r="B36" s="37">
        <v>0.23380000000000001</v>
      </c>
      <c r="C36" s="38">
        <v>1473.98999</v>
      </c>
      <c r="D36" s="37">
        <v>4.02E-2</v>
      </c>
      <c r="E36" s="48">
        <v>1.84E-2</v>
      </c>
      <c r="F36" s="38">
        <v>28</v>
      </c>
      <c r="G36" s="38">
        <f t="shared" si="5"/>
        <v>1300.2494660768634</v>
      </c>
      <c r="H36" s="38">
        <v>1300</v>
      </c>
      <c r="I36" s="49">
        <v>39375</v>
      </c>
      <c r="J36" s="38">
        <v>50</v>
      </c>
      <c r="K36" s="38">
        <v>8.5</v>
      </c>
      <c r="L36" s="38">
        <v>0.7</v>
      </c>
      <c r="M36" s="38">
        <f t="shared" si="0"/>
        <v>1284.3607712605065</v>
      </c>
      <c r="N36" s="38">
        <f t="shared" si="1"/>
        <v>214.06012854341773</v>
      </c>
      <c r="O36" s="38">
        <f t="shared" si="2"/>
        <v>0.68739821798955436</v>
      </c>
      <c r="P36" s="38">
        <f t="shared" si="3"/>
        <v>8.4873982179895542</v>
      </c>
      <c r="Q36" s="37">
        <f t="shared" si="4"/>
        <v>3.9649598810121513E-2</v>
      </c>
    </row>
    <row r="37" spans="1:17" x14ac:dyDescent="0.25">
      <c r="A37" s="36">
        <v>39326</v>
      </c>
      <c r="B37" s="41">
        <v>0.18</v>
      </c>
      <c r="C37" s="38">
        <v>1526.75</v>
      </c>
      <c r="D37" s="37">
        <v>3.4299999999999997E-2</v>
      </c>
      <c r="E37" s="48">
        <v>1.7999999999999999E-2</v>
      </c>
      <c r="F37" s="38">
        <v>33</v>
      </c>
      <c r="G37" s="38">
        <f t="shared" si="5"/>
        <v>1373.8311981875534</v>
      </c>
      <c r="H37" s="38">
        <v>1375</v>
      </c>
      <c r="I37" s="49">
        <v>39403</v>
      </c>
      <c r="J37" s="38">
        <v>50</v>
      </c>
      <c r="K37" s="38">
        <v>5.6</v>
      </c>
      <c r="L37" s="38">
        <v>1.05</v>
      </c>
      <c r="M37" s="38">
        <f t="shared" si="0"/>
        <v>1362.954537841119</v>
      </c>
      <c r="N37" s="38">
        <f t="shared" si="1"/>
        <v>227.15908964018649</v>
      </c>
      <c r="O37" s="38">
        <f t="shared" si="2"/>
        <v>0.72292861245891293</v>
      </c>
      <c r="P37" s="38">
        <f t="shared" si="3"/>
        <v>5.2729286124589123</v>
      </c>
      <c r="Q37" s="37">
        <f t="shared" si="4"/>
        <v>2.3212492270554001E-2</v>
      </c>
    </row>
    <row r="38" spans="1:17" x14ac:dyDescent="0.25">
      <c r="A38" s="36">
        <v>39356</v>
      </c>
      <c r="B38" s="37">
        <v>0.18529999999999999</v>
      </c>
      <c r="C38" s="38">
        <v>1549.380005</v>
      </c>
      <c r="D38" s="37">
        <v>4.0099999999999997E-2</v>
      </c>
      <c r="E38" s="48">
        <v>1.77E-2</v>
      </c>
      <c r="F38" s="38">
        <v>30</v>
      </c>
      <c r="G38" s="38">
        <f t="shared" si="5"/>
        <v>1397.806851159668</v>
      </c>
      <c r="H38" s="38">
        <v>1400</v>
      </c>
      <c r="I38" s="49">
        <v>39438</v>
      </c>
      <c r="J38" s="38">
        <v>52</v>
      </c>
      <c r="K38" s="38">
        <v>6.8</v>
      </c>
      <c r="L38" s="38">
        <v>8.1999999999999993</v>
      </c>
      <c r="M38" s="38">
        <f t="shared" si="0"/>
        <v>1385.2247750318179</v>
      </c>
      <c r="N38" s="38">
        <f t="shared" si="1"/>
        <v>230.87079583863633</v>
      </c>
      <c r="O38" s="38">
        <f t="shared" si="2"/>
        <v>0.78462921264008012</v>
      </c>
      <c r="P38" s="38">
        <f t="shared" si="3"/>
        <v>-0.61537078735991935</v>
      </c>
      <c r="Q38" s="37">
        <f t="shared" si="4"/>
        <v>-2.6654336470950768E-3</v>
      </c>
    </row>
    <row r="39" spans="1:17" x14ac:dyDescent="0.25">
      <c r="A39" s="36">
        <v>39387</v>
      </c>
      <c r="B39" s="37">
        <v>0.22869999999999999</v>
      </c>
      <c r="C39" s="38">
        <v>1481.1400149999999</v>
      </c>
      <c r="D39" s="37">
        <v>3.6299999999999999E-2</v>
      </c>
      <c r="E39" s="48">
        <v>1.8800000000000001E-2</v>
      </c>
      <c r="F39" s="38">
        <v>31</v>
      </c>
      <c r="G39" s="38">
        <f t="shared" si="5"/>
        <v>1301.0213304244903</v>
      </c>
      <c r="H39" s="38">
        <v>1300</v>
      </c>
      <c r="I39" s="49">
        <v>39466</v>
      </c>
      <c r="J39" s="38">
        <v>50</v>
      </c>
      <c r="K39" s="38">
        <v>6.6</v>
      </c>
      <c r="L39" s="38">
        <v>1.1499999999999999</v>
      </c>
      <c r="M39" s="38">
        <f t="shared" si="0"/>
        <v>1286.9516622365834</v>
      </c>
      <c r="N39" s="38">
        <f t="shared" si="1"/>
        <v>214.49194370609723</v>
      </c>
      <c r="O39" s="38">
        <f t="shared" si="2"/>
        <v>0.68268130827636619</v>
      </c>
      <c r="P39" s="38">
        <f t="shared" si="3"/>
        <v>6.1326813082763652</v>
      </c>
      <c r="Q39" s="37">
        <f t="shared" si="4"/>
        <v>2.8591662709157663E-2</v>
      </c>
    </row>
    <row r="40" spans="1:17" x14ac:dyDescent="0.25">
      <c r="A40" s="36">
        <v>39417</v>
      </c>
      <c r="B40" s="37">
        <v>0.22500000000000001</v>
      </c>
      <c r="C40" s="38">
        <v>1468.3599850000001</v>
      </c>
      <c r="D40" s="37">
        <v>2.76E-2</v>
      </c>
      <c r="E40" s="48">
        <v>1.8700000000000001E-2</v>
      </c>
      <c r="F40" s="38">
        <v>31</v>
      </c>
      <c r="G40" s="38">
        <f t="shared" si="5"/>
        <v>1291.563649019198</v>
      </c>
      <c r="H40" s="38">
        <v>1290</v>
      </c>
      <c r="I40" s="49">
        <v>39494</v>
      </c>
      <c r="J40" s="38">
        <v>47</v>
      </c>
      <c r="K40" s="38">
        <v>6.2</v>
      </c>
      <c r="L40" s="38">
        <v>7.6</v>
      </c>
      <c r="M40" s="38">
        <f t="shared" si="0"/>
        <v>1279.2235125150619</v>
      </c>
      <c r="N40" s="38">
        <f t="shared" si="1"/>
        <v>213.2039187525103</v>
      </c>
      <c r="O40" s="38">
        <f t="shared" si="2"/>
        <v>0.51491009688933131</v>
      </c>
      <c r="P40" s="38">
        <f t="shared" si="3"/>
        <v>-0.88508990311066815</v>
      </c>
      <c r="Q40" s="37">
        <f t="shared" si="4"/>
        <v>-4.1513772743459335E-3</v>
      </c>
    </row>
    <row r="41" spans="1:17" x14ac:dyDescent="0.25">
      <c r="A41" s="36">
        <v>39448</v>
      </c>
      <c r="B41" s="37">
        <v>0.26200000000000001</v>
      </c>
      <c r="C41" s="38">
        <v>1378.5500489999999</v>
      </c>
      <c r="D41" s="37">
        <v>1.6400000000000001E-2</v>
      </c>
      <c r="E41" s="48">
        <v>2.0299999999999999E-2</v>
      </c>
      <c r="F41" s="38">
        <v>29</v>
      </c>
      <c r="G41" s="38">
        <f t="shared" si="5"/>
        <v>1192.2786190910003</v>
      </c>
      <c r="H41" s="38">
        <v>1190</v>
      </c>
      <c r="I41" s="49">
        <v>39529</v>
      </c>
      <c r="J41" s="38">
        <v>51</v>
      </c>
      <c r="K41" s="38">
        <v>7.4</v>
      </c>
      <c r="L41" s="38">
        <v>12.5</v>
      </c>
      <c r="M41" s="38">
        <f t="shared" si="0"/>
        <v>1179.8762288113599</v>
      </c>
      <c r="N41" s="38">
        <f t="shared" si="1"/>
        <v>196.64603813522663</v>
      </c>
      <c r="O41" s="38">
        <f t="shared" si="2"/>
        <v>0.26604807734367164</v>
      </c>
      <c r="P41" s="38">
        <f t="shared" si="3"/>
        <v>-4.8339519226563281</v>
      </c>
      <c r="Q41" s="37">
        <f t="shared" si="4"/>
        <v>-2.458199498192884E-2</v>
      </c>
    </row>
    <row r="42" spans="1:17" x14ac:dyDescent="0.25">
      <c r="A42" s="36">
        <v>39479</v>
      </c>
      <c r="B42" s="37">
        <v>0.26540000000000002</v>
      </c>
      <c r="C42" s="38">
        <v>1330.630005</v>
      </c>
      <c r="D42" s="37">
        <v>2.07E-2</v>
      </c>
      <c r="E42" s="48">
        <v>2.07E-2</v>
      </c>
      <c r="F42" s="38">
        <v>31</v>
      </c>
      <c r="G42" s="38">
        <f t="shared" si="5"/>
        <v>1143.2742551559274</v>
      </c>
      <c r="H42" s="38">
        <v>1140</v>
      </c>
      <c r="I42" s="49">
        <v>39557</v>
      </c>
      <c r="J42" s="38">
        <v>50</v>
      </c>
      <c r="K42" s="38">
        <v>5.9</v>
      </c>
      <c r="L42" s="38">
        <v>1</v>
      </c>
      <c r="M42" s="38">
        <f t="shared" si="0"/>
        <v>1130.8719761420009</v>
      </c>
      <c r="N42" s="38">
        <f t="shared" si="1"/>
        <v>188.47866269033349</v>
      </c>
      <c r="O42" s="38">
        <f t="shared" si="2"/>
        <v>0.34203423939253735</v>
      </c>
      <c r="P42" s="38">
        <f t="shared" si="3"/>
        <v>5.2420342393925381</v>
      </c>
      <c r="Q42" s="37">
        <f t="shared" si="4"/>
        <v>2.7812348435457074E-2</v>
      </c>
    </row>
    <row r="43" spans="1:17" x14ac:dyDescent="0.25">
      <c r="A43" s="36">
        <v>39508</v>
      </c>
      <c r="B43" s="37">
        <v>0.25609999999999999</v>
      </c>
      <c r="C43" s="38">
        <v>1322.6999510000001</v>
      </c>
      <c r="D43" s="37">
        <v>1.2200000000000001E-2</v>
      </c>
      <c r="E43" s="48">
        <v>2.1499999999999998E-2</v>
      </c>
      <c r="F43" s="38">
        <v>30</v>
      </c>
      <c r="G43" s="38">
        <f t="shared" si="5"/>
        <v>1144.2961013959007</v>
      </c>
      <c r="H43" s="38">
        <v>1140</v>
      </c>
      <c r="I43" s="49">
        <v>39585</v>
      </c>
      <c r="J43" s="38">
        <v>47</v>
      </c>
      <c r="K43" s="38">
        <v>5.4</v>
      </c>
      <c r="L43" s="38">
        <v>0.3</v>
      </c>
      <c r="M43" s="38">
        <f t="shared" si="0"/>
        <v>1132.8105128227471</v>
      </c>
      <c r="N43" s="38">
        <f t="shared" si="1"/>
        <v>188.80175213712451</v>
      </c>
      <c r="O43" s="38">
        <f t="shared" si="2"/>
        <v>0.19483147803845341</v>
      </c>
      <c r="P43" s="38">
        <f t="shared" si="3"/>
        <v>5.2948314780384536</v>
      </c>
      <c r="Q43" s="37">
        <f t="shared" si="4"/>
        <v>2.8044397989447044E-2</v>
      </c>
    </row>
    <row r="44" spans="1:17" x14ac:dyDescent="0.25">
      <c r="A44" s="36">
        <v>39539</v>
      </c>
      <c r="B44" s="37">
        <v>0.2079</v>
      </c>
      <c r="C44" s="38">
        <v>1385.589966</v>
      </c>
      <c r="D44" s="37">
        <v>1.17E-2</v>
      </c>
      <c r="E44" s="48">
        <v>2.0799999999999999E-2</v>
      </c>
      <c r="F44" s="38">
        <v>30</v>
      </c>
      <c r="G44" s="38">
        <f t="shared" si="5"/>
        <v>1231.1669538225599</v>
      </c>
      <c r="H44" s="38">
        <v>1230</v>
      </c>
      <c r="I44" s="49">
        <v>39620</v>
      </c>
      <c r="J44" s="38">
        <v>52</v>
      </c>
      <c r="K44" s="38">
        <v>6</v>
      </c>
      <c r="L44" s="38">
        <v>0.6</v>
      </c>
      <c r="M44" s="38">
        <f t="shared" si="0"/>
        <v>1221.9514831012582</v>
      </c>
      <c r="N44" s="38">
        <f t="shared" si="1"/>
        <v>203.65858051687636</v>
      </c>
      <c r="O44" s="38">
        <f t="shared" si="2"/>
        <v>0.20171385443574782</v>
      </c>
      <c r="P44" s="38">
        <f t="shared" si="3"/>
        <v>5.6017138544357481</v>
      </c>
      <c r="Q44" s="37">
        <f t="shared" si="4"/>
        <v>2.7505415387944123E-2</v>
      </c>
    </row>
    <row r="45" spans="1:17" x14ac:dyDescent="0.25">
      <c r="A45" s="36">
        <v>39569</v>
      </c>
      <c r="B45" s="37">
        <v>0.17829999999999999</v>
      </c>
      <c r="C45" s="38">
        <v>1400.380005</v>
      </c>
      <c r="D45" s="37">
        <v>1.9800000000000002E-2</v>
      </c>
      <c r="E45" s="48">
        <v>2.0400000000000001E-2</v>
      </c>
      <c r="F45" s="38">
        <v>31</v>
      </c>
      <c r="G45" s="38">
        <f t="shared" si="5"/>
        <v>1263.7636297384483</v>
      </c>
      <c r="H45" s="38">
        <v>1260</v>
      </c>
      <c r="I45" s="49">
        <v>39648</v>
      </c>
      <c r="J45" s="38">
        <v>50</v>
      </c>
      <c r="K45" s="38">
        <v>5.0999999999999996</v>
      </c>
      <c r="L45" s="38">
        <v>17.2</v>
      </c>
      <c r="M45" s="38">
        <f t="shared" si="0"/>
        <v>1251.4870963041781</v>
      </c>
      <c r="N45" s="38">
        <f t="shared" si="1"/>
        <v>208.58118271736302</v>
      </c>
      <c r="O45" s="38">
        <f t="shared" si="2"/>
        <v>0.35963795042263702</v>
      </c>
      <c r="P45" s="38">
        <f t="shared" si="3"/>
        <v>-11.740362049577362</v>
      </c>
      <c r="Q45" s="37">
        <f t="shared" si="4"/>
        <v>-5.6286774754202476E-2</v>
      </c>
    </row>
    <row r="46" spans="1:17" x14ac:dyDescent="0.25">
      <c r="A46" s="36">
        <v>39600</v>
      </c>
      <c r="B46" s="37">
        <v>0.23949999999999999</v>
      </c>
      <c r="C46" s="38">
        <v>1280</v>
      </c>
      <c r="D46" s="37">
        <v>1.6E-2</v>
      </c>
      <c r="E46" s="48">
        <v>2.1399999999999999E-2</v>
      </c>
      <c r="F46" s="38">
        <v>31</v>
      </c>
      <c r="G46" s="38">
        <f t="shared" si="5"/>
        <v>1115.3910572765717</v>
      </c>
      <c r="H46" s="38">
        <v>1120</v>
      </c>
      <c r="I46" s="49">
        <v>39676</v>
      </c>
      <c r="J46" s="38">
        <v>47</v>
      </c>
      <c r="K46" s="38">
        <v>5.6</v>
      </c>
      <c r="L46" s="38">
        <v>1.1499999999999999</v>
      </c>
      <c r="M46" s="38">
        <f t="shared" si="0"/>
        <v>1112.0948685672204</v>
      </c>
      <c r="N46" s="38">
        <f t="shared" si="1"/>
        <v>185.34914476120341</v>
      </c>
      <c r="O46" s="38">
        <f t="shared" si="2"/>
        <v>0.25965796271737263</v>
      </c>
      <c r="P46" s="38">
        <f t="shared" si="3"/>
        <v>4.7096579627173716</v>
      </c>
      <c r="Q46" s="37">
        <f t="shared" si="4"/>
        <v>2.5409655754198977E-2</v>
      </c>
    </row>
    <row r="47" spans="1:17" x14ac:dyDescent="0.25">
      <c r="A47" s="36">
        <v>39630</v>
      </c>
      <c r="B47" s="37">
        <v>0.22939999999999999</v>
      </c>
      <c r="C47" s="38">
        <v>1267.380005</v>
      </c>
      <c r="D47" s="37">
        <v>1.55E-2</v>
      </c>
      <c r="E47" s="48">
        <v>2.29E-2</v>
      </c>
      <c r="F47" s="38">
        <v>29</v>
      </c>
      <c r="G47" s="38">
        <f t="shared" si="5"/>
        <v>1115.3906867820313</v>
      </c>
      <c r="H47" s="38">
        <v>1120</v>
      </c>
      <c r="I47" s="49">
        <v>39711</v>
      </c>
      <c r="J47" s="38">
        <v>51</v>
      </c>
      <c r="K47" s="38">
        <v>7.4</v>
      </c>
      <c r="L47" s="38">
        <v>0.85</v>
      </c>
      <c r="M47" s="38">
        <f t="shared" si="0"/>
        <v>1110.1769809423895</v>
      </c>
      <c r="N47" s="38">
        <f t="shared" si="1"/>
        <v>185.02949682373159</v>
      </c>
      <c r="O47" s="38">
        <f t="shared" si="2"/>
        <v>0.23712422343258244</v>
      </c>
      <c r="P47" s="38">
        <f t="shared" si="3"/>
        <v>6.787124223432583</v>
      </c>
      <c r="Q47" s="37">
        <f t="shared" si="4"/>
        <v>3.668130941251134E-2</v>
      </c>
    </row>
    <row r="48" spans="1:17" x14ac:dyDescent="0.25">
      <c r="A48" s="36">
        <v>39661</v>
      </c>
      <c r="B48" s="37">
        <v>0.20649999999999999</v>
      </c>
      <c r="C48" s="38">
        <v>1282.829956</v>
      </c>
      <c r="D48" s="37">
        <v>1.6299999999999999E-2</v>
      </c>
      <c r="E48" s="48">
        <v>2.2499999999999999E-2</v>
      </c>
      <c r="F48" s="38">
        <v>32</v>
      </c>
      <c r="G48" s="38">
        <f t="shared" si="5"/>
        <v>1136.600861714852</v>
      </c>
      <c r="H48" s="38">
        <v>1130</v>
      </c>
      <c r="I48" s="49">
        <v>39739</v>
      </c>
      <c r="J48" s="38">
        <v>50</v>
      </c>
      <c r="K48" s="38">
        <v>4.2</v>
      </c>
      <c r="L48" s="38">
        <v>31</v>
      </c>
      <c r="M48" s="38">
        <f t="shared" si="0"/>
        <v>1123.2796641618131</v>
      </c>
      <c r="N48" s="38">
        <f t="shared" si="1"/>
        <v>187.21327736030219</v>
      </c>
      <c r="O48" s="38">
        <f t="shared" si="2"/>
        <v>0.27373298090261672</v>
      </c>
      <c r="P48" s="38">
        <f t="shared" si="3"/>
        <v>-26.526267019097386</v>
      </c>
      <c r="Q48" s="37">
        <f t="shared" si="4"/>
        <v>-0.14169009481120368</v>
      </c>
    </row>
    <row r="49" spans="1:17" x14ac:dyDescent="0.25">
      <c r="A49" s="36">
        <v>39692</v>
      </c>
      <c r="B49" s="37">
        <v>0.39389999999999997</v>
      </c>
      <c r="C49" s="38">
        <v>1166.3599850000001</v>
      </c>
      <c r="D49" s="37">
        <v>1.0200000000000001E-2</v>
      </c>
      <c r="E49" s="48">
        <v>2.3699999999999999E-2</v>
      </c>
      <c r="F49" s="38">
        <v>31</v>
      </c>
      <c r="G49" s="38">
        <f t="shared" si="5"/>
        <v>932.05730632795394</v>
      </c>
      <c r="H49" s="38">
        <v>930</v>
      </c>
      <c r="I49" s="49">
        <v>39774</v>
      </c>
      <c r="J49" s="38">
        <v>53</v>
      </c>
      <c r="K49" s="38">
        <v>5.8</v>
      </c>
      <c r="L49" s="38">
        <v>37.1</v>
      </c>
      <c r="M49" s="38">
        <f t="shared" si="0"/>
        <v>922.82360036345153</v>
      </c>
      <c r="N49" s="38">
        <f t="shared" si="1"/>
        <v>153.80393339390858</v>
      </c>
      <c r="O49" s="38">
        <f t="shared" si="2"/>
        <v>0.13832501305799716</v>
      </c>
      <c r="P49" s="38">
        <f t="shared" si="3"/>
        <v>-31.161674986942003</v>
      </c>
      <c r="Q49" s="37">
        <f t="shared" si="4"/>
        <v>-0.20260648930956512</v>
      </c>
    </row>
    <row r="50" spans="1:17" x14ac:dyDescent="0.25">
      <c r="A50" s="36">
        <v>39722</v>
      </c>
      <c r="B50" s="37">
        <v>0.59889999999999999</v>
      </c>
      <c r="C50" s="38">
        <v>968.75</v>
      </c>
      <c r="D50" s="37">
        <v>1.1999999999999999E-3</v>
      </c>
      <c r="E50" s="48">
        <v>2.9600000000000001E-2</v>
      </c>
      <c r="F50" s="38">
        <v>28</v>
      </c>
      <c r="G50" s="38">
        <f t="shared" si="5"/>
        <v>704.03664766533086</v>
      </c>
      <c r="H50" s="38">
        <v>700</v>
      </c>
      <c r="I50" s="49">
        <v>39802</v>
      </c>
      <c r="J50" s="38">
        <v>50</v>
      </c>
      <c r="K50" s="38">
        <v>11</v>
      </c>
      <c r="L50" s="38">
        <v>4.3</v>
      </c>
      <c r="M50" s="38">
        <f t="shared" si="0"/>
        <v>688.88494096401553</v>
      </c>
      <c r="N50" s="38">
        <f t="shared" si="1"/>
        <v>114.81415682733592</v>
      </c>
      <c r="O50" s="38">
        <f t="shared" si="2"/>
        <v>1.1582329450804632E-2</v>
      </c>
      <c r="P50" s="38">
        <f t="shared" si="3"/>
        <v>6.7115823294508052</v>
      </c>
      <c r="Q50" s="37">
        <f t="shared" si="4"/>
        <v>5.8456052066332427E-2</v>
      </c>
    </row>
    <row r="51" spans="1:17" x14ac:dyDescent="0.25">
      <c r="A51" s="36">
        <v>39753</v>
      </c>
      <c r="B51" s="37">
        <v>0.55279999999999996</v>
      </c>
      <c r="C51" s="38">
        <v>896.23999000000003</v>
      </c>
      <c r="D51" s="37">
        <v>2.0000000000000001E-4</v>
      </c>
      <c r="E51" s="48">
        <v>3.2300000000000002E-2</v>
      </c>
      <c r="F51" s="38">
        <v>33</v>
      </c>
      <c r="G51" s="38">
        <f t="shared" si="5"/>
        <v>649.25766212164297</v>
      </c>
      <c r="H51" s="38">
        <v>650</v>
      </c>
      <c r="I51" s="49">
        <v>39830</v>
      </c>
      <c r="J51" s="38">
        <v>50</v>
      </c>
      <c r="K51" s="38">
        <v>8.9</v>
      </c>
      <c r="L51" s="38">
        <v>0.55000000000000004</v>
      </c>
      <c r="M51" s="38">
        <f t="shared" si="0"/>
        <v>641.08219202476789</v>
      </c>
      <c r="N51" s="38">
        <f t="shared" si="1"/>
        <v>106.84703200412798</v>
      </c>
      <c r="O51" s="38">
        <f t="shared" si="2"/>
        <v>2.092978953531088E-3</v>
      </c>
      <c r="P51" s="38">
        <f t="shared" si="3"/>
        <v>8.3520929789535305</v>
      </c>
      <c r="Q51" s="37">
        <f t="shared" si="4"/>
        <v>7.8168694275296782E-2</v>
      </c>
    </row>
    <row r="52" spans="1:17" x14ac:dyDescent="0.25">
      <c r="A52" s="36">
        <v>39783</v>
      </c>
      <c r="B52" s="41">
        <v>0.4</v>
      </c>
      <c r="C52" s="38">
        <v>903.25</v>
      </c>
      <c r="D52" s="37">
        <v>1.1000000000000001E-3</v>
      </c>
      <c r="E52" s="48">
        <v>3.2300000000000002E-2</v>
      </c>
      <c r="F52" s="38">
        <v>30</v>
      </c>
      <c r="G52" s="38">
        <f t="shared" si="5"/>
        <v>721.05337600289567</v>
      </c>
      <c r="H52" s="38">
        <v>720</v>
      </c>
      <c r="I52" s="49">
        <v>39865</v>
      </c>
      <c r="J52" s="38">
        <v>52</v>
      </c>
      <c r="K52" s="38">
        <v>7.9</v>
      </c>
      <c r="L52" s="38">
        <v>7.2</v>
      </c>
      <c r="M52" s="38">
        <f t="shared" si="0"/>
        <v>711.98717596397728</v>
      </c>
      <c r="N52" s="38">
        <f t="shared" si="1"/>
        <v>118.66452932732955</v>
      </c>
      <c r="O52" s="38">
        <f t="shared" si="2"/>
        <v>1.144333775351232E-2</v>
      </c>
      <c r="P52" s="38">
        <f t="shared" si="3"/>
        <v>0.71144333775351254</v>
      </c>
      <c r="Q52" s="37">
        <f t="shared" si="4"/>
        <v>5.9954170111865138E-3</v>
      </c>
    </row>
    <row r="53" spans="1:17" x14ac:dyDescent="0.25">
      <c r="A53" s="36">
        <v>39814</v>
      </c>
      <c r="B53" s="37">
        <v>0.44840000000000002</v>
      </c>
      <c r="C53" s="38">
        <v>825.88000499999998</v>
      </c>
      <c r="D53" s="37">
        <v>1.5E-3</v>
      </c>
      <c r="E53" s="48">
        <v>3.2399999999999998E-2</v>
      </c>
      <c r="F53" s="38">
        <v>28</v>
      </c>
      <c r="G53" s="38">
        <f t="shared" si="5"/>
        <v>647.98366366302389</v>
      </c>
      <c r="H53" s="38">
        <v>650</v>
      </c>
      <c r="I53" s="49">
        <v>39893</v>
      </c>
      <c r="J53" s="38">
        <v>50</v>
      </c>
      <c r="K53" s="38">
        <v>7.5</v>
      </c>
      <c r="L53" s="38">
        <v>8</v>
      </c>
      <c r="M53" s="38">
        <f t="shared" si="0"/>
        <v>642.36645207731124</v>
      </c>
      <c r="N53" s="38">
        <f t="shared" si="1"/>
        <v>107.06107534621854</v>
      </c>
      <c r="O53" s="38">
        <f t="shared" si="2"/>
        <v>1.3183128780651959E-2</v>
      </c>
      <c r="P53" s="38">
        <f t="shared" si="3"/>
        <v>-0.48681687121934802</v>
      </c>
      <c r="Q53" s="37">
        <f t="shared" si="4"/>
        <v>-4.5470949142352576E-3</v>
      </c>
    </row>
    <row r="54" spans="1:17" x14ac:dyDescent="0.25">
      <c r="A54" s="36">
        <v>39845</v>
      </c>
      <c r="B54" s="37">
        <v>0.46350000000000002</v>
      </c>
      <c r="C54" s="38">
        <v>735.09002699999996</v>
      </c>
      <c r="D54" s="37">
        <v>1.6000000000000001E-3</v>
      </c>
      <c r="E54" s="48">
        <v>3.4299999999999997E-2</v>
      </c>
      <c r="F54" s="38">
        <v>32</v>
      </c>
      <c r="G54" s="38">
        <f t="shared" si="5"/>
        <v>562.13433233293381</v>
      </c>
      <c r="H54" s="38">
        <v>560</v>
      </c>
      <c r="I54" s="49">
        <v>39921</v>
      </c>
      <c r="J54" s="38">
        <v>50</v>
      </c>
      <c r="K54" s="38">
        <v>5.0999999999999996</v>
      </c>
      <c r="L54" s="38">
        <v>0.65</v>
      </c>
      <c r="M54" s="38">
        <f t="shared" si="0"/>
        <v>554.77727372391882</v>
      </c>
      <c r="N54" s="38">
        <f t="shared" si="1"/>
        <v>92.462878953986475</v>
      </c>
      <c r="O54" s="38">
        <f t="shared" si="2"/>
        <v>1.3686492516321236E-2</v>
      </c>
      <c r="P54" s="38">
        <f t="shared" si="3"/>
        <v>4.4636864925163202</v>
      </c>
      <c r="Q54" s="37">
        <f t="shared" si="4"/>
        <v>4.8275443540295164E-2</v>
      </c>
    </row>
    <row r="55" spans="1:17" x14ac:dyDescent="0.25">
      <c r="A55" s="36">
        <v>39873</v>
      </c>
      <c r="B55" s="37">
        <v>0.44140000000000001</v>
      </c>
      <c r="C55" s="38">
        <v>797.86999500000002</v>
      </c>
      <c r="D55" s="37">
        <v>1.6999999999999999E-3</v>
      </c>
      <c r="E55" s="48">
        <v>3.5999999999999997E-2</v>
      </c>
      <c r="F55" s="38">
        <v>30</v>
      </c>
      <c r="G55" s="38">
        <f t="shared" si="5"/>
        <v>622.73092607539377</v>
      </c>
      <c r="H55" s="38">
        <v>625</v>
      </c>
      <c r="I55" s="49">
        <v>39949</v>
      </c>
      <c r="J55" s="38">
        <v>46</v>
      </c>
      <c r="K55" s="38">
        <v>5.3</v>
      </c>
      <c r="L55" s="38">
        <v>0.3</v>
      </c>
      <c r="M55" s="38">
        <f t="shared" si="0"/>
        <v>619.56611023363507</v>
      </c>
      <c r="N55" s="38">
        <f t="shared" si="1"/>
        <v>103.26101837227252</v>
      </c>
      <c r="O55" s="38">
        <f t="shared" si="2"/>
        <v>1.5169859614776729E-2</v>
      </c>
      <c r="P55" s="38">
        <f t="shared" si="3"/>
        <v>5.0151698596147769</v>
      </c>
      <c r="Q55" s="37">
        <f t="shared" si="4"/>
        <v>4.8567890755582967E-2</v>
      </c>
    </row>
    <row r="56" spans="1:17" x14ac:dyDescent="0.25">
      <c r="A56" s="36">
        <v>39904</v>
      </c>
      <c r="B56" s="37">
        <v>0.36499999999999999</v>
      </c>
      <c r="C56" s="38">
        <v>872.80999799999995</v>
      </c>
      <c r="D56" s="37">
        <v>4.0000000000000002E-4</v>
      </c>
      <c r="E56" s="48">
        <v>3.15E-2</v>
      </c>
      <c r="F56" s="38">
        <v>29</v>
      </c>
      <c r="G56" s="38">
        <f t="shared" si="5"/>
        <v>712.59298306733535</v>
      </c>
      <c r="H56" s="38">
        <v>715</v>
      </c>
      <c r="I56" s="49">
        <v>39984</v>
      </c>
      <c r="J56" s="38">
        <v>50</v>
      </c>
      <c r="K56" s="38">
        <v>6.8</v>
      </c>
      <c r="L56" s="38">
        <v>1.4</v>
      </c>
      <c r="M56" s="38">
        <f t="shared" si="0"/>
        <v>708.16082299116079</v>
      </c>
      <c r="N56" s="38">
        <f t="shared" si="1"/>
        <v>118.02680383186014</v>
      </c>
      <c r="O56" s="38">
        <f t="shared" si="2"/>
        <v>3.9671614626428176E-3</v>
      </c>
      <c r="P56" s="38">
        <f t="shared" si="3"/>
        <v>5.403967161462643</v>
      </c>
      <c r="Q56" s="37">
        <f t="shared" si="4"/>
        <v>4.5785931551286296E-2</v>
      </c>
    </row>
    <row r="57" spans="1:17" x14ac:dyDescent="0.25">
      <c r="A57" s="36">
        <v>39934</v>
      </c>
      <c r="B57" s="37">
        <v>0.28920000000000001</v>
      </c>
      <c r="C57" s="38">
        <v>919.14001499999995</v>
      </c>
      <c r="D57" s="37">
        <v>1.4E-3</v>
      </c>
      <c r="E57" s="48">
        <v>2.9000000000000001E-2</v>
      </c>
      <c r="F57" s="38">
        <v>32</v>
      </c>
      <c r="G57" s="38">
        <f t="shared" si="5"/>
        <v>775.38755169194337</v>
      </c>
      <c r="H57" s="38">
        <v>775</v>
      </c>
      <c r="I57" s="49">
        <v>40012</v>
      </c>
      <c r="J57" s="38">
        <v>50</v>
      </c>
      <c r="K57" s="38">
        <v>4.4000000000000004</v>
      </c>
      <c r="L57" s="38">
        <v>0.4</v>
      </c>
      <c r="M57" s="38">
        <f t="shared" si="0"/>
        <v>770.45138411430753</v>
      </c>
      <c r="N57" s="38">
        <f t="shared" si="1"/>
        <v>128.40856401905125</v>
      </c>
      <c r="O57" s="38">
        <f t="shared" si="2"/>
        <v>1.6301887185921512E-2</v>
      </c>
      <c r="P57" s="38">
        <f t="shared" si="3"/>
        <v>4.0163018871859215</v>
      </c>
      <c r="Q57" s="37">
        <f t="shared" si="4"/>
        <v>3.1277523566029794E-2</v>
      </c>
    </row>
    <row r="58" spans="1:17" x14ac:dyDescent="0.25">
      <c r="A58" s="36">
        <v>39965</v>
      </c>
      <c r="B58" s="37">
        <v>0.26350000000000001</v>
      </c>
      <c r="C58" s="38">
        <v>919.32000700000003</v>
      </c>
      <c r="D58" s="37">
        <v>1.6999999999999999E-3</v>
      </c>
      <c r="E58" s="48">
        <v>2.76E-2</v>
      </c>
      <c r="F58" s="38">
        <v>31</v>
      </c>
      <c r="G58" s="38">
        <f t="shared" si="5"/>
        <v>789.01496286119266</v>
      </c>
      <c r="H58" s="38">
        <v>790</v>
      </c>
      <c r="I58" s="49">
        <v>40047</v>
      </c>
      <c r="J58" s="38">
        <v>53</v>
      </c>
      <c r="K58" s="38">
        <v>5</v>
      </c>
      <c r="L58" s="38">
        <v>0.6</v>
      </c>
      <c r="M58" s="38">
        <f t="shared" si="0"/>
        <v>784.8050131082764</v>
      </c>
      <c r="N58" s="38">
        <f t="shared" si="1"/>
        <v>130.80083551804606</v>
      </c>
      <c r="O58" s="38">
        <f t="shared" si="2"/>
        <v>1.960882386815712E-2</v>
      </c>
      <c r="P58" s="38">
        <f t="shared" si="3"/>
        <v>4.4196088238681579</v>
      </c>
      <c r="Q58" s="37">
        <f t="shared" si="4"/>
        <v>3.3788842451686042E-2</v>
      </c>
    </row>
    <row r="59" spans="1:17" x14ac:dyDescent="0.25">
      <c r="A59" s="36">
        <v>39995</v>
      </c>
      <c r="B59" s="37">
        <v>0.25919999999999999</v>
      </c>
      <c r="C59" s="38">
        <v>987.47997999999995</v>
      </c>
      <c r="D59" s="37">
        <v>1.4E-3</v>
      </c>
      <c r="E59" s="48">
        <v>2.6700000000000002E-2</v>
      </c>
      <c r="F59" s="38">
        <v>31</v>
      </c>
      <c r="G59" s="38">
        <f t="shared" si="5"/>
        <v>849.60359571265508</v>
      </c>
      <c r="H59" s="38">
        <v>850</v>
      </c>
      <c r="I59" s="49">
        <v>40075</v>
      </c>
      <c r="J59" s="38">
        <v>50</v>
      </c>
      <c r="K59" s="38">
        <v>4.9000000000000004</v>
      </c>
      <c r="L59" s="38">
        <v>0.7</v>
      </c>
      <c r="M59" s="38">
        <f t="shared" si="0"/>
        <v>844.93700193182121</v>
      </c>
      <c r="N59" s="38">
        <f t="shared" si="1"/>
        <v>140.82283365530353</v>
      </c>
      <c r="O59" s="38">
        <f t="shared" si="2"/>
        <v>1.7328073951750435E-2</v>
      </c>
      <c r="P59" s="38">
        <f t="shared" si="3"/>
        <v>4.2173280739517507</v>
      </c>
      <c r="Q59" s="37">
        <f t="shared" si="4"/>
        <v>2.9947757508378487E-2</v>
      </c>
    </row>
    <row r="60" spans="1:17" x14ac:dyDescent="0.25">
      <c r="A60" s="36">
        <v>40026</v>
      </c>
      <c r="B60" s="37">
        <v>0.2601</v>
      </c>
      <c r="C60" s="38">
        <v>1020.619995</v>
      </c>
      <c r="D60" s="37">
        <v>1.1000000000000001E-3</v>
      </c>
      <c r="E60" s="48">
        <v>2.4199999999999999E-2</v>
      </c>
      <c r="F60" s="38">
        <v>30</v>
      </c>
      <c r="G60" s="38">
        <f t="shared" si="5"/>
        <v>880.0006875913981</v>
      </c>
      <c r="H60" s="38">
        <v>880</v>
      </c>
      <c r="I60" s="49">
        <v>40103</v>
      </c>
      <c r="J60" s="38">
        <v>47</v>
      </c>
      <c r="K60" s="38">
        <v>5</v>
      </c>
      <c r="L60" s="38">
        <v>0.9</v>
      </c>
      <c r="M60" s="38">
        <f t="shared" si="0"/>
        <v>874.87536225195026</v>
      </c>
      <c r="N60" s="38">
        <f t="shared" si="1"/>
        <v>145.81256037532503</v>
      </c>
      <c r="O60" s="38">
        <f t="shared" si="2"/>
        <v>1.363572459850451E-2</v>
      </c>
      <c r="P60" s="38">
        <f t="shared" si="3"/>
        <v>4.1136357245985042</v>
      </c>
      <c r="Q60" s="37">
        <f t="shared" si="4"/>
        <v>2.8211806404125316E-2</v>
      </c>
    </row>
    <row r="61" spans="1:17" x14ac:dyDescent="0.25">
      <c r="A61" s="36">
        <v>40057</v>
      </c>
      <c r="B61" s="37">
        <v>0.25609999999999999</v>
      </c>
      <c r="C61" s="38">
        <v>1057.079956</v>
      </c>
      <c r="D61" s="37">
        <v>5.9999999999999995E-4</v>
      </c>
      <c r="E61" s="48">
        <v>2.29E-2</v>
      </c>
      <c r="F61" s="38">
        <v>30</v>
      </c>
      <c r="G61" s="38">
        <f t="shared" si="5"/>
        <v>913.51237114677156</v>
      </c>
      <c r="H61" s="38">
        <v>915</v>
      </c>
      <c r="I61" s="49">
        <v>40138</v>
      </c>
      <c r="J61" s="38">
        <v>52</v>
      </c>
      <c r="K61" s="38">
        <v>5.9</v>
      </c>
      <c r="L61" s="38">
        <v>5.8</v>
      </c>
      <c r="M61" s="38">
        <f t="shared" si="0"/>
        <v>909.02178964410678</v>
      </c>
      <c r="N61" s="38">
        <f t="shared" si="1"/>
        <v>151.50363160735114</v>
      </c>
      <c r="O61" s="38">
        <f t="shared" si="2"/>
        <v>7.7625622778736414E-3</v>
      </c>
      <c r="P61" s="38">
        <f t="shared" si="3"/>
        <v>0.10776256227787417</v>
      </c>
      <c r="Q61" s="37">
        <f t="shared" si="4"/>
        <v>7.1128699117365183E-4</v>
      </c>
    </row>
    <row r="62" spans="1:17" x14ac:dyDescent="0.25">
      <c r="A62" s="36">
        <v>40087</v>
      </c>
      <c r="B62" s="37">
        <v>0.30690000000000001</v>
      </c>
      <c r="C62" s="38">
        <v>1036.1899410000001</v>
      </c>
      <c r="D62" s="37">
        <v>1E-4</v>
      </c>
      <c r="E62" s="48">
        <v>2.1899999999999999E-2</v>
      </c>
      <c r="F62" s="38">
        <v>31</v>
      </c>
      <c r="G62" s="38">
        <f t="shared" si="5"/>
        <v>868.29695012516459</v>
      </c>
      <c r="H62" s="38">
        <v>870</v>
      </c>
      <c r="I62" s="49">
        <v>40166</v>
      </c>
      <c r="J62" s="38">
        <v>50</v>
      </c>
      <c r="K62" s="38">
        <v>6.1</v>
      </c>
      <c r="L62" s="38">
        <v>0.8</v>
      </c>
      <c r="M62" s="38">
        <f t="shared" si="0"/>
        <v>863.88808227340928</v>
      </c>
      <c r="N62" s="38">
        <f t="shared" si="1"/>
        <v>143.98134704556821</v>
      </c>
      <c r="O62" s="38">
        <f t="shared" si="2"/>
        <v>1.2746689084332306E-3</v>
      </c>
      <c r="P62" s="38">
        <f t="shared" si="3"/>
        <v>5.3012746689084329</v>
      </c>
      <c r="Q62" s="37">
        <f t="shared" si="4"/>
        <v>3.6819176773159712E-2</v>
      </c>
    </row>
    <row r="63" spans="1:17" x14ac:dyDescent="0.25">
      <c r="A63" s="36">
        <v>40118</v>
      </c>
      <c r="B63" s="37">
        <v>0.24510000000000001</v>
      </c>
      <c r="C63" s="38">
        <v>1095.630005</v>
      </c>
      <c r="D63" s="37">
        <v>8.0000000000000004E-4</v>
      </c>
      <c r="E63" s="48">
        <v>2.1000000000000001E-2</v>
      </c>
      <c r="F63" s="38">
        <v>31</v>
      </c>
      <c r="G63" s="38">
        <f t="shared" si="5"/>
        <v>950.55453576168043</v>
      </c>
      <c r="H63" s="38">
        <v>950</v>
      </c>
      <c r="I63" s="49">
        <v>40194</v>
      </c>
      <c r="J63" s="38">
        <v>47</v>
      </c>
      <c r="K63" s="38">
        <v>4.8</v>
      </c>
      <c r="L63" s="38">
        <v>0.95</v>
      </c>
      <c r="M63" s="38">
        <f t="shared" si="0"/>
        <v>945.10214202674388</v>
      </c>
      <c r="N63" s="38">
        <f t="shared" si="1"/>
        <v>157.51702367112398</v>
      </c>
      <c r="O63" s="38">
        <f t="shared" si="2"/>
        <v>1.102903820704244E-2</v>
      </c>
      <c r="P63" s="38">
        <f t="shared" si="3"/>
        <v>3.8610290382070422</v>
      </c>
      <c r="Q63" s="37">
        <f t="shared" si="4"/>
        <v>2.4511820679575511E-2</v>
      </c>
    </row>
    <row r="64" spans="1:17" x14ac:dyDescent="0.25">
      <c r="A64" s="36">
        <v>40148</v>
      </c>
      <c r="B64" s="37">
        <v>0.21679999999999999</v>
      </c>
      <c r="C64" s="38">
        <v>1115.099976</v>
      </c>
      <c r="D64" s="37">
        <v>4.0000000000000002E-4</v>
      </c>
      <c r="E64" s="48">
        <v>2.0199999999999999E-2</v>
      </c>
      <c r="F64" s="38">
        <v>29</v>
      </c>
      <c r="G64" s="38">
        <f t="shared" si="5"/>
        <v>987.11632999965116</v>
      </c>
      <c r="H64" s="38">
        <v>990</v>
      </c>
      <c r="I64" s="49">
        <v>40229</v>
      </c>
      <c r="J64" s="38">
        <v>51</v>
      </c>
      <c r="K64" s="38">
        <v>5.6</v>
      </c>
      <c r="L64" s="38">
        <v>5</v>
      </c>
      <c r="M64" s="38">
        <f t="shared" si="0"/>
        <v>984.3446700393722</v>
      </c>
      <c r="N64" s="38">
        <f t="shared" si="1"/>
        <v>164.05744500656203</v>
      </c>
      <c r="O64" s="38">
        <f t="shared" si="2"/>
        <v>5.3919387264539419E-3</v>
      </c>
      <c r="P64" s="38">
        <f t="shared" si="3"/>
        <v>0.60539193872645358</v>
      </c>
      <c r="Q64" s="37">
        <f t="shared" si="4"/>
        <v>3.6901217052492732E-3</v>
      </c>
    </row>
    <row r="65" spans="1:17" x14ac:dyDescent="0.25">
      <c r="A65" s="36">
        <v>40179</v>
      </c>
      <c r="B65" s="37">
        <v>0.2462</v>
      </c>
      <c r="C65" s="38">
        <v>1073.869995</v>
      </c>
      <c r="D65" s="37">
        <v>2.0000000000000001E-4</v>
      </c>
      <c r="E65" s="48">
        <v>1.9800000000000002E-2</v>
      </c>
      <c r="F65" s="38">
        <v>28</v>
      </c>
      <c r="G65" s="38">
        <f t="shared" si="5"/>
        <v>937.79981269788095</v>
      </c>
      <c r="H65" s="38">
        <v>940</v>
      </c>
      <c r="I65" s="49">
        <v>40257</v>
      </c>
      <c r="J65" s="38">
        <v>50</v>
      </c>
      <c r="K65" s="38">
        <v>6.5</v>
      </c>
      <c r="L65" s="38">
        <v>0.8</v>
      </c>
      <c r="M65" s="38">
        <f t="shared" si="0"/>
        <v>933.47424692812592</v>
      </c>
      <c r="N65" s="38">
        <f t="shared" si="1"/>
        <v>155.57904115468764</v>
      </c>
      <c r="O65" s="38">
        <f t="shared" si="2"/>
        <v>2.4867112143642477E-3</v>
      </c>
      <c r="P65" s="38">
        <f t="shared" si="3"/>
        <v>5.7024867112143642</v>
      </c>
      <c r="Q65" s="37">
        <f t="shared" si="4"/>
        <v>3.6653309268981485E-2</v>
      </c>
    </row>
    <row r="66" spans="1:17" x14ac:dyDescent="0.25">
      <c r="A66" s="36">
        <v>40210</v>
      </c>
      <c r="B66" s="37">
        <v>0.19500000000000001</v>
      </c>
      <c r="C66" s="38">
        <v>1104.48999</v>
      </c>
      <c r="D66" s="37">
        <v>8.9999999999999998E-4</v>
      </c>
      <c r="E66" s="48">
        <v>2.0299999999999999E-2</v>
      </c>
      <c r="F66" s="38">
        <v>33</v>
      </c>
      <c r="G66" s="38">
        <f t="shared" si="5"/>
        <v>982.24409742488695</v>
      </c>
      <c r="H66" s="38">
        <v>980</v>
      </c>
      <c r="I66" s="49">
        <v>40285</v>
      </c>
      <c r="J66" s="38">
        <v>50</v>
      </c>
      <c r="K66" s="38">
        <v>4.4000000000000004</v>
      </c>
      <c r="L66" s="38">
        <v>0.4</v>
      </c>
      <c r="M66" s="38">
        <f t="shared" si="0"/>
        <v>975.47918552981218</v>
      </c>
      <c r="N66" s="38">
        <f t="shared" si="1"/>
        <v>162.5798642549687</v>
      </c>
      <c r="O66" s="38">
        <f t="shared" si="2"/>
        <v>1.3587681486880866E-2</v>
      </c>
      <c r="P66" s="38">
        <f t="shared" si="3"/>
        <v>4.0135876814868805</v>
      </c>
      <c r="Q66" s="37">
        <f t="shared" si="4"/>
        <v>2.4686868204001584E-2</v>
      </c>
    </row>
    <row r="67" spans="1:17" x14ac:dyDescent="0.25">
      <c r="A67" s="36">
        <v>40238</v>
      </c>
      <c r="B67" s="37">
        <v>0.1759</v>
      </c>
      <c r="C67" s="38">
        <v>1169.4300539999999</v>
      </c>
      <c r="D67" s="37">
        <v>1.5E-3</v>
      </c>
      <c r="E67" s="48">
        <v>1.9E-2</v>
      </c>
      <c r="F67" s="38">
        <v>30</v>
      </c>
      <c r="G67" s="38">
        <f t="shared" si="5"/>
        <v>1057.0578529723534</v>
      </c>
      <c r="H67" s="38">
        <v>1055</v>
      </c>
      <c r="I67" s="49">
        <v>40320</v>
      </c>
      <c r="J67" s="38">
        <v>52</v>
      </c>
      <c r="K67" s="38">
        <v>4.7</v>
      </c>
      <c r="L67" s="38">
        <v>2.7</v>
      </c>
      <c r="M67" s="38">
        <f t="shared" si="0"/>
        <v>1050.0745720328871</v>
      </c>
      <c r="N67" s="38">
        <f t="shared" si="1"/>
        <v>175.01242867214785</v>
      </c>
      <c r="O67" s="38">
        <f t="shared" si="2"/>
        <v>2.2157692679711922E-2</v>
      </c>
      <c r="P67" s="38">
        <f t="shared" si="3"/>
        <v>2.0221576926797118</v>
      </c>
      <c r="Q67" s="37">
        <f t="shared" si="4"/>
        <v>1.1554366212858149E-2</v>
      </c>
    </row>
    <row r="68" spans="1:17" x14ac:dyDescent="0.25">
      <c r="A68" s="36">
        <v>40269</v>
      </c>
      <c r="B68" s="37">
        <v>0.2205</v>
      </c>
      <c r="C68" s="38">
        <v>1186.6899410000001</v>
      </c>
      <c r="D68" s="37">
        <v>1.4E-3</v>
      </c>
      <c r="E68" s="48">
        <v>1.83E-2</v>
      </c>
      <c r="F68" s="38">
        <v>28</v>
      </c>
      <c r="G68" s="38">
        <f t="shared" si="5"/>
        <v>1050.8944420534199</v>
      </c>
      <c r="H68" s="38">
        <v>1050</v>
      </c>
      <c r="I68" s="49">
        <v>40348</v>
      </c>
      <c r="J68" s="38">
        <v>50</v>
      </c>
      <c r="K68" s="38">
        <v>5.5</v>
      </c>
      <c r="L68" s="38">
        <v>17.600000000000001</v>
      </c>
      <c r="M68" s="38">
        <f t="shared" si="0"/>
        <v>1044.2986494451909</v>
      </c>
      <c r="N68" s="38">
        <f t="shared" si="1"/>
        <v>174.04977490753183</v>
      </c>
      <c r="O68" s="38">
        <f t="shared" si="2"/>
        <v>1.9284189423914536E-2</v>
      </c>
      <c r="P68" s="38">
        <f t="shared" si="3"/>
        <v>-12.080715810576088</v>
      </c>
      <c r="Q68" s="37">
        <f t="shared" si="4"/>
        <v>-6.9409545729055167E-2</v>
      </c>
    </row>
    <row r="69" spans="1:17" x14ac:dyDescent="0.25">
      <c r="A69" s="36">
        <v>40299</v>
      </c>
      <c r="B69" s="37">
        <v>0.35539999999999999</v>
      </c>
      <c r="C69" s="38">
        <v>1089.410034</v>
      </c>
      <c r="D69" s="37">
        <v>1.5E-3</v>
      </c>
      <c r="E69" s="48">
        <v>1.95E-2</v>
      </c>
      <c r="F69" s="38">
        <v>33</v>
      </c>
      <c r="G69" s="38">
        <f t="shared" si="5"/>
        <v>883.09091988657553</v>
      </c>
      <c r="H69" s="38">
        <v>885</v>
      </c>
      <c r="I69" s="49">
        <v>40376</v>
      </c>
      <c r="J69" s="38">
        <v>50</v>
      </c>
      <c r="K69" s="38">
        <v>6.6</v>
      </c>
      <c r="L69" s="38">
        <v>2.8</v>
      </c>
      <c r="M69" s="38">
        <f t="shared" si="0"/>
        <v>878.21816936680068</v>
      </c>
      <c r="N69" s="38">
        <f t="shared" si="1"/>
        <v>146.36969489446679</v>
      </c>
      <c r="O69" s="38">
        <f t="shared" si="2"/>
        <v>2.0746611957046843E-2</v>
      </c>
      <c r="P69" s="38">
        <f t="shared" si="3"/>
        <v>3.8207466119570466</v>
      </c>
      <c r="Q69" s="37">
        <f t="shared" si="4"/>
        <v>2.61033994414747E-2</v>
      </c>
    </row>
    <row r="70" spans="1:17" x14ac:dyDescent="0.25">
      <c r="A70" s="36">
        <v>40330</v>
      </c>
      <c r="B70" s="37">
        <v>0.34539999999999998</v>
      </c>
      <c r="C70" s="38">
        <v>1030.709961</v>
      </c>
      <c r="D70" s="37">
        <v>1.6999999999999999E-3</v>
      </c>
      <c r="E70" s="48">
        <v>2.0299999999999999E-2</v>
      </c>
      <c r="F70" s="38">
        <v>30</v>
      </c>
      <c r="G70" s="38">
        <f t="shared" si="5"/>
        <v>848.4217028784974</v>
      </c>
      <c r="H70" s="38">
        <v>850</v>
      </c>
      <c r="I70" s="49">
        <v>40411</v>
      </c>
      <c r="J70" s="38">
        <v>52</v>
      </c>
      <c r="K70" s="38">
        <v>8.6999999999999993</v>
      </c>
      <c r="L70" s="38">
        <v>0.4</v>
      </c>
      <c r="M70" s="38">
        <f t="shared" ref="M70:M133" si="6">H70*EXP(-D70*(J70/365))-K70</f>
        <v>841.09416191345383</v>
      </c>
      <c r="N70" s="38">
        <f t="shared" ref="N70:N133" si="7">M70/$B$1</f>
        <v>140.18236031890896</v>
      </c>
      <c r="O70" s="38">
        <f t="shared" ref="O70:O133" si="8">(N70+K70)*(EXP(D70*F70/365)-1)</f>
        <v>2.0804194166727734E-2</v>
      </c>
      <c r="P70" s="38">
        <f t="shared" ref="P70:P133" si="9">K70-L70+O70</f>
        <v>8.3208041941667261</v>
      </c>
      <c r="Q70" s="37">
        <f t="shared" ref="Q70:Q133" si="10">P70/N70</f>
        <v>5.935699880667758E-2</v>
      </c>
    </row>
    <row r="71" spans="1:17" x14ac:dyDescent="0.25">
      <c r="A71" s="36">
        <v>40360</v>
      </c>
      <c r="B71" s="37">
        <v>0.23499999999999999</v>
      </c>
      <c r="C71" s="38">
        <v>1101.599976</v>
      </c>
      <c r="D71" s="37">
        <v>1.4E-3</v>
      </c>
      <c r="E71" s="48">
        <v>2.0500000000000001E-2</v>
      </c>
      <c r="F71" s="38">
        <v>32</v>
      </c>
      <c r="G71" s="38">
        <f t="shared" ref="G71:G134" si="11">C71*EXP((D71-E71+((B71^2)/2))*(1/12)+(B71*SQRT(F71/365)*$B$2))</f>
        <v>959.16628797131546</v>
      </c>
      <c r="H71" s="38">
        <v>960</v>
      </c>
      <c r="I71" s="49">
        <v>40439</v>
      </c>
      <c r="J71" s="38">
        <v>50</v>
      </c>
      <c r="K71" s="38">
        <v>5.3</v>
      </c>
      <c r="L71" s="38">
        <v>2.5</v>
      </c>
      <c r="M71" s="38">
        <f t="shared" si="6"/>
        <v>954.5159080641746</v>
      </c>
      <c r="N71" s="38">
        <f t="shared" si="7"/>
        <v>159.08598467736243</v>
      </c>
      <c r="O71" s="38">
        <f t="shared" si="8"/>
        <v>2.017792901346761E-2</v>
      </c>
      <c r="P71" s="38">
        <f t="shared" si="9"/>
        <v>2.8201779290134676</v>
      </c>
      <c r="Q71" s="37">
        <f t="shared" si="10"/>
        <v>1.7727381420387139E-2</v>
      </c>
    </row>
    <row r="72" spans="1:17" x14ac:dyDescent="0.25">
      <c r="A72" s="36">
        <v>40391</v>
      </c>
      <c r="B72" s="37">
        <v>0.26050000000000001</v>
      </c>
      <c r="C72" s="38">
        <v>1049.329956</v>
      </c>
      <c r="D72" s="37">
        <v>1.6000000000000001E-3</v>
      </c>
      <c r="E72" s="48">
        <v>2.0500000000000001E-2</v>
      </c>
      <c r="F72" s="38">
        <v>30</v>
      </c>
      <c r="G72" s="38">
        <f t="shared" si="11"/>
        <v>904.87205234309408</v>
      </c>
      <c r="H72" s="38">
        <v>905</v>
      </c>
      <c r="I72" s="49">
        <v>40467</v>
      </c>
      <c r="J72" s="38">
        <v>46</v>
      </c>
      <c r="K72" s="38">
        <v>4.9000000000000004</v>
      </c>
      <c r="L72" s="38">
        <v>0.25</v>
      </c>
      <c r="M72" s="38">
        <f t="shared" si="6"/>
        <v>899.91753072628762</v>
      </c>
      <c r="N72" s="38">
        <f t="shared" si="7"/>
        <v>149.98625512104795</v>
      </c>
      <c r="O72" s="38">
        <f t="shared" si="8"/>
        <v>2.0369942777323333E-2</v>
      </c>
      <c r="P72" s="38">
        <f t="shared" si="9"/>
        <v>4.6703699427773238</v>
      </c>
      <c r="Q72" s="37">
        <f t="shared" si="10"/>
        <v>3.113865293195069E-2</v>
      </c>
    </row>
    <row r="73" spans="1:17" x14ac:dyDescent="0.25">
      <c r="A73" s="36">
        <v>40422</v>
      </c>
      <c r="B73" s="37">
        <v>0.23699999999999999</v>
      </c>
      <c r="C73" s="38">
        <v>1141.1999510000001</v>
      </c>
      <c r="D73" s="37">
        <v>1.4E-3</v>
      </c>
      <c r="E73" s="48">
        <v>1.9900000000000001E-2</v>
      </c>
      <c r="F73" s="38">
        <v>29</v>
      </c>
      <c r="G73" s="38">
        <f t="shared" si="11"/>
        <v>999.27174932593778</v>
      </c>
      <c r="H73" s="38">
        <v>1000</v>
      </c>
      <c r="I73" s="49">
        <v>40502</v>
      </c>
      <c r="J73" s="38">
        <v>51</v>
      </c>
      <c r="K73" s="38">
        <v>6.3</v>
      </c>
      <c r="L73" s="38">
        <v>0.65</v>
      </c>
      <c r="M73" s="38">
        <f t="shared" si="6"/>
        <v>993.50440269329192</v>
      </c>
      <c r="N73" s="38">
        <f t="shared" si="7"/>
        <v>165.58406711554866</v>
      </c>
      <c r="O73" s="38">
        <f t="shared" si="8"/>
        <v>1.9120222625260513E-2</v>
      </c>
      <c r="P73" s="38">
        <f t="shared" si="9"/>
        <v>5.6691202226252599</v>
      </c>
      <c r="Q73" s="37">
        <f t="shared" si="10"/>
        <v>3.4237111827125299E-2</v>
      </c>
    </row>
    <row r="74" spans="1:17" x14ac:dyDescent="0.25">
      <c r="A74" s="36">
        <v>40452</v>
      </c>
      <c r="B74" s="37">
        <v>0.21199999999999999</v>
      </c>
      <c r="C74" s="38">
        <v>1183.26001</v>
      </c>
      <c r="D74" s="37">
        <v>1.4E-3</v>
      </c>
      <c r="E74" s="48">
        <v>1.9199999999999998E-2</v>
      </c>
      <c r="F74" s="38">
        <v>32</v>
      </c>
      <c r="G74" s="38">
        <f t="shared" si="11"/>
        <v>1044.0622670007785</v>
      </c>
      <c r="H74" s="38">
        <v>1045</v>
      </c>
      <c r="I74" s="49">
        <v>40530</v>
      </c>
      <c r="J74" s="38">
        <v>50</v>
      </c>
      <c r="K74" s="38">
        <v>6.2</v>
      </c>
      <c r="L74" s="38">
        <v>2.1</v>
      </c>
      <c r="M74" s="38">
        <f t="shared" si="6"/>
        <v>1038.5996082573565</v>
      </c>
      <c r="N74" s="38">
        <f t="shared" si="7"/>
        <v>173.09993470955942</v>
      </c>
      <c r="O74" s="38">
        <f t="shared" si="8"/>
        <v>2.200857549863305E-2</v>
      </c>
      <c r="P74" s="38">
        <f t="shared" si="9"/>
        <v>4.1220085754986329</v>
      </c>
      <c r="Q74" s="37">
        <f t="shared" si="10"/>
        <v>2.3812883479215983E-2</v>
      </c>
    </row>
    <row r="75" spans="1:17" x14ac:dyDescent="0.25">
      <c r="A75" s="36">
        <v>40483</v>
      </c>
      <c r="B75" s="37">
        <v>0.2354</v>
      </c>
      <c r="C75" s="38">
        <v>1180.5500489999999</v>
      </c>
      <c r="D75" s="37">
        <v>1.8E-3</v>
      </c>
      <c r="E75" s="48">
        <v>1.89E-2</v>
      </c>
      <c r="F75" s="38">
        <v>31</v>
      </c>
      <c r="G75" s="38">
        <f t="shared" si="11"/>
        <v>1030.1032714040546</v>
      </c>
      <c r="H75" s="38">
        <v>1030</v>
      </c>
      <c r="I75" s="49">
        <v>40565</v>
      </c>
      <c r="J75" s="38">
        <v>53</v>
      </c>
      <c r="K75" s="38">
        <v>6.1</v>
      </c>
      <c r="L75" s="38">
        <v>0.4</v>
      </c>
      <c r="M75" s="38">
        <f t="shared" si="6"/>
        <v>1023.6308242198467</v>
      </c>
      <c r="N75" s="38">
        <f t="shared" si="7"/>
        <v>170.60513736997444</v>
      </c>
      <c r="O75" s="38">
        <f t="shared" si="8"/>
        <v>2.701616547138621E-2</v>
      </c>
      <c r="P75" s="38">
        <f t="shared" si="9"/>
        <v>5.7270161654713858</v>
      </c>
      <c r="Q75" s="37">
        <f t="shared" si="10"/>
        <v>3.3568837690108794E-2</v>
      </c>
    </row>
    <row r="76" spans="1:17" x14ac:dyDescent="0.25">
      <c r="A76" s="36">
        <v>40513</v>
      </c>
      <c r="B76" s="37">
        <v>0.17749999999999999</v>
      </c>
      <c r="C76" s="38">
        <v>1257.6400149999999</v>
      </c>
      <c r="D76" s="37">
        <v>6.9999999999999999E-4</v>
      </c>
      <c r="E76" s="48">
        <v>1.83E-2</v>
      </c>
      <c r="F76" s="38">
        <v>31</v>
      </c>
      <c r="G76" s="38">
        <f t="shared" si="11"/>
        <v>1133.8573080547494</v>
      </c>
      <c r="H76" s="38">
        <v>1135</v>
      </c>
      <c r="I76" s="49">
        <v>40593</v>
      </c>
      <c r="J76" s="38">
        <v>50</v>
      </c>
      <c r="K76" s="38">
        <v>5.3</v>
      </c>
      <c r="L76" s="38">
        <v>2.0499999999999998</v>
      </c>
      <c r="M76" s="38">
        <f t="shared" si="6"/>
        <v>1129.591169601541</v>
      </c>
      <c r="N76" s="38">
        <f t="shared" si="7"/>
        <v>188.26519493359015</v>
      </c>
      <c r="O76" s="38">
        <f t="shared" si="8"/>
        <v>1.1508190664921814E-2</v>
      </c>
      <c r="P76" s="38">
        <f t="shared" si="9"/>
        <v>3.2615081906649217</v>
      </c>
      <c r="Q76" s="37">
        <f t="shared" si="10"/>
        <v>1.732401037703972E-2</v>
      </c>
    </row>
    <row r="77" spans="1:17" x14ac:dyDescent="0.25">
      <c r="A77" s="36">
        <v>40544</v>
      </c>
      <c r="B77" s="37">
        <v>0.1953</v>
      </c>
      <c r="C77" s="38">
        <v>1286.119995</v>
      </c>
      <c r="D77" s="37">
        <v>1.5E-3</v>
      </c>
      <c r="E77" s="48">
        <v>1.7899999999999999E-2</v>
      </c>
      <c r="F77" s="38">
        <v>28</v>
      </c>
      <c r="G77" s="38">
        <f t="shared" si="11"/>
        <v>1154.5008337836941</v>
      </c>
      <c r="H77" s="38">
        <v>1155</v>
      </c>
      <c r="I77" s="49">
        <v>40621</v>
      </c>
      <c r="J77" s="38">
        <v>47</v>
      </c>
      <c r="K77" s="38">
        <v>5.0999999999999996</v>
      </c>
      <c r="L77" s="38">
        <v>1.25</v>
      </c>
      <c r="M77" s="38">
        <f t="shared" si="6"/>
        <v>1149.6769325024177</v>
      </c>
      <c r="N77" s="38">
        <f t="shared" si="7"/>
        <v>191.61282208373629</v>
      </c>
      <c r="O77" s="38">
        <f t="shared" si="8"/>
        <v>2.2636750384003545E-2</v>
      </c>
      <c r="P77" s="38">
        <f t="shared" si="9"/>
        <v>3.8726367503840033</v>
      </c>
      <c r="Q77" s="37">
        <f t="shared" si="10"/>
        <v>2.0210739074087804E-2</v>
      </c>
    </row>
    <row r="78" spans="1:17" x14ac:dyDescent="0.25">
      <c r="A78" s="36">
        <v>40575</v>
      </c>
      <c r="B78" s="37">
        <v>0.1835</v>
      </c>
      <c r="C78" s="38">
        <v>1327.219971</v>
      </c>
      <c r="D78" s="37">
        <v>1.2999999999999999E-3</v>
      </c>
      <c r="E78" s="48">
        <v>1.7600000000000001E-2</v>
      </c>
      <c r="F78" s="38">
        <v>31</v>
      </c>
      <c r="G78" s="38">
        <f t="shared" si="11"/>
        <v>1192.6483461444411</v>
      </c>
      <c r="H78" s="38">
        <v>1195</v>
      </c>
      <c r="I78" s="49">
        <v>40649</v>
      </c>
      <c r="J78" s="38">
        <v>47</v>
      </c>
      <c r="K78" s="38">
        <v>4.9000000000000004</v>
      </c>
      <c r="L78" s="38">
        <v>1.05</v>
      </c>
      <c r="M78" s="38">
        <f t="shared" si="6"/>
        <v>1189.8999770160895</v>
      </c>
      <c r="N78" s="38">
        <f t="shared" si="7"/>
        <v>198.3166628360149</v>
      </c>
      <c r="O78" s="38">
        <f t="shared" si="8"/>
        <v>2.2438585319087465E-2</v>
      </c>
      <c r="P78" s="38">
        <f t="shared" si="9"/>
        <v>3.8724385853190881</v>
      </c>
      <c r="Q78" s="37">
        <f t="shared" si="10"/>
        <v>1.9526541693176584E-2</v>
      </c>
    </row>
    <row r="79" spans="1:17" x14ac:dyDescent="0.25">
      <c r="A79" s="36">
        <v>40603</v>
      </c>
      <c r="B79" s="37">
        <v>0.1774</v>
      </c>
      <c r="C79" s="38">
        <v>1325.829956</v>
      </c>
      <c r="D79" s="37">
        <v>5.0000000000000001E-4</v>
      </c>
      <c r="E79" s="48">
        <v>1.7999999999999999E-2</v>
      </c>
      <c r="F79" s="38">
        <v>29</v>
      </c>
      <c r="G79" s="38">
        <f t="shared" si="11"/>
        <v>1199.4741626326943</v>
      </c>
      <c r="H79" s="38">
        <v>1200</v>
      </c>
      <c r="I79" s="49">
        <v>40684</v>
      </c>
      <c r="J79" s="38">
        <v>51</v>
      </c>
      <c r="K79" s="38">
        <v>6</v>
      </c>
      <c r="L79" s="38">
        <v>0.85</v>
      </c>
      <c r="M79" s="38">
        <f t="shared" si="6"/>
        <v>1193.9161673119979</v>
      </c>
      <c r="N79" s="38">
        <f t="shared" si="7"/>
        <v>198.98602788533299</v>
      </c>
      <c r="O79" s="38">
        <f t="shared" si="8"/>
        <v>8.1434423120417803E-3</v>
      </c>
      <c r="P79" s="38">
        <f t="shared" si="9"/>
        <v>5.158143442312042</v>
      </c>
      <c r="Q79" s="37">
        <f t="shared" si="10"/>
        <v>2.5922138841247971E-2</v>
      </c>
    </row>
    <row r="80" spans="1:17" x14ac:dyDescent="0.25">
      <c r="A80" s="36">
        <v>40634</v>
      </c>
      <c r="B80" s="37">
        <v>0.1474</v>
      </c>
      <c r="C80" s="38">
        <v>1363.6099850000001</v>
      </c>
      <c r="D80" s="37">
        <v>2.0000000000000001E-4</v>
      </c>
      <c r="E80" s="48">
        <v>1.78E-2</v>
      </c>
      <c r="F80" s="38">
        <v>32</v>
      </c>
      <c r="G80" s="38">
        <f t="shared" si="11"/>
        <v>1248.9283937520338</v>
      </c>
      <c r="H80" s="38">
        <v>1250</v>
      </c>
      <c r="I80" s="49">
        <v>40712</v>
      </c>
      <c r="J80" s="38">
        <v>50</v>
      </c>
      <c r="K80" s="38">
        <v>4.5</v>
      </c>
      <c r="L80" s="38">
        <v>1.3</v>
      </c>
      <c r="M80" s="38">
        <f t="shared" si="6"/>
        <v>1245.4657538937845</v>
      </c>
      <c r="N80" s="38">
        <f t="shared" si="7"/>
        <v>207.57762564896407</v>
      </c>
      <c r="O80" s="38">
        <f t="shared" si="8"/>
        <v>3.7186539830263944E-3</v>
      </c>
      <c r="P80" s="38">
        <f t="shared" si="9"/>
        <v>3.2037186539830267</v>
      </c>
      <c r="Q80" s="37">
        <f t="shared" si="10"/>
        <v>1.5433834181150415E-2</v>
      </c>
    </row>
    <row r="81" spans="1:17" x14ac:dyDescent="0.25">
      <c r="A81" s="36">
        <v>40664</v>
      </c>
      <c r="B81" s="37">
        <v>0.1545</v>
      </c>
      <c r="C81" s="38">
        <v>1345.1999510000001</v>
      </c>
      <c r="D81" s="37">
        <v>4.0000000000000002E-4</v>
      </c>
      <c r="E81" s="48">
        <v>1.7999999999999999E-2</v>
      </c>
      <c r="F81" s="38">
        <v>30</v>
      </c>
      <c r="G81" s="38">
        <f t="shared" si="11"/>
        <v>1230.5768520769984</v>
      </c>
      <c r="H81" s="38">
        <v>1230</v>
      </c>
      <c r="I81" s="49">
        <v>40740</v>
      </c>
      <c r="J81" s="38">
        <v>46</v>
      </c>
      <c r="K81" s="38">
        <v>4</v>
      </c>
      <c r="L81" s="38">
        <v>1.85</v>
      </c>
      <c r="M81" s="38">
        <f t="shared" si="6"/>
        <v>1225.9379960833996</v>
      </c>
      <c r="N81" s="38">
        <f t="shared" si="7"/>
        <v>204.32299934723326</v>
      </c>
      <c r="O81" s="38">
        <f t="shared" si="8"/>
        <v>6.8490879081327879E-3</v>
      </c>
      <c r="P81" s="38">
        <f t="shared" si="9"/>
        <v>2.1568490879081326</v>
      </c>
      <c r="Q81" s="37">
        <f t="shared" si="10"/>
        <v>1.0556075893554753E-2</v>
      </c>
    </row>
    <row r="82" spans="1:17" x14ac:dyDescent="0.25">
      <c r="A82" s="36">
        <v>40695</v>
      </c>
      <c r="B82" s="37">
        <v>0.16520000000000001</v>
      </c>
      <c r="C82" s="38">
        <v>1320.6400149999999</v>
      </c>
      <c r="D82" s="37">
        <v>1E-4</v>
      </c>
      <c r="E82" s="48">
        <v>1.89E-2</v>
      </c>
      <c r="F82" s="38">
        <v>29</v>
      </c>
      <c r="G82" s="38">
        <f t="shared" si="11"/>
        <v>1202.6846846348853</v>
      </c>
      <c r="H82" s="38">
        <v>1205</v>
      </c>
      <c r="I82" s="49">
        <v>40775</v>
      </c>
      <c r="J82" s="38">
        <v>51</v>
      </c>
      <c r="K82" s="38">
        <v>5.4</v>
      </c>
      <c r="L82" s="38">
        <v>9.3000000000000007</v>
      </c>
      <c r="M82" s="38">
        <f t="shared" si="6"/>
        <v>1199.5831631313263</v>
      </c>
      <c r="N82" s="38">
        <f t="shared" si="7"/>
        <v>199.93052718855438</v>
      </c>
      <c r="O82" s="38">
        <f t="shared" si="8"/>
        <v>1.6313997106213673E-3</v>
      </c>
      <c r="P82" s="38">
        <f t="shared" si="9"/>
        <v>-3.8983686002893791</v>
      </c>
      <c r="Q82" s="37">
        <f t="shared" si="10"/>
        <v>-1.9498616119852621E-2</v>
      </c>
    </row>
    <row r="83" spans="1:17" x14ac:dyDescent="0.25">
      <c r="A83" s="36">
        <v>40725</v>
      </c>
      <c r="B83" s="37">
        <v>0.2525</v>
      </c>
      <c r="C83" s="38">
        <v>1292.280029</v>
      </c>
      <c r="D83" s="37">
        <v>1.6000000000000001E-3</v>
      </c>
      <c r="E83" s="48">
        <v>1.8599999999999998E-2</v>
      </c>
      <c r="F83" s="38">
        <v>33</v>
      </c>
      <c r="G83" s="38">
        <f t="shared" si="11"/>
        <v>1111.6022798868041</v>
      </c>
      <c r="H83" s="38">
        <v>1110</v>
      </c>
      <c r="I83" s="49">
        <v>40803</v>
      </c>
      <c r="J83" s="38">
        <v>50</v>
      </c>
      <c r="K83" s="38">
        <v>5</v>
      </c>
      <c r="L83" s="38">
        <v>6</v>
      </c>
      <c r="M83" s="38">
        <f t="shared" si="6"/>
        <v>1104.7567389884821</v>
      </c>
      <c r="N83" s="38">
        <f t="shared" si="7"/>
        <v>184.12612316474701</v>
      </c>
      <c r="O83" s="38">
        <f t="shared" si="8"/>
        <v>2.7360497541972194E-2</v>
      </c>
      <c r="P83" s="38">
        <f t="shared" si="9"/>
        <v>-0.97263950245802777</v>
      </c>
      <c r="Q83" s="37">
        <f t="shared" si="10"/>
        <v>-5.28246337749564E-3</v>
      </c>
    </row>
    <row r="84" spans="1:17" x14ac:dyDescent="0.25">
      <c r="A84" s="36">
        <v>40756</v>
      </c>
      <c r="B84" s="37">
        <v>0.31619999999999998</v>
      </c>
      <c r="C84" s="38">
        <v>1218.8900149999999</v>
      </c>
      <c r="D84" s="37">
        <v>1E-4</v>
      </c>
      <c r="E84" s="48">
        <v>2.1000000000000001E-2</v>
      </c>
      <c r="F84" s="38">
        <v>30</v>
      </c>
      <c r="G84" s="38">
        <f t="shared" si="11"/>
        <v>1019.2442732830174</v>
      </c>
      <c r="H84" s="38">
        <v>1120</v>
      </c>
      <c r="I84" s="49">
        <v>40838</v>
      </c>
      <c r="J84" s="38">
        <v>52</v>
      </c>
      <c r="K84" s="38">
        <v>24.3</v>
      </c>
      <c r="L84" s="38">
        <v>41.2</v>
      </c>
      <c r="M84" s="38">
        <f t="shared" si="6"/>
        <v>1095.6840439492762</v>
      </c>
      <c r="N84" s="38">
        <f t="shared" si="7"/>
        <v>182.61400732487937</v>
      </c>
      <c r="O84" s="38">
        <f t="shared" si="8"/>
        <v>1.7006700629599726E-3</v>
      </c>
      <c r="P84" s="38">
        <f t="shared" si="9"/>
        <v>-16.898299329937043</v>
      </c>
      <c r="Q84" s="37">
        <f t="shared" si="10"/>
        <v>-9.2535614203318642E-2</v>
      </c>
    </row>
    <row r="85" spans="1:17" x14ac:dyDescent="0.25">
      <c r="A85" s="36">
        <v>40787</v>
      </c>
      <c r="B85" s="37">
        <v>0.42959999999999998</v>
      </c>
      <c r="C85" s="38">
        <v>1131.420044</v>
      </c>
      <c r="D85" s="37">
        <v>2.0000000000000001E-4</v>
      </c>
      <c r="E85" s="48">
        <v>2.1499999999999998E-2</v>
      </c>
      <c r="F85" s="38">
        <v>31</v>
      </c>
      <c r="G85" s="38">
        <f t="shared" si="11"/>
        <v>886.02652806188973</v>
      </c>
      <c r="H85" s="38">
        <v>885</v>
      </c>
      <c r="I85" s="40">
        <v>40866</v>
      </c>
      <c r="J85" s="38">
        <v>50</v>
      </c>
      <c r="K85" s="38">
        <v>10.4</v>
      </c>
      <c r="L85" s="38">
        <v>0.3</v>
      </c>
      <c r="M85" s="38">
        <f t="shared" si="6"/>
        <v>874.57575375679937</v>
      </c>
      <c r="N85" s="38">
        <f t="shared" si="7"/>
        <v>145.76262562613323</v>
      </c>
      <c r="O85" s="38">
        <f t="shared" si="8"/>
        <v>2.6526479508632581E-3</v>
      </c>
      <c r="P85" s="38">
        <f t="shared" si="9"/>
        <v>10.102652647950864</v>
      </c>
      <c r="Q85" s="37">
        <f t="shared" si="10"/>
        <v>6.9308937078721211E-2</v>
      </c>
    </row>
    <row r="86" spans="1:17" x14ac:dyDescent="0.25">
      <c r="A86" s="36">
        <v>40817</v>
      </c>
      <c r="B86" s="37">
        <v>0.29959999999999998</v>
      </c>
      <c r="C86" s="38">
        <v>1253.3000489999999</v>
      </c>
      <c r="D86" s="37">
        <v>2.0000000000000001E-4</v>
      </c>
      <c r="E86" s="48">
        <v>2.12E-2</v>
      </c>
      <c r="F86" s="38">
        <v>30</v>
      </c>
      <c r="G86" s="38">
        <f t="shared" si="11"/>
        <v>1057.5816269304491</v>
      </c>
      <c r="H86" s="38">
        <v>1060</v>
      </c>
      <c r="I86" s="49">
        <v>40894</v>
      </c>
      <c r="J86" s="38">
        <v>47</v>
      </c>
      <c r="K86" s="38">
        <v>7.8</v>
      </c>
      <c r="L86" s="38">
        <v>1.75</v>
      </c>
      <c r="M86" s="38">
        <f t="shared" si="6"/>
        <v>1052.1727017213766</v>
      </c>
      <c r="N86" s="38">
        <f t="shared" si="7"/>
        <v>175.36211695356278</v>
      </c>
      <c r="O86" s="38">
        <f t="shared" si="8"/>
        <v>3.0109088614263279E-3</v>
      </c>
      <c r="P86" s="38">
        <f t="shared" si="9"/>
        <v>6.0530109088614266</v>
      </c>
      <c r="Q86" s="37">
        <f t="shared" si="10"/>
        <v>3.451720938373657E-2</v>
      </c>
    </row>
    <row r="87" spans="1:17" x14ac:dyDescent="0.25">
      <c r="A87" s="36">
        <v>40848</v>
      </c>
      <c r="B87" s="37">
        <v>0.27800000000000002</v>
      </c>
      <c r="C87" s="38">
        <v>1246.959961</v>
      </c>
      <c r="D87" s="37">
        <v>2.0000000000000001E-4</v>
      </c>
      <c r="E87" s="48">
        <v>2.12E-2</v>
      </c>
      <c r="F87" s="38">
        <v>30</v>
      </c>
      <c r="G87" s="38">
        <f t="shared" si="11"/>
        <v>1064.7909393422769</v>
      </c>
      <c r="H87" s="38">
        <v>1065</v>
      </c>
      <c r="I87" s="49">
        <v>40564</v>
      </c>
      <c r="J87" s="38">
        <v>52</v>
      </c>
      <c r="K87" s="38">
        <v>7.8</v>
      </c>
      <c r="L87" s="38">
        <v>1.1000000000000001</v>
      </c>
      <c r="M87" s="38">
        <f t="shared" si="6"/>
        <v>1057.1696552268318</v>
      </c>
      <c r="N87" s="38">
        <f t="shared" si="7"/>
        <v>176.1949425378053</v>
      </c>
      <c r="O87" s="38">
        <f t="shared" si="8"/>
        <v>3.0245992575263802E-3</v>
      </c>
      <c r="P87" s="38">
        <f t="shared" si="9"/>
        <v>6.7030245992575255</v>
      </c>
      <c r="Q87" s="37">
        <f t="shared" si="10"/>
        <v>3.8043229293140975E-2</v>
      </c>
    </row>
    <row r="88" spans="1:17" x14ac:dyDescent="0.25">
      <c r="A88" s="36">
        <v>40878</v>
      </c>
      <c r="B88" s="37">
        <v>0.23400000000000001</v>
      </c>
      <c r="C88" s="38">
        <v>1257.599976</v>
      </c>
      <c r="D88" s="37">
        <v>1E-4</v>
      </c>
      <c r="E88" s="48">
        <v>2.1299999999999999E-2</v>
      </c>
      <c r="F88" s="38">
        <v>32</v>
      </c>
      <c r="G88" s="38">
        <f t="shared" si="11"/>
        <v>1095.4314456891318</v>
      </c>
      <c r="H88" s="38">
        <v>1095</v>
      </c>
      <c r="I88" s="49">
        <v>40592</v>
      </c>
      <c r="J88" s="38">
        <v>50</v>
      </c>
      <c r="K88" s="38">
        <v>6.8</v>
      </c>
      <c r="L88" s="38">
        <v>0.45</v>
      </c>
      <c r="M88" s="38">
        <f t="shared" si="6"/>
        <v>1088.1850001027394</v>
      </c>
      <c r="N88" s="38">
        <f t="shared" si="7"/>
        <v>181.3641666837899</v>
      </c>
      <c r="O88" s="38">
        <f t="shared" si="8"/>
        <v>1.6496656790466295E-3</v>
      </c>
      <c r="P88" s="38">
        <f t="shared" si="9"/>
        <v>6.3516496656790462</v>
      </c>
      <c r="Q88" s="37">
        <f t="shared" si="10"/>
        <v>3.5021524823882141E-2</v>
      </c>
    </row>
    <row r="89" spans="1:17" x14ac:dyDescent="0.25">
      <c r="A89" s="36">
        <v>40909</v>
      </c>
      <c r="B89" s="37">
        <v>0.19439999999999999</v>
      </c>
      <c r="C89" s="38">
        <v>1312.410034</v>
      </c>
      <c r="D89" s="37">
        <v>4.0000000000000002E-4</v>
      </c>
      <c r="E89" s="48">
        <v>2.06E-2</v>
      </c>
      <c r="F89" s="38">
        <v>29</v>
      </c>
      <c r="G89" s="38">
        <f t="shared" si="11"/>
        <v>1176.0536648004063</v>
      </c>
      <c r="H89" s="38">
        <v>1175</v>
      </c>
      <c r="I89" s="49">
        <v>40985</v>
      </c>
      <c r="J89" s="38">
        <v>46</v>
      </c>
      <c r="K89" s="38">
        <v>4.5999999999999996</v>
      </c>
      <c r="L89" s="38">
        <v>0.5</v>
      </c>
      <c r="M89" s="38">
        <f t="shared" si="6"/>
        <v>1170.3407686162557</v>
      </c>
      <c r="N89" s="38">
        <f t="shared" si="7"/>
        <v>195.05679476937595</v>
      </c>
      <c r="O89" s="38">
        <f t="shared" si="8"/>
        <v>6.3453578690580107E-3</v>
      </c>
      <c r="P89" s="38">
        <f t="shared" si="9"/>
        <v>4.1063453578690581</v>
      </c>
      <c r="Q89" s="37">
        <f t="shared" si="10"/>
        <v>2.1052049802849304E-2</v>
      </c>
    </row>
    <row r="90" spans="1:17" x14ac:dyDescent="0.25">
      <c r="A90" s="36">
        <v>40940</v>
      </c>
      <c r="B90" s="37">
        <v>0.18429999999999999</v>
      </c>
      <c r="C90" s="38">
        <v>1365.6800539999999</v>
      </c>
      <c r="D90" s="37">
        <v>8.0000000000000004E-4</v>
      </c>
      <c r="E90" s="48">
        <v>0.02</v>
      </c>
      <c r="F90" s="38">
        <v>30</v>
      </c>
      <c r="G90" s="38">
        <f t="shared" si="11"/>
        <v>1228.4994280892106</v>
      </c>
      <c r="H90" s="38">
        <v>1230</v>
      </c>
      <c r="I90" s="49">
        <v>41020</v>
      </c>
      <c r="J90" s="38">
        <v>52</v>
      </c>
      <c r="K90" s="38">
        <v>6.4</v>
      </c>
      <c r="L90" s="38">
        <v>1</v>
      </c>
      <c r="M90" s="38">
        <f t="shared" si="6"/>
        <v>1223.4598216870254</v>
      </c>
      <c r="N90" s="38">
        <f t="shared" si="7"/>
        <v>203.9099702811709</v>
      </c>
      <c r="O90" s="38">
        <f t="shared" si="8"/>
        <v>1.3829055434513821E-2</v>
      </c>
      <c r="P90" s="38">
        <f t="shared" si="9"/>
        <v>5.4138290554345145</v>
      </c>
      <c r="Q90" s="37">
        <f t="shared" si="10"/>
        <v>2.6550094867697743E-2</v>
      </c>
    </row>
    <row r="91" spans="1:17" x14ac:dyDescent="0.25">
      <c r="A91" s="36">
        <v>40969</v>
      </c>
      <c r="B91" s="37">
        <v>0.155</v>
      </c>
      <c r="C91" s="38">
        <v>1408.469971</v>
      </c>
      <c r="D91" s="37">
        <v>5.0000000000000001E-4</v>
      </c>
      <c r="E91" s="48">
        <v>1.9699999999999999E-2</v>
      </c>
      <c r="F91" s="38">
        <v>31</v>
      </c>
      <c r="G91" s="38">
        <f t="shared" si="11"/>
        <v>1286.032241923758</v>
      </c>
      <c r="H91" s="38">
        <v>1285</v>
      </c>
      <c r="I91" s="49">
        <v>41048</v>
      </c>
      <c r="J91" s="38">
        <v>50</v>
      </c>
      <c r="K91" s="38">
        <v>4.9000000000000004</v>
      </c>
      <c r="L91" s="38">
        <v>1.95</v>
      </c>
      <c r="M91" s="38">
        <f t="shared" si="6"/>
        <v>1280.0119893154688</v>
      </c>
      <c r="N91" s="38">
        <f t="shared" si="7"/>
        <v>213.33533155257814</v>
      </c>
      <c r="O91" s="38">
        <f t="shared" si="8"/>
        <v>9.2677245573235343E-3</v>
      </c>
      <c r="P91" s="38">
        <f t="shared" si="9"/>
        <v>2.9592677245573236</v>
      </c>
      <c r="Q91" s="37">
        <f t="shared" si="10"/>
        <v>1.3871437529924523E-2</v>
      </c>
    </row>
    <row r="92" spans="1:17" x14ac:dyDescent="0.25">
      <c r="A92" s="36">
        <v>41000</v>
      </c>
      <c r="B92" s="37">
        <v>0.17150000000000001</v>
      </c>
      <c r="C92" s="38">
        <v>1397.910034</v>
      </c>
      <c r="D92" s="37">
        <v>6.9999999999999999E-4</v>
      </c>
      <c r="E92" s="48">
        <v>0.02</v>
      </c>
      <c r="F92" s="38">
        <v>31</v>
      </c>
      <c r="G92" s="38">
        <f t="shared" si="11"/>
        <v>1264.4470841576929</v>
      </c>
      <c r="H92" s="38">
        <v>1265</v>
      </c>
      <c r="I92" s="49">
        <v>41076</v>
      </c>
      <c r="J92" s="38">
        <v>47</v>
      </c>
      <c r="K92" s="38">
        <v>4.9000000000000004</v>
      </c>
      <c r="L92" s="38">
        <v>10.4</v>
      </c>
      <c r="M92" s="38">
        <f t="shared" si="6"/>
        <v>1259.9859818510322</v>
      </c>
      <c r="N92" s="38">
        <f t="shared" si="7"/>
        <v>209.9976636418387</v>
      </c>
      <c r="O92" s="38">
        <f t="shared" si="8"/>
        <v>1.2776487464520677E-2</v>
      </c>
      <c r="P92" s="38">
        <f t="shared" si="9"/>
        <v>-5.4872235125354791</v>
      </c>
      <c r="Q92" s="37">
        <f t="shared" si="10"/>
        <v>-2.6129926482868913E-2</v>
      </c>
    </row>
    <row r="93" spans="1:17" x14ac:dyDescent="0.25">
      <c r="A93" s="36">
        <v>41030</v>
      </c>
      <c r="B93" s="37">
        <v>0.24060000000000001</v>
      </c>
      <c r="C93" s="38">
        <v>1310.329956</v>
      </c>
      <c r="D93" s="37">
        <v>2.9999999999999997E-4</v>
      </c>
      <c r="E93" s="48">
        <v>2.0899999999999998E-2</v>
      </c>
      <c r="F93" s="38">
        <v>29</v>
      </c>
      <c r="G93" s="38">
        <f t="shared" si="11"/>
        <v>1144.9229309959505</v>
      </c>
      <c r="H93" s="38">
        <v>1150</v>
      </c>
      <c r="I93" s="49">
        <v>41096</v>
      </c>
      <c r="J93" s="38">
        <v>36</v>
      </c>
      <c r="K93" s="38">
        <v>4.8</v>
      </c>
      <c r="L93" s="38">
        <v>0.05</v>
      </c>
      <c r="M93" s="38">
        <f t="shared" si="6"/>
        <v>1145.1659731061538</v>
      </c>
      <c r="N93" s="38">
        <f t="shared" si="7"/>
        <v>190.86099551769232</v>
      </c>
      <c r="O93" s="38">
        <f t="shared" si="8"/>
        <v>4.6637560226354211E-3</v>
      </c>
      <c r="P93" s="38">
        <f t="shared" si="9"/>
        <v>4.7546637560226355</v>
      </c>
      <c r="Q93" s="37">
        <f t="shared" si="10"/>
        <v>2.4911657529219429E-2</v>
      </c>
    </row>
    <row r="94" spans="1:17" x14ac:dyDescent="0.25">
      <c r="A94" s="36">
        <v>41061</v>
      </c>
      <c r="B94" s="37">
        <v>0.17080000000000001</v>
      </c>
      <c r="C94" s="38">
        <v>1362.160034</v>
      </c>
      <c r="D94" s="37">
        <v>4.0000000000000002E-4</v>
      </c>
      <c r="E94" s="48">
        <v>2.1399999999999999E-2</v>
      </c>
      <c r="F94" s="38">
        <v>32</v>
      </c>
      <c r="G94" s="38">
        <f t="shared" si="11"/>
        <v>1230.4645252786906</v>
      </c>
      <c r="H94" s="38">
        <v>1230</v>
      </c>
      <c r="I94" s="49">
        <v>41124</v>
      </c>
      <c r="J94" s="38">
        <v>35</v>
      </c>
      <c r="K94" s="38">
        <v>2</v>
      </c>
      <c r="L94" s="38">
        <v>0.1</v>
      </c>
      <c r="M94" s="38">
        <f t="shared" si="6"/>
        <v>1227.9528228225818</v>
      </c>
      <c r="N94" s="38">
        <f t="shared" si="7"/>
        <v>204.65880380376362</v>
      </c>
      <c r="O94" s="38">
        <f t="shared" si="8"/>
        <v>7.2473399216291326E-3</v>
      </c>
      <c r="P94" s="38">
        <f t="shared" si="9"/>
        <v>1.907247339921629</v>
      </c>
      <c r="Q94" s="37">
        <f t="shared" si="10"/>
        <v>9.3191561001714166E-3</v>
      </c>
    </row>
    <row r="95" spans="1:17" x14ac:dyDescent="0.25">
      <c r="A95" s="36">
        <v>41091</v>
      </c>
      <c r="B95" s="37">
        <v>0.1893</v>
      </c>
      <c r="C95" s="38">
        <v>1379.3199460000001</v>
      </c>
      <c r="D95" s="37">
        <v>6.9999999999999999E-4</v>
      </c>
      <c r="E95" s="48">
        <v>2.1100000000000001E-2</v>
      </c>
      <c r="F95" s="38">
        <v>31</v>
      </c>
      <c r="G95" s="38">
        <f t="shared" si="11"/>
        <v>1234.9719415927023</v>
      </c>
      <c r="H95" s="38">
        <v>1235</v>
      </c>
      <c r="I95" s="49">
        <v>41174</v>
      </c>
      <c r="J95" s="38">
        <v>53</v>
      </c>
      <c r="K95" s="38">
        <v>6.3</v>
      </c>
      <c r="L95" s="38">
        <v>0.8</v>
      </c>
      <c r="M95" s="38">
        <f t="shared" si="6"/>
        <v>1228.5744762424799</v>
      </c>
      <c r="N95" s="38">
        <f t="shared" si="7"/>
        <v>204.76241270707999</v>
      </c>
      <c r="O95" s="38">
        <f t="shared" si="8"/>
        <v>1.2548467137725016E-2</v>
      </c>
      <c r="P95" s="38">
        <f t="shared" si="9"/>
        <v>5.5125484671377247</v>
      </c>
      <c r="Q95" s="37">
        <f t="shared" si="10"/>
        <v>2.6921681544276509E-2</v>
      </c>
    </row>
    <row r="96" spans="1:17" x14ac:dyDescent="0.25">
      <c r="A96" s="36">
        <v>41122</v>
      </c>
      <c r="B96" s="37">
        <v>0.17469999999999999</v>
      </c>
      <c r="C96" s="38">
        <v>1406.579956</v>
      </c>
      <c r="D96" s="37">
        <v>8.9999999999999998E-4</v>
      </c>
      <c r="E96" s="48">
        <v>2.0799999999999999E-2</v>
      </c>
      <c r="F96" s="38">
        <v>28</v>
      </c>
      <c r="G96" s="38">
        <f t="shared" si="11"/>
        <v>1276.3459218265609</v>
      </c>
      <c r="H96" s="38">
        <v>1275</v>
      </c>
      <c r="I96" s="49">
        <v>41187</v>
      </c>
      <c r="J96" s="38">
        <v>35</v>
      </c>
      <c r="K96" s="38">
        <v>3.6</v>
      </c>
      <c r="L96" s="38">
        <v>0.35</v>
      </c>
      <c r="M96" s="38">
        <f t="shared" si="6"/>
        <v>1271.2899705013413</v>
      </c>
      <c r="N96" s="38">
        <f t="shared" si="7"/>
        <v>211.88166175022354</v>
      </c>
      <c r="O96" s="38">
        <f t="shared" si="8"/>
        <v>1.4877603648665277E-2</v>
      </c>
      <c r="P96" s="38">
        <f t="shared" si="9"/>
        <v>3.2648776036486651</v>
      </c>
      <c r="Q96" s="37">
        <f t="shared" si="10"/>
        <v>1.5408967329591091E-2</v>
      </c>
    </row>
    <row r="97" spans="1:17" x14ac:dyDescent="0.25">
      <c r="A97" s="36">
        <v>41153</v>
      </c>
      <c r="B97" s="37">
        <v>0.1573</v>
      </c>
      <c r="C97" s="38">
        <v>1440.670044</v>
      </c>
      <c r="D97" s="37">
        <v>5.9999999999999995E-4</v>
      </c>
      <c r="E97" s="48">
        <v>2.0500000000000001E-2</v>
      </c>
      <c r="F97" s="38">
        <v>33</v>
      </c>
      <c r="G97" s="38">
        <f t="shared" si="11"/>
        <v>1309.8147522942782</v>
      </c>
      <c r="H97" s="38">
        <v>1310</v>
      </c>
      <c r="I97" s="49">
        <v>41215</v>
      </c>
      <c r="J97" s="38">
        <v>35</v>
      </c>
      <c r="K97" s="38">
        <v>2.35</v>
      </c>
      <c r="L97" s="38">
        <v>0.1</v>
      </c>
      <c r="M97" s="38">
        <f t="shared" si="6"/>
        <v>1307.5746323051189</v>
      </c>
      <c r="N97" s="38">
        <f t="shared" si="7"/>
        <v>217.9291053841865</v>
      </c>
      <c r="O97" s="38">
        <f t="shared" si="8"/>
        <v>1.1949711199109644E-2</v>
      </c>
      <c r="P97" s="38">
        <f t="shared" si="9"/>
        <v>2.2619497111991098</v>
      </c>
      <c r="Q97" s="37">
        <f t="shared" si="10"/>
        <v>1.0379291500378191E-2</v>
      </c>
    </row>
    <row r="98" spans="1:17" x14ac:dyDescent="0.25">
      <c r="A98" s="36">
        <v>41183</v>
      </c>
      <c r="B98" s="37">
        <v>0.186</v>
      </c>
      <c r="C98" s="38">
        <v>1412.160034</v>
      </c>
      <c r="D98" s="37">
        <v>8.9999999999999998E-4</v>
      </c>
      <c r="E98" s="48">
        <v>2.1000000000000001E-2</v>
      </c>
      <c r="F98" s="38">
        <v>30</v>
      </c>
      <c r="G98" s="38">
        <f t="shared" si="11"/>
        <v>1269.0110367114471</v>
      </c>
      <c r="H98" s="38">
        <v>1270</v>
      </c>
      <c r="I98" s="49">
        <v>41265</v>
      </c>
      <c r="J98" s="38">
        <v>52</v>
      </c>
      <c r="K98" s="38">
        <v>6.3</v>
      </c>
      <c r="L98" s="38">
        <v>1.1000000000000001</v>
      </c>
      <c r="M98" s="38">
        <f t="shared" si="6"/>
        <v>1263.5371720828896</v>
      </c>
      <c r="N98" s="38">
        <f t="shared" si="7"/>
        <v>210.58952868048161</v>
      </c>
      <c r="O98" s="38">
        <f t="shared" si="8"/>
        <v>1.6044476362010996E-2</v>
      </c>
      <c r="P98" s="38">
        <f t="shared" si="9"/>
        <v>5.2160444763620104</v>
      </c>
      <c r="Q98" s="37">
        <f t="shared" si="10"/>
        <v>2.4768774160067994E-2</v>
      </c>
    </row>
    <row r="99" spans="1:17" x14ac:dyDescent="0.25">
      <c r="A99" s="36">
        <v>41214</v>
      </c>
      <c r="B99" s="37">
        <v>0.15870000000000001</v>
      </c>
      <c r="C99" s="38">
        <v>1416.1800539999999</v>
      </c>
      <c r="D99" s="37">
        <v>1.1000000000000001E-3</v>
      </c>
      <c r="E99" s="48">
        <v>2.1999999999999999E-2</v>
      </c>
      <c r="F99" s="38">
        <v>31</v>
      </c>
      <c r="G99" s="38">
        <f t="shared" si="11"/>
        <v>1290.1660942474382</v>
      </c>
      <c r="H99" s="38">
        <v>1290</v>
      </c>
      <c r="I99" s="49">
        <v>41293</v>
      </c>
      <c r="J99" s="38">
        <v>50</v>
      </c>
      <c r="K99" s="38">
        <v>4.5</v>
      </c>
      <c r="L99" s="38">
        <v>1.6</v>
      </c>
      <c r="M99" s="38">
        <f t="shared" si="6"/>
        <v>1285.3056310829575</v>
      </c>
      <c r="N99" s="38">
        <f t="shared" si="7"/>
        <v>214.21760518049291</v>
      </c>
      <c r="O99" s="38">
        <f t="shared" si="8"/>
        <v>2.043457189229857E-2</v>
      </c>
      <c r="P99" s="38">
        <f t="shared" si="9"/>
        <v>2.9204345718922986</v>
      </c>
      <c r="Q99" s="37">
        <f t="shared" si="10"/>
        <v>1.3633027824354743E-2</v>
      </c>
    </row>
    <row r="100" spans="1:17" x14ac:dyDescent="0.25">
      <c r="A100" s="36">
        <v>41244</v>
      </c>
      <c r="B100" s="37">
        <v>0.1802</v>
      </c>
      <c r="C100" s="38">
        <v>1426.1899410000001</v>
      </c>
      <c r="D100" s="37">
        <v>2.0000000000000001E-4</v>
      </c>
      <c r="E100" s="48">
        <v>2.1999999999999999E-2</v>
      </c>
      <c r="F100" s="38">
        <v>31</v>
      </c>
      <c r="G100" s="38">
        <f t="shared" si="11"/>
        <v>1283.3982416659319</v>
      </c>
      <c r="H100" s="38">
        <v>1280</v>
      </c>
      <c r="I100" s="49">
        <v>41306</v>
      </c>
      <c r="J100" s="38">
        <v>32</v>
      </c>
      <c r="K100" s="38">
        <v>2.15</v>
      </c>
      <c r="L100" s="38">
        <v>0.05</v>
      </c>
      <c r="M100" s="38">
        <f t="shared" si="6"/>
        <v>1277.8275563611503</v>
      </c>
      <c r="N100" s="38">
        <f t="shared" si="7"/>
        <v>212.97125939352506</v>
      </c>
      <c r="O100" s="38">
        <f t="shared" si="8"/>
        <v>3.6541455782353538E-3</v>
      </c>
      <c r="P100" s="38">
        <f t="shared" si="9"/>
        <v>2.1036541455782354</v>
      </c>
      <c r="Q100" s="37">
        <f t="shared" si="10"/>
        <v>9.8776433569899465E-3</v>
      </c>
    </row>
    <row r="101" spans="1:17" x14ac:dyDescent="0.25">
      <c r="A101" s="36">
        <v>41275</v>
      </c>
      <c r="B101" s="37">
        <v>0.14280000000000001</v>
      </c>
      <c r="C101" s="38">
        <v>1498.1099850000001</v>
      </c>
      <c r="D101" s="37">
        <v>4.0000000000000002E-4</v>
      </c>
      <c r="E101" s="48">
        <v>2.1299999999999999E-2</v>
      </c>
      <c r="F101" s="38">
        <v>28</v>
      </c>
      <c r="G101" s="38">
        <f t="shared" si="11"/>
        <v>1382.9372673776006</v>
      </c>
      <c r="H101" s="38">
        <v>1385</v>
      </c>
      <c r="I101" s="49">
        <v>41334</v>
      </c>
      <c r="J101" s="38">
        <v>29</v>
      </c>
      <c r="K101" s="38">
        <v>2.2999999999999998</v>
      </c>
      <c r="L101" s="38">
        <v>0.05</v>
      </c>
      <c r="M101" s="38">
        <f t="shared" si="6"/>
        <v>1382.6559842610757</v>
      </c>
      <c r="N101" s="38">
        <f t="shared" si="7"/>
        <v>230.44266404351262</v>
      </c>
      <c r="O101" s="38">
        <f t="shared" si="8"/>
        <v>7.1418022772055919E-3</v>
      </c>
      <c r="P101" s="38">
        <f t="shared" si="9"/>
        <v>2.2571418022772054</v>
      </c>
      <c r="Q101" s="37">
        <f t="shared" si="10"/>
        <v>9.7948086637768064E-3</v>
      </c>
    </row>
    <row r="102" spans="1:17" x14ac:dyDescent="0.25">
      <c r="A102" s="36">
        <v>41306</v>
      </c>
      <c r="B102" s="37">
        <v>0.15509999999999999</v>
      </c>
      <c r="C102" s="38">
        <v>1514.6800539999999</v>
      </c>
      <c r="D102" s="37">
        <v>6.9999999999999999E-4</v>
      </c>
      <c r="E102" s="48">
        <v>2.1000000000000001E-2</v>
      </c>
      <c r="F102" s="38">
        <v>28</v>
      </c>
      <c r="G102" s="38">
        <f t="shared" si="11"/>
        <v>1389.0205152438714</v>
      </c>
      <c r="H102" s="38">
        <v>1390</v>
      </c>
      <c r="I102" s="49">
        <v>41369</v>
      </c>
      <c r="J102" s="38">
        <v>36</v>
      </c>
      <c r="K102" s="38">
        <v>3.8</v>
      </c>
      <c r="L102" s="38">
        <v>0.15</v>
      </c>
      <c r="M102" s="38">
        <f t="shared" si="6"/>
        <v>1386.1040361894738</v>
      </c>
      <c r="N102" s="38">
        <f t="shared" si="7"/>
        <v>231.01733936491232</v>
      </c>
      <c r="O102" s="38">
        <f t="shared" si="8"/>
        <v>1.2609708015312436E-2</v>
      </c>
      <c r="P102" s="38">
        <f t="shared" si="9"/>
        <v>3.6626097080153124</v>
      </c>
      <c r="Q102" s="37">
        <f t="shared" si="10"/>
        <v>1.5854263225800105E-2</v>
      </c>
    </row>
    <row r="103" spans="1:17" x14ac:dyDescent="0.25">
      <c r="A103" s="36">
        <v>41334</v>
      </c>
      <c r="B103" s="37">
        <v>0.127</v>
      </c>
      <c r="C103" s="38">
        <v>1569.1899410000001</v>
      </c>
      <c r="D103" s="37">
        <v>4.0000000000000002E-4</v>
      </c>
      <c r="E103" s="48">
        <v>2.07E-2</v>
      </c>
      <c r="F103" s="38">
        <v>33</v>
      </c>
      <c r="G103" s="38">
        <f t="shared" si="11"/>
        <v>1452.3255882589374</v>
      </c>
      <c r="H103" s="38">
        <v>1450</v>
      </c>
      <c r="I103" s="49">
        <v>41397</v>
      </c>
      <c r="J103" s="38">
        <v>36</v>
      </c>
      <c r="K103" s="38">
        <v>2.75</v>
      </c>
      <c r="L103" s="38">
        <v>0.1</v>
      </c>
      <c r="M103" s="38">
        <f t="shared" si="6"/>
        <v>1447.1927956489699</v>
      </c>
      <c r="N103" s="38">
        <f t="shared" si="7"/>
        <v>241.1987992748283</v>
      </c>
      <c r="O103" s="38">
        <f t="shared" si="8"/>
        <v>8.8224174740794744E-3</v>
      </c>
      <c r="P103" s="38">
        <f t="shared" si="9"/>
        <v>2.6588224174740795</v>
      </c>
      <c r="Q103" s="37">
        <f t="shared" si="10"/>
        <v>1.1023365064286854E-2</v>
      </c>
    </row>
    <row r="104" spans="1:17" x14ac:dyDescent="0.25">
      <c r="A104" s="36">
        <v>41365</v>
      </c>
      <c r="B104" s="37">
        <v>0.13519999999999999</v>
      </c>
      <c r="C104" s="38">
        <v>1597.5699460000001</v>
      </c>
      <c r="D104" s="37">
        <v>2.9999999999999997E-4</v>
      </c>
      <c r="E104" s="48">
        <v>2.07E-2</v>
      </c>
      <c r="F104" s="38">
        <v>31</v>
      </c>
      <c r="G104" s="38">
        <f t="shared" si="11"/>
        <v>1475.1248302691517</v>
      </c>
      <c r="H104" s="38">
        <v>1475</v>
      </c>
      <c r="I104" s="49">
        <v>41447</v>
      </c>
      <c r="J104" s="38">
        <v>53</v>
      </c>
      <c r="K104" s="38">
        <v>5.4</v>
      </c>
      <c r="L104" s="38">
        <v>2.1</v>
      </c>
      <c r="M104" s="38">
        <f t="shared" si="6"/>
        <v>1469.5357479748145</v>
      </c>
      <c r="N104" s="38">
        <f t="shared" si="7"/>
        <v>244.92262466246908</v>
      </c>
      <c r="O104" s="38">
        <f t="shared" si="8"/>
        <v>6.3781645690412676E-3</v>
      </c>
      <c r="P104" s="38">
        <f t="shared" si="9"/>
        <v>3.3063781645690415</v>
      </c>
      <c r="Q104" s="37">
        <f t="shared" si="10"/>
        <v>1.3499684519246038E-2</v>
      </c>
    </row>
    <row r="105" spans="1:17" x14ac:dyDescent="0.25">
      <c r="A105" s="36">
        <v>41395</v>
      </c>
      <c r="B105" s="37">
        <v>0.16300000000000001</v>
      </c>
      <c r="C105" s="38">
        <v>1630.73999</v>
      </c>
      <c r="D105" s="37">
        <v>2.9999999999999997E-4</v>
      </c>
      <c r="E105" s="48">
        <v>2.01E-2</v>
      </c>
      <c r="F105" s="38">
        <v>28</v>
      </c>
      <c r="G105" s="38">
        <f t="shared" si="11"/>
        <v>1489.1399607263766</v>
      </c>
      <c r="H105" s="38">
        <v>1490</v>
      </c>
      <c r="I105" s="49">
        <v>41460</v>
      </c>
      <c r="J105" s="38">
        <v>35</v>
      </c>
      <c r="K105" s="38">
        <v>3.9</v>
      </c>
      <c r="L105" s="38">
        <v>0.25</v>
      </c>
      <c r="M105" s="38">
        <f t="shared" si="6"/>
        <v>1486.0571376028183</v>
      </c>
      <c r="N105" s="38">
        <f t="shared" si="7"/>
        <v>247.67618960046971</v>
      </c>
      <c r="O105" s="38">
        <f t="shared" si="8"/>
        <v>5.7897652316997701E-3</v>
      </c>
      <c r="P105" s="38">
        <f t="shared" si="9"/>
        <v>3.6557897652316997</v>
      </c>
      <c r="Q105" s="37">
        <f t="shared" si="10"/>
        <v>1.4760360174827103E-2</v>
      </c>
    </row>
    <row r="106" spans="1:17" x14ac:dyDescent="0.25">
      <c r="A106" s="36">
        <v>41426</v>
      </c>
      <c r="B106" s="37">
        <v>0.1686</v>
      </c>
      <c r="C106" s="38">
        <v>1606.280029</v>
      </c>
      <c r="D106" s="37">
        <v>2.0000000000000001E-4</v>
      </c>
      <c r="E106" s="48">
        <v>2.06E-2</v>
      </c>
      <c r="F106" s="38">
        <v>33</v>
      </c>
      <c r="G106" s="38">
        <f t="shared" si="11"/>
        <v>1450.654282154449</v>
      </c>
      <c r="H106" s="38">
        <v>1450</v>
      </c>
      <c r="I106" s="49">
        <v>41488</v>
      </c>
      <c r="J106" s="38">
        <v>35</v>
      </c>
      <c r="K106" s="38">
        <v>3.2</v>
      </c>
      <c r="L106" s="38">
        <v>0.05</v>
      </c>
      <c r="M106" s="38">
        <f t="shared" si="6"/>
        <v>1446.7721920474744</v>
      </c>
      <c r="N106" s="38">
        <f t="shared" si="7"/>
        <v>241.12869867457906</v>
      </c>
      <c r="O106" s="38">
        <f t="shared" si="8"/>
        <v>4.4180383307910256E-3</v>
      </c>
      <c r="P106" s="38">
        <f t="shared" si="9"/>
        <v>3.1544180383307916</v>
      </c>
      <c r="Q106" s="37">
        <f t="shared" si="10"/>
        <v>1.3081885547717035E-2</v>
      </c>
    </row>
    <row r="107" spans="1:17" x14ac:dyDescent="0.25">
      <c r="A107" s="36">
        <v>41456</v>
      </c>
      <c r="B107" s="37">
        <v>0.13450000000000001</v>
      </c>
      <c r="C107" s="38">
        <v>1685.7299800000001</v>
      </c>
      <c r="D107" s="37">
        <v>2.9999999999999997E-4</v>
      </c>
      <c r="E107" s="48">
        <v>2.0199999999999999E-2</v>
      </c>
      <c r="F107" s="38">
        <v>30</v>
      </c>
      <c r="G107" s="38">
        <f t="shared" si="11"/>
        <v>1559.2021007555186</v>
      </c>
      <c r="H107" s="38">
        <v>1560</v>
      </c>
      <c r="I107" s="49">
        <v>42999</v>
      </c>
      <c r="J107" s="38">
        <v>52</v>
      </c>
      <c r="K107" s="38">
        <v>5.0999999999999996</v>
      </c>
      <c r="L107" s="38">
        <v>6.9</v>
      </c>
      <c r="M107" s="38">
        <f t="shared" si="6"/>
        <v>1554.8333274521906</v>
      </c>
      <c r="N107" s="38">
        <f t="shared" si="7"/>
        <v>259.13888790869845</v>
      </c>
      <c r="O107" s="38">
        <f t="shared" si="8"/>
        <v>6.5155597563880249E-3</v>
      </c>
      <c r="P107" s="38">
        <f t="shared" si="9"/>
        <v>-1.7934844402436128</v>
      </c>
      <c r="Q107" s="37">
        <f t="shared" si="10"/>
        <v>-6.9209390173639446E-3</v>
      </c>
    </row>
    <row r="108" spans="1:17" x14ac:dyDescent="0.25">
      <c r="A108" s="36">
        <v>41487</v>
      </c>
      <c r="B108" s="37">
        <v>0.1701</v>
      </c>
      <c r="C108" s="38">
        <v>1632.969971</v>
      </c>
      <c r="D108" s="37">
        <v>2.0000000000000001E-4</v>
      </c>
      <c r="E108" s="48">
        <v>2.0400000000000001E-2</v>
      </c>
      <c r="F108" s="38">
        <v>31</v>
      </c>
      <c r="G108" s="38">
        <f t="shared" si="11"/>
        <v>1478.1305585360456</v>
      </c>
      <c r="H108" s="38">
        <v>1480</v>
      </c>
      <c r="I108" s="49">
        <v>41551</v>
      </c>
      <c r="J108" s="38">
        <v>35</v>
      </c>
      <c r="K108" s="38">
        <v>3.8</v>
      </c>
      <c r="L108" s="38">
        <v>0.25</v>
      </c>
      <c r="M108" s="38">
        <f t="shared" si="6"/>
        <v>1476.1716167105255</v>
      </c>
      <c r="N108" s="38">
        <f t="shared" si="7"/>
        <v>246.0286027850876</v>
      </c>
      <c r="O108" s="38">
        <f t="shared" si="8"/>
        <v>4.2436999799905515E-3</v>
      </c>
      <c r="P108" s="38">
        <f t="shared" si="9"/>
        <v>3.5542436999799905</v>
      </c>
      <c r="Q108" s="37">
        <f t="shared" si="10"/>
        <v>1.4446465409896731E-2</v>
      </c>
    </row>
    <row r="109" spans="1:17" x14ac:dyDescent="0.25">
      <c r="A109" s="36">
        <v>41518</v>
      </c>
      <c r="B109" s="37">
        <v>0.16600000000000001</v>
      </c>
      <c r="C109" s="38">
        <v>1681.5500489999999</v>
      </c>
      <c r="D109" s="37">
        <v>2.9999999999999997E-4</v>
      </c>
      <c r="E109" s="48">
        <v>2.0400000000000001E-2</v>
      </c>
      <c r="F109" s="38">
        <v>31</v>
      </c>
      <c r="G109" s="38">
        <f t="shared" si="11"/>
        <v>1525.6711134237096</v>
      </c>
      <c r="H109" s="38">
        <v>1525</v>
      </c>
      <c r="I109" s="49">
        <v>41579</v>
      </c>
      <c r="J109" s="38">
        <v>32</v>
      </c>
      <c r="K109" s="38">
        <v>3.7</v>
      </c>
      <c r="L109" s="38">
        <v>0.05</v>
      </c>
      <c r="M109" s="38">
        <f t="shared" si="6"/>
        <v>1521.2598909384228</v>
      </c>
      <c r="N109" s="38">
        <f t="shared" si="7"/>
        <v>253.54331515640379</v>
      </c>
      <c r="O109" s="38">
        <f t="shared" si="8"/>
        <v>6.5545022171513206E-3</v>
      </c>
      <c r="P109" s="38">
        <f t="shared" si="9"/>
        <v>3.6565545022171517</v>
      </c>
      <c r="Q109" s="37">
        <f t="shared" si="10"/>
        <v>1.4421813882024558E-2</v>
      </c>
    </row>
    <row r="110" spans="1:17" x14ac:dyDescent="0.25">
      <c r="A110" s="36">
        <v>41548</v>
      </c>
      <c r="B110" s="37">
        <v>0.13750000000000001</v>
      </c>
      <c r="C110" s="38">
        <v>1756.540039</v>
      </c>
      <c r="D110" s="37">
        <v>2.9999999999999997E-4</v>
      </c>
      <c r="E110" s="48">
        <v>2.01E-2</v>
      </c>
      <c r="F110" s="38">
        <v>29</v>
      </c>
      <c r="G110" s="38">
        <f t="shared" si="11"/>
        <v>1624.1243926190584</v>
      </c>
      <c r="H110" s="38">
        <v>1625</v>
      </c>
      <c r="I110" s="49">
        <v>41614</v>
      </c>
      <c r="J110" s="38">
        <v>36</v>
      </c>
      <c r="K110" s="38">
        <v>2.95</v>
      </c>
      <c r="L110" s="38">
        <v>0.5</v>
      </c>
      <c r="M110" s="38">
        <f t="shared" si="6"/>
        <v>1622.0019185195649</v>
      </c>
      <c r="N110" s="38">
        <f t="shared" si="7"/>
        <v>270.33365308659415</v>
      </c>
      <c r="O110" s="38">
        <f t="shared" si="8"/>
        <v>6.5139619656855181E-3</v>
      </c>
      <c r="P110" s="38">
        <f t="shared" si="9"/>
        <v>2.4565139619656855</v>
      </c>
      <c r="Q110" s="37">
        <f t="shared" si="10"/>
        <v>9.0869706154520346E-3</v>
      </c>
    </row>
    <row r="111" spans="1:17" x14ac:dyDescent="0.25">
      <c r="A111" s="36">
        <v>41579</v>
      </c>
      <c r="B111" s="37">
        <v>0.13700000000000001</v>
      </c>
      <c r="C111" s="38">
        <v>1805.8100589999999</v>
      </c>
      <c r="D111" s="37">
        <v>5.0000000000000001E-4</v>
      </c>
      <c r="E111" s="48">
        <v>1.95E-2</v>
      </c>
      <c r="F111" s="38">
        <v>32</v>
      </c>
      <c r="G111" s="38">
        <f t="shared" si="11"/>
        <v>1663.7572124193596</v>
      </c>
      <c r="H111" s="38">
        <v>1665</v>
      </c>
      <c r="I111" s="49">
        <v>41642</v>
      </c>
      <c r="J111" s="38">
        <v>35</v>
      </c>
      <c r="K111" s="38">
        <v>3</v>
      </c>
      <c r="L111" s="38">
        <v>0.2</v>
      </c>
      <c r="M111" s="38">
        <f t="shared" si="6"/>
        <v>1661.9201731465496</v>
      </c>
      <c r="N111" s="38">
        <f t="shared" si="7"/>
        <v>276.98669552442493</v>
      </c>
      <c r="O111" s="38">
        <f t="shared" si="8"/>
        <v>1.2273658402585274E-2</v>
      </c>
      <c r="P111" s="38">
        <f t="shared" si="9"/>
        <v>2.8122736584025851</v>
      </c>
      <c r="Q111" s="37">
        <f t="shared" si="10"/>
        <v>1.0153100144676791E-2</v>
      </c>
    </row>
    <row r="112" spans="1:17" x14ac:dyDescent="0.25">
      <c r="A112" s="36">
        <v>41609</v>
      </c>
      <c r="B112" s="37">
        <v>0.13719999999999999</v>
      </c>
      <c r="C112" s="38">
        <v>1848.3599850000001</v>
      </c>
      <c r="D112" s="37">
        <v>1E-4</v>
      </c>
      <c r="E112" s="48">
        <v>1.9400000000000001E-2</v>
      </c>
      <c r="F112" s="38">
        <v>31</v>
      </c>
      <c r="G112" s="38">
        <f t="shared" si="11"/>
        <v>1704.8997707022088</v>
      </c>
      <c r="H112" s="38">
        <v>1705</v>
      </c>
      <c r="I112" s="49">
        <v>41692</v>
      </c>
      <c r="J112" s="38">
        <v>53</v>
      </c>
      <c r="K112" s="38">
        <v>5.6</v>
      </c>
      <c r="L112" s="38">
        <v>9.1999999999999993</v>
      </c>
      <c r="M112" s="38">
        <f t="shared" si="6"/>
        <v>1699.3752426454992</v>
      </c>
      <c r="N112" s="38">
        <f t="shared" si="7"/>
        <v>283.22920710758319</v>
      </c>
      <c r="O112" s="38">
        <f t="shared" si="8"/>
        <v>2.4530803953650292E-3</v>
      </c>
      <c r="P112" s="38">
        <f t="shared" si="9"/>
        <v>-3.5975469196046346</v>
      </c>
      <c r="Q112" s="37">
        <f t="shared" si="10"/>
        <v>-1.2701892422549927E-2</v>
      </c>
    </row>
    <row r="113" spans="1:17" x14ac:dyDescent="0.25">
      <c r="A113" s="36">
        <v>41640</v>
      </c>
      <c r="B113" s="37">
        <v>0.18410000000000001</v>
      </c>
      <c r="C113" s="38">
        <v>1782.589966</v>
      </c>
      <c r="D113" s="37">
        <v>2.9999999999999997E-4</v>
      </c>
      <c r="E113" s="48">
        <v>1.9400000000000001E-2</v>
      </c>
      <c r="F113" s="38">
        <v>28</v>
      </c>
      <c r="G113" s="38">
        <f t="shared" si="11"/>
        <v>1609.4742264580686</v>
      </c>
      <c r="H113" s="38">
        <v>1610</v>
      </c>
      <c r="I113" s="49">
        <v>41705</v>
      </c>
      <c r="J113" s="38">
        <v>35</v>
      </c>
      <c r="K113" s="38">
        <v>5.0999999999999996</v>
      </c>
      <c r="L113" s="38">
        <v>0.3</v>
      </c>
      <c r="M113" s="38">
        <f t="shared" si="6"/>
        <v>1604.8536855976763</v>
      </c>
      <c r="N113" s="38">
        <f t="shared" si="7"/>
        <v>267.47561426627936</v>
      </c>
      <c r="O113" s="38">
        <f t="shared" si="8"/>
        <v>6.2730452233750091E-3</v>
      </c>
      <c r="P113" s="38">
        <f t="shared" si="9"/>
        <v>4.8062730452233744</v>
      </c>
      <c r="Q113" s="37">
        <f t="shared" si="10"/>
        <v>1.7969013954440709E-2</v>
      </c>
    </row>
    <row r="114" spans="1:17" x14ac:dyDescent="0.25">
      <c r="A114" s="36">
        <v>41671</v>
      </c>
      <c r="B114" s="41">
        <v>0.14000000000000001</v>
      </c>
      <c r="C114" s="38">
        <v>1859.4499510000001</v>
      </c>
      <c r="D114" s="37">
        <v>4.0000000000000002E-4</v>
      </c>
      <c r="E114" s="48">
        <v>1.9699999999999999E-2</v>
      </c>
      <c r="F114" s="38">
        <v>31</v>
      </c>
      <c r="G114" s="38">
        <f t="shared" si="11"/>
        <v>1712.3875457700533</v>
      </c>
      <c r="H114" s="38">
        <v>1710</v>
      </c>
      <c r="I114" s="49">
        <v>41733</v>
      </c>
      <c r="J114" s="38">
        <v>35</v>
      </c>
      <c r="K114" s="38">
        <v>3.4</v>
      </c>
      <c r="L114" s="38">
        <v>0.2</v>
      </c>
      <c r="M114" s="38">
        <f t="shared" si="6"/>
        <v>1706.5344122167601</v>
      </c>
      <c r="N114" s="38">
        <f t="shared" si="7"/>
        <v>284.4224020361267</v>
      </c>
      <c r="O114" s="38">
        <f t="shared" si="8"/>
        <v>9.7782422191953107E-3</v>
      </c>
      <c r="P114" s="38">
        <f t="shared" si="9"/>
        <v>3.2097782422191949</v>
      </c>
      <c r="Q114" s="37">
        <f t="shared" si="10"/>
        <v>1.128525115898394E-2</v>
      </c>
    </row>
    <row r="115" spans="1:17" x14ac:dyDescent="0.25">
      <c r="A115" s="36">
        <v>41699</v>
      </c>
      <c r="B115" s="37">
        <v>0.13880000000000001</v>
      </c>
      <c r="C115" s="38">
        <v>1872.339966</v>
      </c>
      <c r="D115" s="37">
        <v>2.9999999999999997E-4</v>
      </c>
      <c r="E115" s="48">
        <v>1.9400000000000001E-2</v>
      </c>
      <c r="F115" s="38">
        <v>30</v>
      </c>
      <c r="G115" s="38">
        <f t="shared" si="11"/>
        <v>1727.740664802765</v>
      </c>
      <c r="H115" s="38">
        <v>1730</v>
      </c>
      <c r="I115" s="49">
        <v>41761</v>
      </c>
      <c r="J115" s="38">
        <v>32</v>
      </c>
      <c r="K115" s="38">
        <v>3.5</v>
      </c>
      <c r="L115" s="38">
        <v>0.1</v>
      </c>
      <c r="M115" s="38">
        <f t="shared" si="6"/>
        <v>1726.4544992285059</v>
      </c>
      <c r="N115" s="38">
        <f t="shared" si="7"/>
        <v>287.74241653808434</v>
      </c>
      <c r="O115" s="38">
        <f t="shared" si="8"/>
        <v>7.1814083974059643E-3</v>
      </c>
      <c r="P115" s="38">
        <f t="shared" si="9"/>
        <v>3.4071814083974057</v>
      </c>
      <c r="Q115" s="37">
        <f t="shared" si="10"/>
        <v>1.1841081510992474E-2</v>
      </c>
    </row>
    <row r="116" spans="1:17" x14ac:dyDescent="0.25">
      <c r="A116" s="36">
        <v>41730</v>
      </c>
      <c r="B116" s="37">
        <v>0.1341</v>
      </c>
      <c r="C116" s="38">
        <v>1883.9499510000001</v>
      </c>
      <c r="D116" s="37">
        <v>2.0000000000000001E-4</v>
      </c>
      <c r="E116" s="48">
        <v>1.9599999999999999E-2</v>
      </c>
      <c r="F116" s="38">
        <v>30</v>
      </c>
      <c r="G116" s="38">
        <f t="shared" si="11"/>
        <v>1743.0085596245001</v>
      </c>
      <c r="H116" s="38">
        <v>1745</v>
      </c>
      <c r="I116" s="49">
        <v>41796</v>
      </c>
      <c r="J116" s="38">
        <v>37</v>
      </c>
      <c r="K116" s="38">
        <v>3.8</v>
      </c>
      <c r="L116" s="38">
        <v>0.2</v>
      </c>
      <c r="M116" s="38">
        <f t="shared" si="6"/>
        <v>1741.164622276433</v>
      </c>
      <c r="N116" s="38">
        <f t="shared" si="7"/>
        <v>290.19410371273881</v>
      </c>
      <c r="O116" s="38">
        <f t="shared" si="8"/>
        <v>4.832819508742623E-3</v>
      </c>
      <c r="P116" s="38">
        <f t="shared" si="9"/>
        <v>3.6048328195087422</v>
      </c>
      <c r="Q116" s="37">
        <f t="shared" si="10"/>
        <v>1.2422143570074538E-2</v>
      </c>
    </row>
    <row r="117" spans="1:17" x14ac:dyDescent="0.25">
      <c r="A117" s="36">
        <v>41760</v>
      </c>
      <c r="B117" s="37">
        <v>0.114</v>
      </c>
      <c r="C117" s="38">
        <v>1923.5699460000001</v>
      </c>
      <c r="D117" s="37">
        <v>5.0000000000000001E-4</v>
      </c>
      <c r="E117" s="48">
        <v>1.9599999999999999E-2</v>
      </c>
      <c r="F117" s="38">
        <v>31</v>
      </c>
      <c r="G117" s="38">
        <f t="shared" si="11"/>
        <v>1798.0209279785986</v>
      </c>
      <c r="H117" s="38">
        <v>1800</v>
      </c>
      <c r="I117" s="49">
        <v>41823</v>
      </c>
      <c r="J117" s="38">
        <v>34</v>
      </c>
      <c r="K117" s="38">
        <v>2.95</v>
      </c>
      <c r="L117" s="38">
        <v>0.3</v>
      </c>
      <c r="M117" s="38">
        <f t="shared" si="6"/>
        <v>1796.9661663358675</v>
      </c>
      <c r="N117" s="38">
        <f t="shared" si="7"/>
        <v>299.49436105597789</v>
      </c>
      <c r="O117" s="38">
        <f t="shared" si="8"/>
        <v>1.2843800370185286E-2</v>
      </c>
      <c r="P117" s="38">
        <f t="shared" si="9"/>
        <v>2.6628438003701858</v>
      </c>
      <c r="Q117" s="37">
        <f t="shared" si="10"/>
        <v>8.8911316760066778E-3</v>
      </c>
    </row>
    <row r="118" spans="1:17" x14ac:dyDescent="0.25">
      <c r="A118" s="36">
        <v>41791</v>
      </c>
      <c r="B118" s="37">
        <v>0.1157</v>
      </c>
      <c r="C118" s="38">
        <v>1960.2299800000001</v>
      </c>
      <c r="D118" s="37">
        <v>2.0000000000000001E-4</v>
      </c>
      <c r="E118" s="48">
        <v>1.9199999999999998E-2</v>
      </c>
      <c r="F118" s="38">
        <v>31</v>
      </c>
      <c r="G118" s="38">
        <f t="shared" si="11"/>
        <v>1830.5185979827563</v>
      </c>
      <c r="H118" s="38">
        <v>1830</v>
      </c>
      <c r="I118" s="49">
        <v>41852</v>
      </c>
      <c r="J118" s="38">
        <v>32</v>
      </c>
      <c r="K118" s="38">
        <v>3.2</v>
      </c>
      <c r="L118" s="38">
        <v>0.25</v>
      </c>
      <c r="M118" s="38">
        <f t="shared" si="6"/>
        <v>1826.767912610082</v>
      </c>
      <c r="N118" s="38">
        <f t="shared" si="7"/>
        <v>304.46131876834698</v>
      </c>
      <c r="O118" s="38">
        <f t="shared" si="8"/>
        <v>5.2260722661297849E-3</v>
      </c>
      <c r="P118" s="38">
        <f t="shared" si="9"/>
        <v>2.9552260722661301</v>
      </c>
      <c r="Q118" s="37">
        <f t="shared" si="10"/>
        <v>9.7064089593418886E-3</v>
      </c>
    </row>
    <row r="119" spans="1:17" x14ac:dyDescent="0.25">
      <c r="A119" s="36">
        <v>41821</v>
      </c>
      <c r="B119" s="37">
        <v>0.16950000000000001</v>
      </c>
      <c r="C119" s="38">
        <v>1930.670044</v>
      </c>
      <c r="D119" s="37">
        <v>1E-4</v>
      </c>
      <c r="E119" s="48">
        <v>1.9099999999999999E-2</v>
      </c>
      <c r="F119" s="38">
        <v>29</v>
      </c>
      <c r="G119" s="38">
        <f t="shared" si="11"/>
        <v>1754.0477719554308</v>
      </c>
      <c r="H119" s="38">
        <v>1755</v>
      </c>
      <c r="I119" s="49">
        <v>41887</v>
      </c>
      <c r="J119" s="38">
        <v>36</v>
      </c>
      <c r="K119" s="38">
        <v>5.4</v>
      </c>
      <c r="L119" s="38">
        <v>0.15</v>
      </c>
      <c r="M119" s="38">
        <f t="shared" si="6"/>
        <v>1749.582690496321</v>
      </c>
      <c r="N119" s="38">
        <f t="shared" si="7"/>
        <v>291.59711508272017</v>
      </c>
      <c r="O119" s="38">
        <f t="shared" si="8"/>
        <v>2.3597124803385735E-3</v>
      </c>
      <c r="P119" s="38">
        <f t="shared" si="9"/>
        <v>5.2523597124803389</v>
      </c>
      <c r="Q119" s="37">
        <f t="shared" si="10"/>
        <v>1.8012385722644585E-2</v>
      </c>
    </row>
    <row r="120" spans="1:17" x14ac:dyDescent="0.25">
      <c r="A120" s="36">
        <v>41852</v>
      </c>
      <c r="B120" s="37">
        <v>0.1198</v>
      </c>
      <c r="C120" s="38">
        <v>2003.369995</v>
      </c>
      <c r="D120" s="37">
        <v>2.0000000000000001E-4</v>
      </c>
      <c r="E120" s="48">
        <v>1.9400000000000001E-2</v>
      </c>
      <c r="F120" s="38">
        <v>32</v>
      </c>
      <c r="G120" s="38">
        <f t="shared" si="11"/>
        <v>1864.298440190033</v>
      </c>
      <c r="H120" s="38">
        <v>1865</v>
      </c>
      <c r="I120" s="49">
        <v>41915</v>
      </c>
      <c r="J120" s="38">
        <v>35</v>
      </c>
      <c r="K120" s="38">
        <v>3.7</v>
      </c>
      <c r="L120" s="38">
        <v>0.4</v>
      </c>
      <c r="M120" s="38">
        <f t="shared" si="6"/>
        <v>1861.2642332196824</v>
      </c>
      <c r="N120" s="38">
        <f t="shared" si="7"/>
        <v>310.21070553661372</v>
      </c>
      <c r="O120" s="38">
        <f t="shared" si="8"/>
        <v>5.5042359696658369E-3</v>
      </c>
      <c r="P120" s="38">
        <f t="shared" si="9"/>
        <v>3.305504235969666</v>
      </c>
      <c r="Q120" s="37">
        <f t="shared" si="10"/>
        <v>1.065567427871867E-2</v>
      </c>
    </row>
    <row r="121" spans="1:17" x14ac:dyDescent="0.25">
      <c r="A121" s="36">
        <v>41883</v>
      </c>
      <c r="B121" s="37">
        <v>0.16309999999999999</v>
      </c>
      <c r="C121" s="38">
        <v>1972.290039</v>
      </c>
      <c r="D121" s="37">
        <v>2.0000000000000001E-4</v>
      </c>
      <c r="E121" s="48">
        <v>1.9300000000000001E-2</v>
      </c>
      <c r="F121" s="38">
        <v>31</v>
      </c>
      <c r="G121" s="38">
        <f t="shared" si="11"/>
        <v>1792.5650035992244</v>
      </c>
      <c r="H121" s="38">
        <v>1795</v>
      </c>
      <c r="I121" s="49">
        <v>41950</v>
      </c>
      <c r="J121" s="38">
        <v>38</v>
      </c>
      <c r="K121" s="38">
        <v>5.8</v>
      </c>
      <c r="L121" s="38">
        <v>0.2</v>
      </c>
      <c r="M121" s="38">
        <f t="shared" si="6"/>
        <v>1789.1626250466447</v>
      </c>
      <c r="N121" s="38">
        <f t="shared" si="7"/>
        <v>298.19377084110744</v>
      </c>
      <c r="O121" s="38">
        <f t="shared" si="8"/>
        <v>5.1637736626394971E-3</v>
      </c>
      <c r="P121" s="38">
        <f t="shared" si="9"/>
        <v>5.605163773662639</v>
      </c>
      <c r="Q121" s="37">
        <f t="shared" si="10"/>
        <v>1.8797051856087734E-2</v>
      </c>
    </row>
    <row r="122" spans="1:17" x14ac:dyDescent="0.25">
      <c r="A122" s="36">
        <v>41913</v>
      </c>
      <c r="B122" s="37">
        <v>0.14030000000000001</v>
      </c>
      <c r="C122" s="38">
        <v>2018.0500489999999</v>
      </c>
      <c r="D122" s="37">
        <v>1E-4</v>
      </c>
      <c r="E122" s="48">
        <v>0.02</v>
      </c>
      <c r="F122" s="38">
        <v>28</v>
      </c>
      <c r="G122" s="38">
        <f t="shared" si="11"/>
        <v>1865.5871035801997</v>
      </c>
      <c r="H122" s="38">
        <v>1865</v>
      </c>
      <c r="I122" s="49">
        <v>41978</v>
      </c>
      <c r="J122" s="38">
        <v>35</v>
      </c>
      <c r="K122" s="38">
        <v>4.8</v>
      </c>
      <c r="L122" s="38">
        <v>0.5</v>
      </c>
      <c r="M122" s="38">
        <f t="shared" si="6"/>
        <v>1860.182116524099</v>
      </c>
      <c r="N122" s="38">
        <f t="shared" si="7"/>
        <v>310.03035275401652</v>
      </c>
      <c r="O122" s="38">
        <f t="shared" si="8"/>
        <v>2.4151462162053899E-3</v>
      </c>
      <c r="P122" s="38">
        <f t="shared" si="9"/>
        <v>4.3024151462162052</v>
      </c>
      <c r="Q122" s="37">
        <f t="shared" si="10"/>
        <v>1.3877399770692182E-2</v>
      </c>
    </row>
    <row r="123" spans="1:17" x14ac:dyDescent="0.25">
      <c r="A123" s="36">
        <v>41944</v>
      </c>
      <c r="B123" s="37">
        <v>0.1333</v>
      </c>
      <c r="C123" s="38">
        <v>2067.5600589999999</v>
      </c>
      <c r="D123" s="37">
        <v>4.0000000000000002E-4</v>
      </c>
      <c r="E123" s="48">
        <v>1.9099999999999999E-2</v>
      </c>
      <c r="F123" s="38">
        <v>33</v>
      </c>
      <c r="G123" s="38">
        <f t="shared" si="11"/>
        <v>1906.7282952915023</v>
      </c>
      <c r="H123" s="38">
        <v>1905</v>
      </c>
      <c r="I123" s="49">
        <v>42006</v>
      </c>
      <c r="J123" s="38">
        <v>35</v>
      </c>
      <c r="K123" s="38">
        <v>4</v>
      </c>
      <c r="L123" s="38">
        <v>0.2</v>
      </c>
      <c r="M123" s="38">
        <f t="shared" si="6"/>
        <v>1900.9269329081451</v>
      </c>
      <c r="N123" s="38">
        <f t="shared" si="7"/>
        <v>316.82115548469085</v>
      </c>
      <c r="O123" s="38">
        <f t="shared" si="8"/>
        <v>1.1602509119193518E-2</v>
      </c>
      <c r="P123" s="38">
        <f t="shared" si="9"/>
        <v>3.8116025091191932</v>
      </c>
      <c r="Q123" s="37">
        <f t="shared" si="10"/>
        <v>1.2030770177856302E-2</v>
      </c>
    </row>
    <row r="124" spans="1:17" x14ac:dyDescent="0.25">
      <c r="A124" s="36">
        <v>41974</v>
      </c>
      <c r="B124" s="37">
        <v>0.192</v>
      </c>
      <c r="C124" s="38">
        <v>2058.8999020000001</v>
      </c>
      <c r="D124" s="37">
        <v>2.9999999999999997E-4</v>
      </c>
      <c r="E124" s="48">
        <v>1.9199999999999998E-2</v>
      </c>
      <c r="F124" s="38">
        <v>30</v>
      </c>
      <c r="G124" s="38">
        <f t="shared" si="11"/>
        <v>1844.1960432655344</v>
      </c>
      <c r="H124" s="38">
        <v>1845</v>
      </c>
      <c r="I124" s="49">
        <v>42041</v>
      </c>
      <c r="J124" s="38">
        <v>37</v>
      </c>
      <c r="K124" s="38">
        <v>6.4</v>
      </c>
      <c r="L124" s="38">
        <v>0.7</v>
      </c>
      <c r="M124" s="38">
        <f t="shared" si="6"/>
        <v>1838.5438926339657</v>
      </c>
      <c r="N124" s="38">
        <f t="shared" si="7"/>
        <v>306.42398210566097</v>
      </c>
      <c r="O124" s="38">
        <f t="shared" si="8"/>
        <v>7.7135631502693591E-3</v>
      </c>
      <c r="P124" s="38">
        <f t="shared" si="9"/>
        <v>5.7077135631502696</v>
      </c>
      <c r="Q124" s="37">
        <f t="shared" si="10"/>
        <v>1.8626850039374983E-2</v>
      </c>
    </row>
    <row r="125" spans="1:17" x14ac:dyDescent="0.25">
      <c r="A125" s="36">
        <v>42005</v>
      </c>
      <c r="B125" s="37">
        <v>0.2097</v>
      </c>
      <c r="C125" s="38">
        <v>1994.98999</v>
      </c>
      <c r="D125" s="37">
        <v>1E-4</v>
      </c>
      <c r="E125" s="48">
        <v>1.9699999999999999E-2</v>
      </c>
      <c r="F125" s="38">
        <v>28</v>
      </c>
      <c r="G125" s="38">
        <f t="shared" si="11"/>
        <v>1776.5562061408389</v>
      </c>
      <c r="H125" s="38">
        <v>1775</v>
      </c>
      <c r="I125" s="49">
        <v>42069</v>
      </c>
      <c r="J125" s="38">
        <v>35</v>
      </c>
      <c r="K125" s="38">
        <v>6.2</v>
      </c>
      <c r="L125" s="38">
        <v>0.05</v>
      </c>
      <c r="M125" s="38">
        <f t="shared" si="6"/>
        <v>1768.78297953366</v>
      </c>
      <c r="N125" s="38">
        <f t="shared" si="7"/>
        <v>294.79716325560997</v>
      </c>
      <c r="O125" s="38">
        <f t="shared" si="8"/>
        <v>2.3090281911074982E-3</v>
      </c>
      <c r="P125" s="38">
        <f t="shared" si="9"/>
        <v>6.1523090281911079</v>
      </c>
      <c r="Q125" s="37">
        <f t="shared" si="10"/>
        <v>2.0869634430154341E-2</v>
      </c>
    </row>
    <row r="126" spans="1:17" x14ac:dyDescent="0.25">
      <c r="A126" s="36">
        <v>42036</v>
      </c>
      <c r="B126" s="37">
        <v>0.13339999999999999</v>
      </c>
      <c r="C126" s="38">
        <v>2104.5</v>
      </c>
      <c r="D126" s="37">
        <v>2.0000000000000001E-4</v>
      </c>
      <c r="E126" s="48">
        <v>1.9400000000000001E-2</v>
      </c>
      <c r="F126" s="38">
        <v>32</v>
      </c>
      <c r="G126" s="38">
        <f t="shared" si="11"/>
        <v>1942.9777184013553</v>
      </c>
      <c r="H126" s="38">
        <v>1945</v>
      </c>
      <c r="I126" s="49">
        <v>42096</v>
      </c>
      <c r="J126" s="38">
        <v>34</v>
      </c>
      <c r="K126" s="38">
        <v>4.0999999999999996</v>
      </c>
      <c r="L126" s="38">
        <v>0.15</v>
      </c>
      <c r="M126" s="38">
        <f t="shared" si="6"/>
        <v>1940.8637647210969</v>
      </c>
      <c r="N126" s="38">
        <f t="shared" si="7"/>
        <v>323.47729412018282</v>
      </c>
      <c r="O126" s="38">
        <f t="shared" si="8"/>
        <v>5.7438714046399771E-3</v>
      </c>
      <c r="P126" s="38">
        <f t="shared" si="9"/>
        <v>3.9557438714046396</v>
      </c>
      <c r="Q126" s="37">
        <f t="shared" si="10"/>
        <v>1.2228814644204814E-2</v>
      </c>
    </row>
    <row r="127" spans="1:17" x14ac:dyDescent="0.25">
      <c r="A127" s="36">
        <v>42064</v>
      </c>
      <c r="B127" s="37">
        <v>0.15290000000000001</v>
      </c>
      <c r="C127" s="38">
        <v>2067.889893</v>
      </c>
      <c r="D127" s="37">
        <v>5.0000000000000001E-4</v>
      </c>
      <c r="E127" s="48">
        <v>1.9599999999999999E-2</v>
      </c>
      <c r="F127" s="38">
        <v>30</v>
      </c>
      <c r="G127" s="38">
        <f t="shared" si="11"/>
        <v>1893.1479216564703</v>
      </c>
      <c r="H127" s="38">
        <v>1895</v>
      </c>
      <c r="I127" s="49">
        <v>42125</v>
      </c>
      <c r="J127" s="38">
        <v>31</v>
      </c>
      <c r="K127" s="38">
        <v>3.9</v>
      </c>
      <c r="L127" s="38">
        <v>0.1</v>
      </c>
      <c r="M127" s="38">
        <f t="shared" si="6"/>
        <v>1891.0195291059008</v>
      </c>
      <c r="N127" s="38">
        <f t="shared" si="7"/>
        <v>315.16992151765015</v>
      </c>
      <c r="O127" s="38">
        <f t="shared" si="8"/>
        <v>1.3112731965941442E-2</v>
      </c>
      <c r="P127" s="38">
        <f t="shared" si="9"/>
        <v>3.8131127319659415</v>
      </c>
      <c r="Q127" s="37">
        <f t="shared" si="10"/>
        <v>1.2098593398775205E-2</v>
      </c>
    </row>
    <row r="128" spans="1:17" x14ac:dyDescent="0.25">
      <c r="A128" s="36">
        <v>42095</v>
      </c>
      <c r="B128" s="37">
        <v>0.14549999999999999</v>
      </c>
      <c r="C128" s="38">
        <v>2085.51001</v>
      </c>
      <c r="D128" s="37">
        <v>0</v>
      </c>
      <c r="E128" s="48">
        <v>1.9599999999999999E-2</v>
      </c>
      <c r="F128" s="38">
        <v>29</v>
      </c>
      <c r="G128" s="38">
        <f t="shared" si="11"/>
        <v>1919.831312164529</v>
      </c>
      <c r="H128" s="38">
        <v>1920</v>
      </c>
      <c r="I128" s="49">
        <v>42160</v>
      </c>
      <c r="J128" s="38">
        <v>36</v>
      </c>
      <c r="K128" s="38">
        <v>4.8</v>
      </c>
      <c r="L128" s="38">
        <v>0.3</v>
      </c>
      <c r="M128" s="38">
        <f t="shared" si="6"/>
        <v>1915.2</v>
      </c>
      <c r="N128" s="38">
        <f t="shared" si="7"/>
        <v>319.2</v>
      </c>
      <c r="O128" s="38">
        <f t="shared" si="8"/>
        <v>0</v>
      </c>
      <c r="P128" s="38">
        <f t="shared" si="9"/>
        <v>4.5</v>
      </c>
      <c r="Q128" s="37">
        <f t="shared" si="10"/>
        <v>1.4097744360902257E-2</v>
      </c>
    </row>
    <row r="129" spans="1:17" x14ac:dyDescent="0.25">
      <c r="A129" s="36">
        <v>42125</v>
      </c>
      <c r="B129" s="37">
        <v>0.1384</v>
      </c>
      <c r="C129" s="38">
        <v>2107.389893</v>
      </c>
      <c r="D129" s="37">
        <v>1E-4</v>
      </c>
      <c r="E129" s="48">
        <v>1.9599999999999999E-2</v>
      </c>
      <c r="F129" s="38">
        <v>32</v>
      </c>
      <c r="G129" s="38">
        <f t="shared" si="11"/>
        <v>1939.9547534673416</v>
      </c>
      <c r="H129" s="38">
        <v>1940</v>
      </c>
      <c r="I129" s="49">
        <v>41822</v>
      </c>
      <c r="J129" s="38">
        <v>34</v>
      </c>
      <c r="K129" s="38">
        <v>3.9</v>
      </c>
      <c r="L129" s="38">
        <v>0.4</v>
      </c>
      <c r="M129" s="38">
        <f t="shared" si="6"/>
        <v>1936.0819288512903</v>
      </c>
      <c r="N129" s="38">
        <f t="shared" si="7"/>
        <v>322.68032147521507</v>
      </c>
      <c r="O129" s="38">
        <f t="shared" si="8"/>
        <v>2.8631824926317897E-3</v>
      </c>
      <c r="P129" s="38">
        <f t="shared" si="9"/>
        <v>3.5028631824926317</v>
      </c>
      <c r="Q129" s="37">
        <f t="shared" si="10"/>
        <v>1.0855521546769269E-2</v>
      </c>
    </row>
    <row r="130" spans="1:17" x14ac:dyDescent="0.25">
      <c r="A130" s="36">
        <v>42156</v>
      </c>
      <c r="B130" s="37">
        <v>0.18229999999999999</v>
      </c>
      <c r="C130" s="38">
        <v>2063.110107</v>
      </c>
      <c r="D130" s="37">
        <v>2.0000000000000001E-4</v>
      </c>
      <c r="E130" s="48">
        <v>1.9900000000000001E-2</v>
      </c>
      <c r="F130" s="38">
        <v>31</v>
      </c>
      <c r="G130" s="38">
        <f t="shared" si="11"/>
        <v>1854.6615784765806</v>
      </c>
      <c r="H130" s="38">
        <v>1855</v>
      </c>
      <c r="I130" s="49">
        <v>42223</v>
      </c>
      <c r="J130" s="38">
        <v>38</v>
      </c>
      <c r="K130" s="38">
        <v>6.1</v>
      </c>
      <c r="L130" s="38">
        <v>0.1</v>
      </c>
      <c r="M130" s="38">
        <f t="shared" si="6"/>
        <v>1848.8613757445828</v>
      </c>
      <c r="N130" s="38">
        <f t="shared" si="7"/>
        <v>308.14356262409711</v>
      </c>
      <c r="O130" s="38">
        <f t="shared" si="8"/>
        <v>5.3378811935605999E-3</v>
      </c>
      <c r="P130" s="38">
        <f t="shared" si="9"/>
        <v>6.0053378811935607</v>
      </c>
      <c r="Q130" s="37">
        <f t="shared" si="10"/>
        <v>1.9488766307668885E-2</v>
      </c>
    </row>
    <row r="131" spans="1:17" x14ac:dyDescent="0.25">
      <c r="A131" s="36">
        <v>42186</v>
      </c>
      <c r="B131" s="37">
        <v>0.1212</v>
      </c>
      <c r="C131" s="38">
        <v>2103.8400879999999</v>
      </c>
      <c r="D131" s="37">
        <v>4.0000000000000002E-4</v>
      </c>
      <c r="E131" s="48">
        <v>2.01E-2</v>
      </c>
      <c r="F131" s="38">
        <v>31</v>
      </c>
      <c r="G131" s="38">
        <f t="shared" si="11"/>
        <v>1958.3299109382465</v>
      </c>
      <c r="H131" s="38">
        <v>1960</v>
      </c>
      <c r="I131" s="49">
        <v>42251</v>
      </c>
      <c r="J131" s="38">
        <v>35</v>
      </c>
      <c r="K131" s="38">
        <v>4</v>
      </c>
      <c r="L131" s="38">
        <v>21</v>
      </c>
      <c r="M131" s="38">
        <f t="shared" si="6"/>
        <v>1955.9248233595613</v>
      </c>
      <c r="N131" s="38">
        <f t="shared" si="7"/>
        <v>325.98747055992686</v>
      </c>
      <c r="O131" s="38">
        <f t="shared" si="8"/>
        <v>1.1210723674071556E-2</v>
      </c>
      <c r="P131" s="38">
        <f t="shared" si="9"/>
        <v>-16.988789276325928</v>
      </c>
      <c r="Q131" s="37">
        <f t="shared" si="10"/>
        <v>-5.2114853516134901E-2</v>
      </c>
    </row>
    <row r="132" spans="1:17" x14ac:dyDescent="0.25">
      <c r="A132" s="36">
        <v>42217</v>
      </c>
      <c r="B132" s="37">
        <v>0.2843</v>
      </c>
      <c r="C132" s="38">
        <v>1972.1800539999999</v>
      </c>
      <c r="D132" s="37">
        <v>0</v>
      </c>
      <c r="E132" s="48">
        <v>2.07E-2</v>
      </c>
      <c r="F132" s="38">
        <v>30</v>
      </c>
      <c r="G132" s="38">
        <f t="shared" si="11"/>
        <v>1678.2805282382865</v>
      </c>
      <c r="H132" s="38">
        <v>1680</v>
      </c>
      <c r="I132" s="49">
        <v>42279</v>
      </c>
      <c r="J132" s="38">
        <v>32</v>
      </c>
      <c r="K132" s="38">
        <v>7.7</v>
      </c>
      <c r="L132" s="38">
        <v>0.1</v>
      </c>
      <c r="M132" s="38">
        <f t="shared" si="6"/>
        <v>1672.3</v>
      </c>
      <c r="N132" s="38">
        <f t="shared" si="7"/>
        <v>278.71666666666664</v>
      </c>
      <c r="O132" s="38">
        <f t="shared" si="8"/>
        <v>0</v>
      </c>
      <c r="P132" s="38">
        <f t="shared" si="9"/>
        <v>7.6000000000000005</v>
      </c>
      <c r="Q132" s="37">
        <f t="shared" si="10"/>
        <v>2.7267834718650963E-2</v>
      </c>
    </row>
    <row r="133" spans="1:17" x14ac:dyDescent="0.25">
      <c r="A133" s="36">
        <v>42248</v>
      </c>
      <c r="B133" s="37">
        <v>0.245</v>
      </c>
      <c r="C133" s="38">
        <v>1920.030029</v>
      </c>
      <c r="D133" s="37">
        <v>0</v>
      </c>
      <c r="E133" s="48">
        <v>2.1899999999999999E-2</v>
      </c>
      <c r="F133" s="38">
        <v>30</v>
      </c>
      <c r="G133" s="38">
        <f t="shared" si="11"/>
        <v>1669.5234623358665</v>
      </c>
      <c r="H133" s="38">
        <v>1670</v>
      </c>
      <c r="I133" s="49">
        <v>42314</v>
      </c>
      <c r="J133" s="38">
        <v>37</v>
      </c>
      <c r="K133" s="38">
        <v>6.6</v>
      </c>
      <c r="L133" s="38">
        <v>0.05</v>
      </c>
      <c r="M133" s="38">
        <f t="shared" si="6"/>
        <v>1663.4</v>
      </c>
      <c r="N133" s="38">
        <f t="shared" si="7"/>
        <v>277.23333333333335</v>
      </c>
      <c r="O133" s="38">
        <f t="shared" si="8"/>
        <v>0</v>
      </c>
      <c r="P133" s="38">
        <f t="shared" si="9"/>
        <v>6.55</v>
      </c>
      <c r="Q133" s="37">
        <f t="shared" si="10"/>
        <v>2.3626307562823131E-2</v>
      </c>
    </row>
    <row r="134" spans="1:17" x14ac:dyDescent="0.25">
      <c r="A134" s="36">
        <v>42278</v>
      </c>
      <c r="B134" s="37">
        <v>0.1507</v>
      </c>
      <c r="C134" s="38">
        <v>2079.360107</v>
      </c>
      <c r="D134" s="37">
        <v>1E-4</v>
      </c>
      <c r="E134" s="48">
        <v>2.1100000000000001E-2</v>
      </c>
      <c r="F134" s="38">
        <v>31</v>
      </c>
      <c r="G134" s="38">
        <f t="shared" si="11"/>
        <v>1902.9768855126797</v>
      </c>
      <c r="H134" s="38">
        <v>1905</v>
      </c>
      <c r="I134" s="49">
        <v>42342</v>
      </c>
      <c r="J134" s="38">
        <v>35</v>
      </c>
      <c r="K134" s="38">
        <v>4.9000000000000004</v>
      </c>
      <c r="L134" s="38">
        <v>0.25</v>
      </c>
      <c r="M134" s="38">
        <f t="shared" ref="M134:M148" si="12">H134*EXP(-D134*(J134/365))-K134</f>
        <v>1900.0817329642941</v>
      </c>
      <c r="N134" s="38">
        <f t="shared" ref="N134:N148" si="13">M134/$B$1</f>
        <v>316.68028882738236</v>
      </c>
      <c r="O134" s="38">
        <f t="shared" ref="O134:O148" si="14">(N134+K134)*(EXP(D134*F134/365)-1)</f>
        <v>2.7312414487376951E-3</v>
      </c>
      <c r="P134" s="38">
        <f t="shared" ref="P134:P148" si="15">K134-L134+O134</f>
        <v>4.6527312414487376</v>
      </c>
      <c r="Q134" s="37">
        <f t="shared" ref="Q134:Q148" si="16">P134/N134</f>
        <v>1.4692203479657906E-2</v>
      </c>
    </row>
    <row r="135" spans="1:17" x14ac:dyDescent="0.25">
      <c r="A135" s="36">
        <v>42309</v>
      </c>
      <c r="B135" s="37">
        <v>0.1613</v>
      </c>
      <c r="C135" s="38">
        <v>2080.4099120000001</v>
      </c>
      <c r="D135" s="37">
        <v>1.1000000000000001E-3</v>
      </c>
      <c r="E135" s="48">
        <v>2.07E-2</v>
      </c>
      <c r="F135" s="38">
        <v>31</v>
      </c>
      <c r="G135" s="38">
        <f t="shared" ref="G135:G148" si="17">C135*EXP((D135-E135+((B135^2)/2))*(1/12)+(B135*SQRT(F135/365)*$B$2))</f>
        <v>1892.6923366754336</v>
      </c>
      <c r="H135" s="38">
        <v>1895</v>
      </c>
      <c r="I135" s="49">
        <v>42377</v>
      </c>
      <c r="J135" s="38">
        <v>39</v>
      </c>
      <c r="K135" s="38">
        <v>6</v>
      </c>
      <c r="L135" s="38">
        <v>0.7</v>
      </c>
      <c r="M135" s="38">
        <f t="shared" si="12"/>
        <v>1888.7772856912754</v>
      </c>
      <c r="N135" s="38">
        <f t="shared" si="13"/>
        <v>314.79621428187926</v>
      </c>
      <c r="O135" s="38">
        <f t="shared" si="14"/>
        <v>2.9971676482606891E-2</v>
      </c>
      <c r="P135" s="38">
        <f t="shared" si="15"/>
        <v>5.3299716764826064</v>
      </c>
      <c r="Q135" s="37">
        <f t="shared" si="16"/>
        <v>1.6931498647915658E-2</v>
      </c>
    </row>
    <row r="136" spans="1:17" x14ac:dyDescent="0.25">
      <c r="A136" s="36">
        <v>42339</v>
      </c>
      <c r="B136" s="37">
        <v>0.18210000000000001</v>
      </c>
      <c r="C136" s="38">
        <v>2043.9399410000001</v>
      </c>
      <c r="D136" s="37">
        <v>1.4E-3</v>
      </c>
      <c r="E136" s="48">
        <v>2.1100000000000001E-2</v>
      </c>
      <c r="F136" s="38">
        <v>29</v>
      </c>
      <c r="G136" s="38">
        <f t="shared" si="17"/>
        <v>1844.0447166800448</v>
      </c>
      <c r="H136" s="38">
        <v>1845</v>
      </c>
      <c r="I136" s="49">
        <v>42405</v>
      </c>
      <c r="J136" s="38">
        <v>36</v>
      </c>
      <c r="K136" s="38">
        <v>5.7</v>
      </c>
      <c r="L136" s="38">
        <v>1.8</v>
      </c>
      <c r="M136" s="38">
        <f t="shared" si="12"/>
        <v>1839.0452559443779</v>
      </c>
      <c r="N136" s="38">
        <f t="shared" si="13"/>
        <v>306.5075426573963</v>
      </c>
      <c r="O136" s="38">
        <f t="shared" si="14"/>
        <v>3.4729674606093462E-2</v>
      </c>
      <c r="P136" s="38">
        <f t="shared" si="15"/>
        <v>3.934729674606094</v>
      </c>
      <c r="Q136" s="37">
        <f t="shared" si="16"/>
        <v>1.2837301296053915E-2</v>
      </c>
    </row>
    <row r="137" spans="1:17" x14ac:dyDescent="0.25">
      <c r="A137" s="36">
        <v>42370</v>
      </c>
      <c r="B137" s="37">
        <v>0.20200000000000001</v>
      </c>
      <c r="C137" s="38">
        <v>1940.23999</v>
      </c>
      <c r="D137" s="37">
        <v>2.2000000000000001E-3</v>
      </c>
      <c r="E137" s="48">
        <v>2.2700000000000001E-2</v>
      </c>
      <c r="F137" s="38">
        <v>31</v>
      </c>
      <c r="G137" s="38">
        <f t="shared" si="17"/>
        <v>1724.7217653145747</v>
      </c>
      <c r="H137" s="38">
        <v>1725</v>
      </c>
      <c r="I137" s="49">
        <v>42433</v>
      </c>
      <c r="J137" s="38">
        <v>35</v>
      </c>
      <c r="K137" s="38">
        <v>5.5</v>
      </c>
      <c r="L137" s="38">
        <v>0.1</v>
      </c>
      <c r="M137" s="38">
        <f t="shared" si="12"/>
        <v>1719.1361342721179</v>
      </c>
      <c r="N137" s="38">
        <f t="shared" si="13"/>
        <v>286.52268904535299</v>
      </c>
      <c r="O137" s="38">
        <f t="shared" si="14"/>
        <v>5.4569337395503674E-2</v>
      </c>
      <c r="P137" s="38">
        <f t="shared" si="15"/>
        <v>5.4545693373955038</v>
      </c>
      <c r="Q137" s="37">
        <f t="shared" si="16"/>
        <v>1.9037128806689767E-2</v>
      </c>
    </row>
    <row r="138" spans="1:17" x14ac:dyDescent="0.25">
      <c r="A138" s="36">
        <v>42401</v>
      </c>
      <c r="B138" s="37">
        <v>0.20549999999999999</v>
      </c>
      <c r="C138" s="38">
        <v>1932.2299800000001</v>
      </c>
      <c r="D138" s="37">
        <v>2.3E-3</v>
      </c>
      <c r="E138" s="48">
        <v>2.3E-2</v>
      </c>
      <c r="F138" s="38">
        <v>31</v>
      </c>
      <c r="G138" s="38">
        <f t="shared" si="17"/>
        <v>1714.1744355670367</v>
      </c>
      <c r="H138" s="38">
        <v>1715</v>
      </c>
      <c r="I138" s="49">
        <v>42461</v>
      </c>
      <c r="J138" s="38">
        <v>32</v>
      </c>
      <c r="K138" s="38">
        <v>4.7</v>
      </c>
      <c r="L138" s="38">
        <v>0.05</v>
      </c>
      <c r="M138" s="38">
        <f t="shared" si="12"/>
        <v>1709.9542156857271</v>
      </c>
      <c r="N138" s="38">
        <f t="shared" si="13"/>
        <v>284.99236928095451</v>
      </c>
      <c r="O138" s="38">
        <f t="shared" si="14"/>
        <v>5.6594749224252387E-2</v>
      </c>
      <c r="P138" s="38">
        <f t="shared" si="15"/>
        <v>4.7065947492242524</v>
      </c>
      <c r="Q138" s="37">
        <f t="shared" si="16"/>
        <v>1.6514809716130827E-2</v>
      </c>
    </row>
    <row r="139" spans="1:17" x14ac:dyDescent="0.25">
      <c r="A139" s="36">
        <v>42430</v>
      </c>
      <c r="B139" s="37">
        <v>0.13950000000000001</v>
      </c>
      <c r="C139" s="38">
        <v>2059.73999</v>
      </c>
      <c r="D139" s="37">
        <v>1.8E-3</v>
      </c>
      <c r="E139" s="48">
        <v>2.1700000000000001E-2</v>
      </c>
      <c r="F139" s="38">
        <v>29</v>
      </c>
      <c r="G139" s="38">
        <f t="shared" si="17"/>
        <v>1902.3498112020682</v>
      </c>
      <c r="H139" s="38">
        <v>1900</v>
      </c>
      <c r="I139" s="49">
        <v>42496</v>
      </c>
      <c r="J139" s="38">
        <v>36</v>
      </c>
      <c r="K139" s="38">
        <v>4.5</v>
      </c>
      <c r="L139" s="38">
        <v>0.2</v>
      </c>
      <c r="M139" s="38">
        <f t="shared" si="12"/>
        <v>1895.1627148722234</v>
      </c>
      <c r="N139" s="38">
        <f t="shared" si="13"/>
        <v>315.86045247870391</v>
      </c>
      <c r="O139" s="38">
        <f t="shared" si="14"/>
        <v>4.5819209513011334E-2</v>
      </c>
      <c r="P139" s="38">
        <f t="shared" si="15"/>
        <v>4.345819209513011</v>
      </c>
      <c r="Q139" s="37">
        <f t="shared" si="16"/>
        <v>1.3758668346763092E-2</v>
      </c>
    </row>
    <row r="140" spans="1:17" x14ac:dyDescent="0.25">
      <c r="A140" s="36">
        <v>42461</v>
      </c>
      <c r="B140" s="37">
        <v>0.157</v>
      </c>
      <c r="C140" s="38">
        <v>2065.3000489999999</v>
      </c>
      <c r="D140" s="37">
        <v>1.6000000000000001E-3</v>
      </c>
      <c r="E140" s="48">
        <v>2.12E-2</v>
      </c>
      <c r="F140" s="38">
        <v>32</v>
      </c>
      <c r="G140" s="38">
        <f t="shared" si="17"/>
        <v>1880.7975867952639</v>
      </c>
      <c r="H140" s="38">
        <v>1880</v>
      </c>
      <c r="I140" s="49">
        <v>42524</v>
      </c>
      <c r="J140" s="38">
        <v>35</v>
      </c>
      <c r="K140" s="38">
        <v>4.7</v>
      </c>
      <c r="L140" s="38">
        <v>0.2</v>
      </c>
      <c r="M140" s="38">
        <f t="shared" si="12"/>
        <v>1875.0115837694821</v>
      </c>
      <c r="N140" s="38">
        <f t="shared" si="13"/>
        <v>312.50193062824701</v>
      </c>
      <c r="O140" s="38">
        <f t="shared" si="14"/>
        <v>4.4498295829848086E-2</v>
      </c>
      <c r="P140" s="38">
        <f t="shared" si="15"/>
        <v>4.5444982958298477</v>
      </c>
      <c r="Q140" s="37">
        <f t="shared" si="16"/>
        <v>1.4542304704145949E-2</v>
      </c>
    </row>
    <row r="141" spans="1:17" x14ac:dyDescent="0.25">
      <c r="A141" s="36">
        <v>42491</v>
      </c>
      <c r="B141" s="37">
        <v>0.1419</v>
      </c>
      <c r="C141" s="38">
        <v>2096.9499510000001</v>
      </c>
      <c r="D141" s="37">
        <v>2.7000000000000001E-3</v>
      </c>
      <c r="E141" s="48">
        <v>2.1399999999999999E-2</v>
      </c>
      <c r="F141" s="38">
        <v>30</v>
      </c>
      <c r="G141" s="38">
        <f t="shared" si="17"/>
        <v>1931.7022401109882</v>
      </c>
      <c r="H141" s="38">
        <v>1930</v>
      </c>
      <c r="I141" s="49">
        <v>42552</v>
      </c>
      <c r="J141" s="38">
        <v>31</v>
      </c>
      <c r="K141" s="38">
        <v>3.6</v>
      </c>
      <c r="L141" s="38">
        <v>0.05</v>
      </c>
      <c r="M141" s="38">
        <f t="shared" si="12"/>
        <v>1925.9574726588412</v>
      </c>
      <c r="N141" s="38">
        <f t="shared" si="13"/>
        <v>320.99291210980687</v>
      </c>
      <c r="O141" s="38">
        <f t="shared" si="14"/>
        <v>7.2040940907059758E-2</v>
      </c>
      <c r="P141" s="38">
        <f t="shared" si="15"/>
        <v>3.62204094090706</v>
      </c>
      <c r="Q141" s="37">
        <f t="shared" si="16"/>
        <v>1.1283865793485228E-2</v>
      </c>
    </row>
    <row r="142" spans="1:17" x14ac:dyDescent="0.25">
      <c r="A142" s="36">
        <v>42522</v>
      </c>
      <c r="B142" s="37">
        <v>0.1565</v>
      </c>
      <c r="C142" s="38">
        <v>2098.860107</v>
      </c>
      <c r="D142" s="37">
        <v>2E-3</v>
      </c>
      <c r="E142" s="48">
        <v>2.1299999999999999E-2</v>
      </c>
      <c r="F142" s="38">
        <v>29</v>
      </c>
      <c r="G142" s="38">
        <f t="shared" si="17"/>
        <v>1920.4902736872509</v>
      </c>
      <c r="H142" s="38">
        <v>1920</v>
      </c>
      <c r="I142" s="49">
        <v>42587</v>
      </c>
      <c r="J142" s="38">
        <v>36</v>
      </c>
      <c r="K142" s="38">
        <v>4.4000000000000004</v>
      </c>
      <c r="L142" s="38">
        <v>0.1</v>
      </c>
      <c r="M142" s="38">
        <f t="shared" si="12"/>
        <v>1915.2212976266676</v>
      </c>
      <c r="N142" s="38">
        <f t="shared" si="13"/>
        <v>319.20354960444462</v>
      </c>
      <c r="O142" s="38">
        <f t="shared" si="14"/>
        <v>5.1426019704471311E-2</v>
      </c>
      <c r="P142" s="38">
        <f t="shared" si="15"/>
        <v>4.3514260197044718</v>
      </c>
      <c r="Q142" s="37">
        <f t="shared" si="16"/>
        <v>1.3632135435513597E-2</v>
      </c>
    </row>
    <row r="143" spans="1:17" x14ac:dyDescent="0.25">
      <c r="A143" s="36">
        <v>42552</v>
      </c>
      <c r="B143" s="37">
        <v>0.1187</v>
      </c>
      <c r="C143" s="38">
        <v>2173.6000979999999</v>
      </c>
      <c r="D143" s="37">
        <v>1.9E-3</v>
      </c>
      <c r="E143" s="48">
        <v>2.0799999999999999E-2</v>
      </c>
      <c r="F143" s="38">
        <v>33</v>
      </c>
      <c r="G143" s="38">
        <f t="shared" si="17"/>
        <v>2021.8531201620965</v>
      </c>
      <c r="H143" s="38">
        <v>2020</v>
      </c>
      <c r="I143" s="49">
        <v>42615</v>
      </c>
      <c r="J143" s="38">
        <v>35</v>
      </c>
      <c r="K143" s="38">
        <v>3.7</v>
      </c>
      <c r="L143" s="38">
        <v>0.1</v>
      </c>
      <c r="M143" s="38">
        <f t="shared" si="12"/>
        <v>2015.9320061264873</v>
      </c>
      <c r="N143" s="38">
        <f t="shared" si="13"/>
        <v>335.98866768774786</v>
      </c>
      <c r="O143" s="38">
        <f t="shared" si="14"/>
        <v>5.8357010695714542E-2</v>
      </c>
      <c r="P143" s="38">
        <f t="shared" si="15"/>
        <v>3.6583570106957146</v>
      </c>
      <c r="Q143" s="37">
        <f t="shared" si="16"/>
        <v>1.0888334525900201E-2</v>
      </c>
    </row>
    <row r="144" spans="1:17" x14ac:dyDescent="0.25">
      <c r="A144" s="36">
        <v>42583</v>
      </c>
      <c r="B144" s="37">
        <v>0.13239999999999999</v>
      </c>
      <c r="C144" s="38">
        <v>2170.9499510000001</v>
      </c>
      <c r="D144" s="37">
        <v>2.5999999999999999E-3</v>
      </c>
      <c r="E144" s="48">
        <v>2.07E-2</v>
      </c>
      <c r="F144" s="38">
        <v>30</v>
      </c>
      <c r="G144" s="38">
        <f t="shared" si="17"/>
        <v>2010.6762535165931</v>
      </c>
      <c r="H144" s="38">
        <v>2010</v>
      </c>
      <c r="I144" s="49">
        <v>42650</v>
      </c>
      <c r="J144" s="38">
        <v>37</v>
      </c>
      <c r="K144" s="38">
        <v>5.4</v>
      </c>
      <c r="L144" s="38">
        <v>0.3</v>
      </c>
      <c r="M144" s="38">
        <f t="shared" si="12"/>
        <v>2004.0703109018214</v>
      </c>
      <c r="N144" s="38">
        <f t="shared" si="13"/>
        <v>334.01171848363691</v>
      </c>
      <c r="O144" s="38">
        <f t="shared" si="14"/>
        <v>7.2539569819653066E-2</v>
      </c>
      <c r="P144" s="38">
        <f t="shared" si="15"/>
        <v>5.1725395698196532</v>
      </c>
      <c r="Q144" s="37">
        <f t="shared" si="16"/>
        <v>1.5486102084388557E-2</v>
      </c>
    </row>
    <row r="145" spans="1:17" x14ac:dyDescent="0.25">
      <c r="A145" s="36">
        <v>42614</v>
      </c>
      <c r="B145" s="37">
        <v>0.13289999999999999</v>
      </c>
      <c r="C145" s="38">
        <v>2168.2700199999999</v>
      </c>
      <c r="D145" s="37">
        <v>2E-3</v>
      </c>
      <c r="E145" s="48">
        <v>2.0899999999999998E-2</v>
      </c>
      <c r="F145" s="38">
        <v>31</v>
      </c>
      <c r="G145" s="38">
        <f t="shared" si="17"/>
        <v>2004.9686711840836</v>
      </c>
      <c r="H145" s="38">
        <v>2005</v>
      </c>
      <c r="I145" s="49">
        <v>42678</v>
      </c>
      <c r="J145" s="38">
        <v>35</v>
      </c>
      <c r="K145" s="38">
        <v>4.9000000000000004</v>
      </c>
      <c r="L145" s="38">
        <v>0.35</v>
      </c>
      <c r="M145" s="38">
        <f t="shared" si="12"/>
        <v>1999.7155163215311</v>
      </c>
      <c r="N145" s="38">
        <f t="shared" si="13"/>
        <v>333.28591938692188</v>
      </c>
      <c r="O145" s="38">
        <f t="shared" si="14"/>
        <v>5.7450158647937274E-2</v>
      </c>
      <c r="P145" s="38">
        <f t="shared" si="15"/>
        <v>4.6074501586479384</v>
      </c>
      <c r="Q145" s="37">
        <f t="shared" si="16"/>
        <v>1.3824316872201876E-2</v>
      </c>
    </row>
    <row r="146" spans="1:17" x14ac:dyDescent="0.25">
      <c r="A146" s="36">
        <v>42644</v>
      </c>
      <c r="B146" s="37">
        <v>0.1706</v>
      </c>
      <c r="C146" s="38">
        <v>2126.1499020000001</v>
      </c>
      <c r="D146" s="37">
        <v>2E-3</v>
      </c>
      <c r="E146" s="51">
        <v>2.1100000000000001E-2</v>
      </c>
      <c r="F146" s="38">
        <v>30</v>
      </c>
      <c r="G146" s="38">
        <f t="shared" si="17"/>
        <v>1927.2898660847347</v>
      </c>
      <c r="H146" s="38">
        <v>1930</v>
      </c>
      <c r="I146" s="49">
        <v>46358</v>
      </c>
      <c r="J146" s="38">
        <v>32</v>
      </c>
      <c r="K146" s="38">
        <v>4.9000000000000004</v>
      </c>
      <c r="L146" s="38">
        <v>0.05</v>
      </c>
      <c r="M146" s="38">
        <f t="shared" si="12"/>
        <v>1924.7616187082679</v>
      </c>
      <c r="N146" s="38">
        <f t="shared" si="13"/>
        <v>320.79360311804464</v>
      </c>
      <c r="O146" s="38">
        <f t="shared" si="14"/>
        <v>5.354307516526597E-2</v>
      </c>
      <c r="P146" s="38">
        <f t="shared" si="15"/>
        <v>4.9035430751652669</v>
      </c>
      <c r="Q146" s="37">
        <f t="shared" si="16"/>
        <v>1.5285663515431373E-2</v>
      </c>
    </row>
    <row r="147" spans="1:17" x14ac:dyDescent="0.25">
      <c r="A147" s="36">
        <v>42675</v>
      </c>
      <c r="B147" s="37">
        <v>0.1333</v>
      </c>
      <c r="C147" s="38">
        <v>2198.8100589999999</v>
      </c>
      <c r="D147" s="37">
        <v>3.8E-3</v>
      </c>
      <c r="E147" s="37">
        <v>2.1000000000000001E-2</v>
      </c>
      <c r="F147" s="38">
        <v>30</v>
      </c>
      <c r="G147" s="38">
        <f t="shared" si="17"/>
        <v>2035.6018496309798</v>
      </c>
      <c r="H147" s="38">
        <v>2040</v>
      </c>
      <c r="I147" s="49">
        <v>42375</v>
      </c>
      <c r="J147" s="38">
        <v>37</v>
      </c>
      <c r="K147" s="38">
        <v>4.9000000000000004</v>
      </c>
      <c r="L147" s="38">
        <v>0.4</v>
      </c>
      <c r="M147" s="38">
        <f t="shared" si="12"/>
        <v>2034.3143321534126</v>
      </c>
      <c r="N147" s="38">
        <f t="shared" si="13"/>
        <v>339.05238869223541</v>
      </c>
      <c r="O147" s="38">
        <f t="shared" si="14"/>
        <v>0.10744300340634298</v>
      </c>
      <c r="P147" s="38">
        <f t="shared" si="15"/>
        <v>4.6074430034063427</v>
      </c>
      <c r="Q147" s="37">
        <f t="shared" si="16"/>
        <v>1.358917723947555E-2</v>
      </c>
    </row>
    <row r="148" spans="1:17" x14ac:dyDescent="0.25">
      <c r="A148" s="36">
        <v>42705</v>
      </c>
      <c r="B148" s="37">
        <v>0.1404</v>
      </c>
      <c r="C148" s="38">
        <v>2238.830078</v>
      </c>
      <c r="D148" s="37">
        <v>4.4000000000000003E-3</v>
      </c>
      <c r="E148" s="48">
        <v>2.01E-2</v>
      </c>
      <c r="F148" s="38">
        <v>32</v>
      </c>
      <c r="G148" s="38">
        <f t="shared" si="17"/>
        <v>2059.2121440817209</v>
      </c>
      <c r="H148" s="38">
        <v>2060</v>
      </c>
      <c r="I148" s="38"/>
      <c r="J148" s="38">
        <v>0</v>
      </c>
      <c r="K148" s="38"/>
      <c r="L148" s="38"/>
      <c r="M148" s="38">
        <f t="shared" si="12"/>
        <v>2060</v>
      </c>
      <c r="N148" s="38">
        <f t="shared" si="13"/>
        <v>343.33333333333331</v>
      </c>
      <c r="O148" s="38">
        <f t="shared" si="14"/>
        <v>0.1324675573967308</v>
      </c>
      <c r="P148" s="38">
        <f t="shared" si="15"/>
        <v>0.1324675573967308</v>
      </c>
      <c r="Q148" s="37">
        <f t="shared" si="16"/>
        <v>3.8582783707785673E-4</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50"/>
  <sheetViews>
    <sheetView topLeftCell="C1" zoomScale="70" zoomScaleNormal="70" workbookViewId="0">
      <selection activeCell="O4" sqref="O4:R4"/>
    </sheetView>
  </sheetViews>
  <sheetFormatPr baseColWidth="10" defaultColWidth="12.28515625" defaultRowHeight="15.75" x14ac:dyDescent="0.25"/>
  <cols>
    <col min="1" max="1" width="21.5703125" style="8" bestFit="1" customWidth="1"/>
    <col min="2" max="2" width="25" style="9" bestFit="1" customWidth="1"/>
    <col min="3" max="3" width="12.28515625" style="9"/>
    <col min="4" max="4" width="12.28515625" style="3"/>
    <col min="5" max="5" width="16.42578125" style="3" bestFit="1" customWidth="1"/>
    <col min="6" max="6" width="19.7109375" style="3" bestFit="1" customWidth="1"/>
    <col min="7" max="7" width="20" style="3" bestFit="1" customWidth="1"/>
    <col min="8" max="8" width="21.140625" style="3" bestFit="1" customWidth="1"/>
    <col min="9" max="9" width="21.28515625" style="3" bestFit="1" customWidth="1"/>
    <col min="10" max="10" width="23.85546875" style="3" bestFit="1" customWidth="1"/>
    <col min="11" max="11" width="21.140625" style="3" bestFit="1" customWidth="1"/>
    <col min="12" max="12" width="12.28515625" style="3"/>
    <col min="13" max="13" width="19" style="3" bestFit="1" customWidth="1"/>
    <col min="14" max="16384" width="12.28515625" style="3"/>
  </cols>
  <sheetData>
    <row r="1" spans="1:18" x14ac:dyDescent="0.25">
      <c r="A1" s="14" t="s">
        <v>105</v>
      </c>
      <c r="B1" s="7" t="s">
        <v>88</v>
      </c>
    </row>
    <row r="2" spans="1:18" x14ac:dyDescent="0.25">
      <c r="A2" s="34">
        <f>SLOPE(P9:P55,Q9:Q55)</f>
        <v>0.24776711202807461</v>
      </c>
      <c r="B2" s="61">
        <f>MIN(E6:E149)</f>
        <v>-0.11279782107372582</v>
      </c>
    </row>
    <row r="3" spans="1:18" x14ac:dyDescent="0.25">
      <c r="A3" s="14" t="s">
        <v>91</v>
      </c>
      <c r="B3" s="7" t="s">
        <v>98</v>
      </c>
    </row>
    <row r="4" spans="1:18" x14ac:dyDescent="0.25">
      <c r="A4" s="34">
        <f>SLOPE(R9:R55,Q9:Q55)</f>
        <v>0.52355535626980398</v>
      </c>
      <c r="B4" s="61">
        <f>MIN(J6:J149)</f>
        <v>-0.34258406627503601</v>
      </c>
      <c r="O4" s="15" t="s">
        <v>93</v>
      </c>
      <c r="P4" s="14"/>
      <c r="Q4" s="14"/>
      <c r="R4" s="14"/>
    </row>
    <row r="5" spans="1:18" x14ac:dyDescent="0.25">
      <c r="A5" s="5" t="s">
        <v>18</v>
      </c>
      <c r="B5" s="6" t="s">
        <v>96</v>
      </c>
      <c r="C5" s="6" t="s">
        <v>24</v>
      </c>
      <c r="D5" s="7" t="s">
        <v>84</v>
      </c>
      <c r="E5" s="7" t="s">
        <v>89</v>
      </c>
      <c r="F5" s="7" t="s">
        <v>22</v>
      </c>
      <c r="G5" s="7" t="s">
        <v>23</v>
      </c>
      <c r="H5" s="7" t="s">
        <v>76</v>
      </c>
      <c r="I5" s="7" t="s">
        <v>77</v>
      </c>
      <c r="J5" s="7" t="s">
        <v>75</v>
      </c>
      <c r="K5" s="7" t="s">
        <v>99</v>
      </c>
      <c r="L5" s="10">
        <v>7.9789542417166535E-3</v>
      </c>
      <c r="M5" s="12" t="s">
        <v>103</v>
      </c>
      <c r="N5" s="10">
        <f>L5*12</f>
        <v>9.5747450900599843E-2</v>
      </c>
      <c r="O5" s="15"/>
      <c r="P5" s="15" t="s">
        <v>81</v>
      </c>
      <c r="Q5" s="15" t="s">
        <v>24</v>
      </c>
      <c r="R5" s="15" t="s">
        <v>104</v>
      </c>
    </row>
    <row r="6" spans="1:18" x14ac:dyDescent="0.25">
      <c r="D6" s="3">
        <f>100</f>
        <v>100</v>
      </c>
      <c r="E6" s="3">
        <v>0</v>
      </c>
      <c r="H6" s="3">
        <v>100</v>
      </c>
      <c r="I6" s="3">
        <v>100</v>
      </c>
      <c r="J6" s="3">
        <v>0</v>
      </c>
      <c r="O6" s="3" t="s">
        <v>79</v>
      </c>
      <c r="P6" s="33">
        <f>(1+AVERAGE(P9:P55))^4-1</f>
        <v>4.9906246472818827E-2</v>
      </c>
      <c r="Q6" s="31">
        <f>(1+AVERAGE(Q9:Q55))^4-1</f>
        <v>7.5956029493893018E-2</v>
      </c>
      <c r="R6" s="31">
        <f>(1+AVERAGE(R9:R55))^4-1</f>
        <v>5.674606735405785E-2</v>
      </c>
    </row>
    <row r="7" spans="1:18" x14ac:dyDescent="0.25">
      <c r="A7" s="47">
        <v>38412</v>
      </c>
      <c r="B7" s="9">
        <v>3.7000000000000002E-3</v>
      </c>
      <c r="C7" s="9">
        <v>-1.9117655748441043E-2</v>
      </c>
      <c r="D7" s="3">
        <f t="shared" ref="D7:D70" si="0">D6*(1+B7)</f>
        <v>100.37</v>
      </c>
      <c r="E7" s="3">
        <f>D7/MAXA($D$6:D6)-1</f>
        <v>3.7000000000000366E-3</v>
      </c>
      <c r="F7" s="10">
        <f>'L6 (2)'!Q5</f>
        <v>1.3942614922505646E-2</v>
      </c>
      <c r="G7" s="10">
        <f>F7-$L$5</f>
        <v>5.963660680788992E-3</v>
      </c>
      <c r="H7" s="11">
        <f>H6*(1+F7)</f>
        <v>101.39426149225056</v>
      </c>
      <c r="I7" s="3">
        <f>(1+G7)*I6</f>
        <v>100.59636606807889</v>
      </c>
      <c r="J7" s="3">
        <f>I7/MAXA($I$6:I6)-1</f>
        <v>5.963660680788907E-3</v>
      </c>
      <c r="O7" s="3" t="s">
        <v>78</v>
      </c>
      <c r="P7" s="30">
        <f>_xlfn.STDEV.P(P9:P55)*SQRT(4)</f>
        <v>4.7731219344395413E-2</v>
      </c>
      <c r="Q7" s="30">
        <f>_xlfn.STDEV.P(Q9:Q55)*SQRT(4)</f>
        <v>0.15162336735663465</v>
      </c>
      <c r="R7" s="31">
        <f>_xlfn.STDEV.P(R9:R55)*SQRT(4)</f>
        <v>0.1116809429264535</v>
      </c>
    </row>
    <row r="8" spans="1:18" x14ac:dyDescent="0.25">
      <c r="A8" s="47">
        <v>38443</v>
      </c>
      <c r="B8" s="9">
        <v>-5.6999999999999993E-3</v>
      </c>
      <c r="C8" s="9">
        <v>-2.0108581881679299E-2</v>
      </c>
      <c r="D8" s="3">
        <f t="shared" si="0"/>
        <v>99.797891000000007</v>
      </c>
      <c r="E8" s="3">
        <f>D8/MAXA($D$6:D7)-1</f>
        <v>-5.6999999999999273E-3</v>
      </c>
      <c r="F8" s="10">
        <f>'L6 (2)'!Q6</f>
        <v>6.9858073751267874E-3</v>
      </c>
      <c r="G8" s="10">
        <f t="shared" ref="G8:G71" si="1">F8-$L$5</f>
        <v>-9.9314686658986615E-4</v>
      </c>
      <c r="H8" s="11">
        <f>H7*(1+F8)</f>
        <v>102.10258227197866</v>
      </c>
      <c r="I8" s="3">
        <f>(1+G8)*I7</f>
        <v>100.49645910232805</v>
      </c>
      <c r="J8" s="3">
        <f>I8/MAXA($I$6:I7)-1</f>
        <v>-9.9314686658991125E-4</v>
      </c>
      <c r="O8" s="3" t="s">
        <v>80</v>
      </c>
      <c r="P8" s="32">
        <f>(P6-0.02)/P7</f>
        <v>0.62655525845749027</v>
      </c>
      <c r="Q8" s="32">
        <f>(Q6-0.02)/Q7</f>
        <v>0.3690462127930344</v>
      </c>
      <c r="R8" s="32">
        <f>(R6-0.02)/R7</f>
        <v>0.32902719471357478</v>
      </c>
    </row>
    <row r="9" spans="1:18" x14ac:dyDescent="0.25">
      <c r="A9" s="47">
        <v>38473</v>
      </c>
      <c r="B9" s="9">
        <v>1.2500000000000001E-2</v>
      </c>
      <c r="C9" s="9">
        <v>2.9952046262565757E-2</v>
      </c>
      <c r="D9" s="3">
        <f t="shared" si="0"/>
        <v>101.0453646375</v>
      </c>
      <c r="E9" s="3">
        <f>D9/MAXA($D$6:D8)-1</f>
        <v>6.72874999999995E-3</v>
      </c>
      <c r="F9" s="10">
        <f>'L6 (2)'!Q7</f>
        <v>6.2793393633885104E-3</v>
      </c>
      <c r="G9" s="10">
        <f t="shared" si="1"/>
        <v>-1.6996148783281432E-3</v>
      </c>
      <c r="H9" s="11">
        <f t="shared" ref="H9:H72" si="2">H8*(1+F9)</f>
        <v>102.7437190359427</v>
      </c>
      <c r="I9" s="3">
        <f t="shared" ref="I9:I72" si="3">(1+G9)*I8</f>
        <v>100.32565382521844</v>
      </c>
      <c r="J9" s="3">
        <f>I9/MAXA($I$6:I8)-1</f>
        <v>-2.6910737777272598E-3</v>
      </c>
      <c r="O9" s="3" t="s">
        <v>25</v>
      </c>
      <c r="P9" s="13">
        <f>(1+B8)*(1+B9)*(1+B10)-1</f>
        <v>2.344044724999983E-2</v>
      </c>
      <c r="Q9" s="13">
        <f>(1+C8)*(1+C9)*(1+C10)-1</f>
        <v>9.0971381337321411E-3</v>
      </c>
      <c r="R9" s="13">
        <f>(1+G8)*(1+G9)*(1+G10)-1</f>
        <v>8.8168581172780591E-3</v>
      </c>
    </row>
    <row r="10" spans="1:18" x14ac:dyDescent="0.25">
      <c r="A10" s="47">
        <v>38504</v>
      </c>
      <c r="B10" s="9">
        <v>1.66E-2</v>
      </c>
      <c r="C10" s="9">
        <v>-1.427142257658387E-4</v>
      </c>
      <c r="D10" s="3">
        <f t="shared" si="0"/>
        <v>102.7227176904825</v>
      </c>
      <c r="E10" s="3">
        <f>D10/MAXA($D$6:D9)-1</f>
        <v>1.6599999999999948E-2</v>
      </c>
      <c r="F10" s="10">
        <f>'L6 (2)'!Q8</f>
        <v>1.9517938394396955E-2</v>
      </c>
      <c r="G10" s="10">
        <f t="shared" si="1"/>
        <v>1.1538984152680301E-2</v>
      </c>
      <c r="H10" s="11">
        <f t="shared" si="2"/>
        <v>104.74906461449746</v>
      </c>
      <c r="I10" s="3">
        <f t="shared" si="3"/>
        <v>101.48330995481493</v>
      </c>
      <c r="J10" s="3">
        <f>I10/MAXA($I$6:I9)-1</f>
        <v>8.8168581172782812E-3</v>
      </c>
      <c r="O10" s="3" t="s">
        <v>31</v>
      </c>
      <c r="P10" s="13">
        <f>(1+B11)*(1+B12)*(1+B13)-1</f>
        <v>3.7722518599999866E-2</v>
      </c>
      <c r="Q10" s="13">
        <f>(1+C11)*(1+C12)*(1+C13)-1</f>
        <v>3.1460724051498135E-2</v>
      </c>
      <c r="R10" s="13">
        <f>(1+G11)*(1+G12)*(1+G13)-1</f>
        <v>2.0052593160369225E-2</v>
      </c>
    </row>
    <row r="11" spans="1:18" x14ac:dyDescent="0.25">
      <c r="A11" s="47">
        <v>38534</v>
      </c>
      <c r="B11" s="9">
        <v>1.5100000000000001E-2</v>
      </c>
      <c r="C11" s="9">
        <v>3.5968287193812287E-2</v>
      </c>
      <c r="D11" s="3">
        <f t="shared" si="0"/>
        <v>104.27383072760877</v>
      </c>
      <c r="E11" s="3">
        <f>D11/MAXA($D$6:D10)-1</f>
        <v>1.5099999999999891E-2</v>
      </c>
      <c r="F11" s="10">
        <f>'L6 (2)'!Q9</f>
        <v>1.484953832459422E-2</v>
      </c>
      <c r="G11" s="10">
        <f t="shared" si="1"/>
        <v>6.8705840828775667E-3</v>
      </c>
      <c r="H11" s="11">
        <f t="shared" si="2"/>
        <v>106.30453986395582</v>
      </c>
      <c r="I11" s="3">
        <f t="shared" si="3"/>
        <v>102.1805595688682</v>
      </c>
      <c r="J11" s="3">
        <f>I11/MAXA($I$6:I10)-1</f>
        <v>6.8705840828775511E-3</v>
      </c>
      <c r="O11" s="3" t="s">
        <v>32</v>
      </c>
      <c r="P11" s="13">
        <f>(1+B14)*(1+B15)*(1+B16)-1</f>
        <v>2.2104197681000137E-2</v>
      </c>
      <c r="Q11" s="13">
        <f>(1+C14)*(1+C15)*(1+C16)-1</f>
        <v>1.5852718536380594E-2</v>
      </c>
      <c r="R11" s="13">
        <f>(1+G14)*(1+G15)*(1+G16)-1</f>
        <v>1.2890048940478849E-2</v>
      </c>
    </row>
    <row r="12" spans="1:18" x14ac:dyDescent="0.25">
      <c r="A12" s="47">
        <v>38565</v>
      </c>
      <c r="B12" s="9">
        <v>5.0000000000000001E-3</v>
      </c>
      <c r="C12" s="9">
        <v>-1.1222104874496597E-2</v>
      </c>
      <c r="D12" s="3">
        <f t="shared" si="0"/>
        <v>104.7951998812468</v>
      </c>
      <c r="E12" s="3">
        <f>D12/MAXA($D$6:D11)-1</f>
        <v>4.9999999999998934E-3</v>
      </c>
      <c r="F12" s="10">
        <f>'L6 (2)'!Q10</f>
        <v>1.9080547142127431E-2</v>
      </c>
      <c r="G12" s="10">
        <f t="shared" si="1"/>
        <v>1.1101592900410778E-2</v>
      </c>
      <c r="H12" s="11">
        <f t="shared" si="2"/>
        <v>108.33288864825219</v>
      </c>
      <c r="I12" s="3">
        <f t="shared" si="3"/>
        <v>103.31492654353795</v>
      </c>
      <c r="J12" s="3">
        <f>I12/MAXA($I$6:I11)-1</f>
        <v>1.1101592900410795E-2</v>
      </c>
      <c r="O12" s="3" t="s">
        <v>26</v>
      </c>
      <c r="P12" s="13">
        <f>(1+B17)*(1+B18)*(1+B19)-1</f>
        <v>4.6859934652000224E-2</v>
      </c>
      <c r="Q12" s="13">
        <f>(1+C17)*(1+C18)*(1+C19)-1</f>
        <v>3.7315010570231788E-2</v>
      </c>
      <c r="R12" s="13">
        <f>(1+G17)*(1+G18)*(1+G19)-1</f>
        <v>1.7120070064898796E-2</v>
      </c>
    </row>
    <row r="13" spans="1:18" x14ac:dyDescent="0.25">
      <c r="A13" s="47">
        <v>38596</v>
      </c>
      <c r="B13" s="9">
        <v>1.72E-2</v>
      </c>
      <c r="C13" s="9">
        <v>6.9490246947603307E-3</v>
      </c>
      <c r="D13" s="3">
        <f t="shared" si="0"/>
        <v>106.59767731920425</v>
      </c>
      <c r="E13" s="3">
        <f>D13/MAXA($D$6:D12)-1</f>
        <v>1.7200000000000104E-2</v>
      </c>
      <c r="F13" s="10">
        <f>'L6 (2)'!Q11</f>
        <v>9.9475656047883828E-3</v>
      </c>
      <c r="G13" s="10">
        <f t="shared" si="1"/>
        <v>1.9686113630717293E-3</v>
      </c>
      <c r="H13" s="11">
        <f t="shared" si="2"/>
        <v>109.41053716523693</v>
      </c>
      <c r="I13" s="3">
        <f t="shared" si="3"/>
        <v>103.51831348190647</v>
      </c>
      <c r="J13" s="3">
        <f>I13/MAXA($I$6:I12)-1</f>
        <v>1.9686113630716928E-3</v>
      </c>
      <c r="O13" s="3" t="s">
        <v>27</v>
      </c>
      <c r="P13" s="13">
        <f>(1+B20)*(1+B21)*(1+B22)-1</f>
        <v>-3.3210887499999231E-3</v>
      </c>
      <c r="Q13" s="13">
        <f>(1+C20)*(1+C21)*(1+C22)-1</f>
        <v>-1.9052139670593049E-2</v>
      </c>
      <c r="R13" s="13">
        <f>(1+G20)*(1+G21)*(1+G22)-1</f>
        <v>-8.0161275742841598E-3</v>
      </c>
    </row>
    <row r="14" spans="1:18" x14ac:dyDescent="0.25">
      <c r="A14" s="47">
        <v>38626</v>
      </c>
      <c r="B14" s="9">
        <v>-1.43E-2</v>
      </c>
      <c r="C14" s="9">
        <v>-1.7740780066319406E-2</v>
      </c>
      <c r="D14" s="3">
        <f t="shared" si="0"/>
        <v>105.07333053353963</v>
      </c>
      <c r="E14" s="3">
        <f>D14/MAXA($D$6:D13)-1</f>
        <v>-1.4299999999999979E-2</v>
      </c>
      <c r="F14" s="10">
        <f>'L6 (2)'!Q12</f>
        <v>1.6914712561981963E-2</v>
      </c>
      <c r="G14" s="10">
        <f t="shared" si="1"/>
        <v>8.9357583202653093E-3</v>
      </c>
      <c r="H14" s="11">
        <f t="shared" si="2"/>
        <v>111.26118495263896</v>
      </c>
      <c r="I14" s="3">
        <f t="shared" si="3"/>
        <v>104.44332811290226</v>
      </c>
      <c r="J14" s="3">
        <f>I14/MAXA($I$6:I13)-1</f>
        <v>8.9357583202653856E-3</v>
      </c>
      <c r="O14" s="3" t="s">
        <v>33</v>
      </c>
      <c r="P14" s="13">
        <f>(1+B23)*(1+B24)*(1+B25)-1</f>
        <v>1.4128597880000093E-2</v>
      </c>
      <c r="Q14" s="13">
        <f>(1+C23)*(1+C24)*(1+C25)-1</f>
        <v>5.1684795727094279E-2</v>
      </c>
      <c r="R14" s="13">
        <f>(1+G23)*(1+G24)*(1+G25)-1</f>
        <v>2.1899858452645748E-2</v>
      </c>
    </row>
    <row r="15" spans="1:18" x14ac:dyDescent="0.25">
      <c r="A15" s="47">
        <v>38657</v>
      </c>
      <c r="B15" s="9">
        <v>1.67E-2</v>
      </c>
      <c r="C15" s="9">
        <v>3.5186095929726546E-2</v>
      </c>
      <c r="D15" s="3">
        <f t="shared" si="0"/>
        <v>106.82805515344974</v>
      </c>
      <c r="E15" s="3">
        <f>D15/MAXA($D$6:D14)-1</f>
        <v>2.161190000000035E-3</v>
      </c>
      <c r="F15" s="10">
        <f>'L6 (2)'!Q13</f>
        <v>1.6730424427737298E-3</v>
      </c>
      <c r="G15" s="10">
        <f t="shared" si="1"/>
        <v>-6.305911798942924E-3</v>
      </c>
      <c r="H15" s="11">
        <f t="shared" si="2"/>
        <v>111.44732963729803</v>
      </c>
      <c r="I15" s="3">
        <f t="shared" si="3"/>
        <v>103.78471769783425</v>
      </c>
      <c r="J15" s="3">
        <f>I15/MAXA($I$6:I14)-1</f>
        <v>-6.3059117989429092E-3</v>
      </c>
      <c r="O15" s="3" t="s">
        <v>34</v>
      </c>
      <c r="P15" s="13">
        <f>(1+B26)*(1+B27)*(1+B28)-1</f>
        <v>4.5549827579999924E-2</v>
      </c>
      <c r="Q15" s="13">
        <f>(1+C26)*(1+C27)*(1+C28)-1</f>
        <v>6.1721057365202059E-2</v>
      </c>
      <c r="R15" s="13">
        <f>(1+G26)*(1+G27)*(1+G28)-1</f>
        <v>2.7918730538451175E-2</v>
      </c>
    </row>
    <row r="16" spans="1:18" x14ac:dyDescent="0.25">
      <c r="A16" s="47">
        <v>38687</v>
      </c>
      <c r="B16" s="9">
        <v>1.9900000000000001E-2</v>
      </c>
      <c r="C16" s="9">
        <v>-9.5234899241847248E-4</v>
      </c>
      <c r="D16" s="3">
        <f t="shared" si="0"/>
        <v>108.95393345100339</v>
      </c>
      <c r="E16" s="3">
        <f>D16/MAXA($D$6:D15)-1</f>
        <v>1.9900000000000029E-2</v>
      </c>
      <c r="F16" s="10">
        <f>'L6 (2)'!Q14</f>
        <v>1.826902328828986E-2</v>
      </c>
      <c r="G16" s="10">
        <f t="shared" si="1"/>
        <v>1.0290069046573206E-2</v>
      </c>
      <c r="H16" s="11">
        <f t="shared" si="2"/>
        <v>113.48336349785954</v>
      </c>
      <c r="I16" s="3">
        <f t="shared" si="3"/>
        <v>104.85266960892407</v>
      </c>
      <c r="J16" s="3">
        <f>I16/MAXA($I$6:I15)-1</f>
        <v>3.9192689798175362E-3</v>
      </c>
      <c r="O16" s="3" t="s">
        <v>28</v>
      </c>
      <c r="P16" s="13">
        <f>(1+B29)*(1+B30)*(1+B31)-1</f>
        <v>2.2846295264000283E-2</v>
      </c>
      <c r="Q16" s="13">
        <f>(1+C29)*(1+C30)*(1+C31)-1</f>
        <v>1.8049326035101121E-3</v>
      </c>
      <c r="R16" s="13">
        <f>(1+G29)*(1+G30)*(1+G31)-1</f>
        <v>-6.6314720738368527E-3</v>
      </c>
    </row>
    <row r="17" spans="1:18" x14ac:dyDescent="0.25">
      <c r="A17" s="47">
        <v>38718</v>
      </c>
      <c r="B17" s="9">
        <v>1.72E-2</v>
      </c>
      <c r="C17" s="9">
        <v>2.5466771348641615E-2</v>
      </c>
      <c r="D17" s="3">
        <f t="shared" si="0"/>
        <v>110.82794110636067</v>
      </c>
      <c r="E17" s="3">
        <f>D17/MAXA($D$6:D16)-1</f>
        <v>1.7200000000000104E-2</v>
      </c>
      <c r="F17" s="10">
        <f>'L6 (2)'!Q15</f>
        <v>1.3197344177891928E-2</v>
      </c>
      <c r="G17" s="10">
        <f t="shared" si="1"/>
        <v>5.2183899361752748E-3</v>
      </c>
      <c r="H17" s="11">
        <f t="shared" si="2"/>
        <v>114.98104250440561</v>
      </c>
      <c r="I17" s="3">
        <f t="shared" si="3"/>
        <v>105.39983172479239</v>
      </c>
      <c r="J17" s="3">
        <f>I17/MAXA($I$6:I16)-1</f>
        <v>5.2183899361752939E-3</v>
      </c>
      <c r="O17" s="3" t="s">
        <v>29</v>
      </c>
      <c r="P17" s="13">
        <f>(1+B32)*(1+B33)*(1+B34)-1</f>
        <v>2.8429241503999725E-2</v>
      </c>
      <c r="Q17" s="13">
        <f>(1+C32)*(1+C33)*(1+C34)-1</f>
        <v>5.8056382663208117E-2</v>
      </c>
      <c r="R17" s="13">
        <f>(1+G32)*(1+G33)*(1+G34)-1</f>
        <v>3.303727554714686E-2</v>
      </c>
    </row>
    <row r="18" spans="1:18" x14ac:dyDescent="0.25">
      <c r="A18" s="47">
        <v>38749</v>
      </c>
      <c r="B18" s="9">
        <v>7.3000000000000001E-3</v>
      </c>
      <c r="C18" s="9">
        <v>4.5315763072539816E-4</v>
      </c>
      <c r="D18" s="3">
        <f t="shared" si="0"/>
        <v>111.63698507643711</v>
      </c>
      <c r="E18" s="3">
        <f>D18/MAXA($D$6:D17)-1</f>
        <v>7.3000000000000842E-3</v>
      </c>
      <c r="F18" s="10">
        <f>'L6 (2)'!Q16</f>
        <v>1.4997854659213302E-2</v>
      </c>
      <c r="G18" s="10">
        <f t="shared" si="1"/>
        <v>7.0189004174966482E-3</v>
      </c>
      <c r="H18" s="11">
        <f t="shared" si="2"/>
        <v>116.70551146845152</v>
      </c>
      <c r="I18" s="3">
        <f t="shared" si="3"/>
        <v>106.13962264768962</v>
      </c>
      <c r="J18" s="3">
        <f>I18/MAXA($I$6:I17)-1</f>
        <v>7.018900417496754E-3</v>
      </c>
      <c r="O18" s="3" t="s">
        <v>35</v>
      </c>
      <c r="P18" s="13">
        <f>(1+B35)*(1+B36)*(1+B37)-1</f>
        <v>-1.0101260170000015E-2</v>
      </c>
      <c r="Q18" s="13">
        <f>(1+C35)*(1+C36)*(1+C37)-1</f>
        <v>1.5565253848781824E-2</v>
      </c>
      <c r="R18" s="13">
        <f>(1+G35)*(1+G36)*(1+G37)-1</f>
        <v>-1.376412358925494E-4</v>
      </c>
    </row>
    <row r="19" spans="1:18" x14ac:dyDescent="0.25">
      <c r="A19" s="47">
        <v>38777</v>
      </c>
      <c r="B19" s="9">
        <v>2.1700000000000001E-2</v>
      </c>
      <c r="C19" s="9">
        <v>1.1095810459249567E-2</v>
      </c>
      <c r="D19" s="3">
        <f t="shared" si="0"/>
        <v>114.0595076525958</v>
      </c>
      <c r="E19" s="3">
        <f>D19/MAXA($D$6:D18)-1</f>
        <v>2.1700000000000053E-2</v>
      </c>
      <c r="F19" s="10">
        <f>'L6 (2)'!Q17</f>
        <v>1.2766346534579446E-2</v>
      </c>
      <c r="G19" s="10">
        <f t="shared" si="1"/>
        <v>4.7873922928627927E-3</v>
      </c>
      <c r="H19" s="11">
        <f t="shared" si="2"/>
        <v>118.19541447035311</v>
      </c>
      <c r="I19" s="3">
        <f t="shared" si="3"/>
        <v>106.64775465912052</v>
      </c>
      <c r="J19" s="3">
        <f>I19/MAXA($I$6:I18)-1</f>
        <v>4.7873922928627355E-3</v>
      </c>
      <c r="O19" s="3" t="s">
        <v>36</v>
      </c>
      <c r="P19" s="13">
        <f>(1+B38)*(1+B39)*(1+B40)-1</f>
        <v>-1.4827971519999483E-3</v>
      </c>
      <c r="Q19" s="13">
        <f>(1+C38)*(1+C39)*(1+C40)-1</f>
        <v>-3.8244647126248421E-2</v>
      </c>
      <c r="R19" s="13">
        <f>(1+G38)*(1+G39)*(1+G40)-1</f>
        <v>3.6237848915221305E-2</v>
      </c>
    </row>
    <row r="20" spans="1:18" x14ac:dyDescent="0.25">
      <c r="A20" s="47">
        <v>38808</v>
      </c>
      <c r="B20" s="9">
        <v>9.7999999999999997E-3</v>
      </c>
      <c r="C20" s="9">
        <v>1.2155652737941391E-2</v>
      </c>
      <c r="D20" s="3">
        <f t="shared" si="0"/>
        <v>115.17729082759124</v>
      </c>
      <c r="E20" s="3">
        <f>D20/MAXA($D$6:D19)-1</f>
        <v>9.8000000000000309E-3</v>
      </c>
      <c r="F20" s="10">
        <f>'L6 (2)'!Q18</f>
        <v>1.1847640865735228E-2</v>
      </c>
      <c r="G20" s="10">
        <f t="shared" si="1"/>
        <v>3.8686866240185743E-3</v>
      </c>
      <c r="H20" s="11">
        <f t="shared" si="2"/>
        <v>119.5957512929746</v>
      </c>
      <c r="I20" s="3">
        <f t="shared" si="3"/>
        <v>107.06034140105187</v>
      </c>
      <c r="J20" s="3">
        <f>I20/MAXA($I$6:I19)-1</f>
        <v>3.8686866240185136E-3</v>
      </c>
      <c r="O20" s="3" t="s">
        <v>30</v>
      </c>
      <c r="P20" s="13">
        <f>(1+B41)*(1+B41)*(1+B43)-1</f>
        <v>-2.9606155900000042E-2</v>
      </c>
      <c r="Q20" s="13">
        <f>(1+C41)*(1+C41)*(1+C43)-1</f>
        <v>-0.12383879475937432</v>
      </c>
      <c r="R20" s="13">
        <f>(1+G41)*(1+G41)*(1+G43)-1</f>
        <v>7.7331781358385143E-3</v>
      </c>
    </row>
    <row r="21" spans="1:18" x14ac:dyDescent="0.25">
      <c r="A21" s="47">
        <v>38838</v>
      </c>
      <c r="B21" s="9">
        <v>-1.2500000000000001E-2</v>
      </c>
      <c r="C21" s="9">
        <v>-3.0916916141150885E-2</v>
      </c>
      <c r="D21" s="3">
        <f t="shared" si="0"/>
        <v>113.73757469224635</v>
      </c>
      <c r="E21" s="3">
        <f>D21/MAXA($D$6:D20)-1</f>
        <v>-1.2499999999999956E-2</v>
      </c>
      <c r="F21" s="10">
        <f>'L6 (2)'!Q19</f>
        <v>1.1308935943918106E-2</v>
      </c>
      <c r="G21" s="10">
        <f t="shared" si="1"/>
        <v>3.3299817022014525E-3</v>
      </c>
      <c r="H21" s="11">
        <f t="shared" si="2"/>
        <v>120.9482519835116</v>
      </c>
      <c r="I21" s="3">
        <f t="shared" si="3"/>
        <v>107.41685037894881</v>
      </c>
      <c r="J21" s="3">
        <f>I21/MAXA($I$6:I20)-1</f>
        <v>3.3299817022014455E-3</v>
      </c>
      <c r="O21" s="3" t="s">
        <v>37</v>
      </c>
      <c r="P21" s="13">
        <f>(1+B44)*(1+B45)*(1+B346)-1</f>
        <v>1.7059999999999853E-2</v>
      </c>
      <c r="Q21" s="13">
        <f>(1+C44)*(1+C45)*(1+C346)-1</f>
        <v>5.8728401661519269E-2</v>
      </c>
      <c r="R21" s="13">
        <f>(1+G44)*(1+G45)*(1+G346)-1</f>
        <v>4.0296803796991965E-2</v>
      </c>
    </row>
    <row r="22" spans="1:18" x14ac:dyDescent="0.25">
      <c r="A22" s="47">
        <v>38869</v>
      </c>
      <c r="B22" s="9">
        <v>-5.0000000000000001E-4</v>
      </c>
      <c r="C22" s="9">
        <v>8.6596227782509416E-5</v>
      </c>
      <c r="D22" s="3">
        <f t="shared" si="0"/>
        <v>113.68070590490024</v>
      </c>
      <c r="E22" s="3">
        <f>D22/MAXA($D$6:D21)-1</f>
        <v>-1.2993749999999915E-2</v>
      </c>
      <c r="F22" s="10">
        <f>'L6 (2)'!Q20</f>
        <v>-7.1396954017755978E-3</v>
      </c>
      <c r="G22" s="10">
        <f t="shared" si="1"/>
        <v>-1.511864964349225E-2</v>
      </c>
      <c r="H22" s="11">
        <f t="shared" si="2"/>
        <v>120.08471830497211</v>
      </c>
      <c r="I22" s="3">
        <f t="shared" si="3"/>
        <v>105.79285265226204</v>
      </c>
      <c r="J22" s="3">
        <f>I22/MAXA($I$6:I21)-1</f>
        <v>-1.511864964349241E-2</v>
      </c>
      <c r="O22" s="3" t="s">
        <v>38</v>
      </c>
      <c r="P22" s="13">
        <f>(1+B47)*(1+B48)*(1+B49)-1</f>
        <v>-5.5754993645000139E-2</v>
      </c>
      <c r="Q22" s="13">
        <f>(1+C47)*(1+C48)*(1+C49)-1</f>
        <v>-8.8781261718749893E-2</v>
      </c>
      <c r="R22" s="13">
        <f>(1+G47)*(1+G48)*(1+G49)-1</f>
        <v>-2.0629296930196883E-2</v>
      </c>
    </row>
    <row r="23" spans="1:18" x14ac:dyDescent="0.25">
      <c r="A23" s="47">
        <v>38899</v>
      </c>
      <c r="B23" s="9">
        <v>-2.2000000000000001E-3</v>
      </c>
      <c r="C23" s="9">
        <v>5.0858787979908282E-3</v>
      </c>
      <c r="D23" s="3">
        <f t="shared" si="0"/>
        <v>113.43060835190946</v>
      </c>
      <c r="E23" s="3">
        <f>D23/MAXA($D$6:D22)-1</f>
        <v>-1.5165163749999877E-2</v>
      </c>
      <c r="F23" s="10">
        <f>'L6 (2)'!Q21</f>
        <v>7.5935423188400663E-3</v>
      </c>
      <c r="G23" s="10">
        <f t="shared" si="1"/>
        <v>-3.8541192287658722E-4</v>
      </c>
      <c r="H23" s="11">
        <f t="shared" si="2"/>
        <v>120.9965866952669</v>
      </c>
      <c r="I23" s="3">
        <f t="shared" si="3"/>
        <v>105.75207882549473</v>
      </c>
      <c r="J23" s="3">
        <f>I23/MAXA($I$6:I22)-1</f>
        <v>-1.5498234658538501E-2</v>
      </c>
      <c r="O23" s="3" t="s">
        <v>39</v>
      </c>
      <c r="P23" s="13">
        <f>(1+B50)*(1+B51)*(1+B52)-1</f>
        <v>-4.5715056724000003E-2</v>
      </c>
      <c r="Q23" s="13">
        <f>(1+C50)*(1+C51)*(1+C52)-1</f>
        <v>-0.22558214306366153</v>
      </c>
      <c r="R23" s="13">
        <f>(1+G50)*(1+G51)*(1+G52)-1</f>
        <v>-0.29485292958182496</v>
      </c>
    </row>
    <row r="24" spans="1:18" x14ac:dyDescent="0.25">
      <c r="A24" s="47">
        <v>38930</v>
      </c>
      <c r="B24" s="9">
        <v>9.4999999999999998E-3</v>
      </c>
      <c r="C24" s="9">
        <v>2.1274193032348121E-2</v>
      </c>
      <c r="D24" s="3">
        <f t="shared" si="0"/>
        <v>114.5081991312526</v>
      </c>
      <c r="E24" s="3">
        <f>D24/MAXA($D$6:D23)-1</f>
        <v>-5.8092328056248421E-3</v>
      </c>
      <c r="F24" s="10">
        <f>'L6 (2)'!Q22</f>
        <v>1.6249004819316133E-2</v>
      </c>
      <c r="G24" s="10">
        <f t="shared" si="1"/>
        <v>8.2700505775994797E-3</v>
      </c>
      <c r="H24" s="11">
        <f t="shared" si="2"/>
        <v>122.96266081559911</v>
      </c>
      <c r="I24" s="3">
        <f t="shared" si="3"/>
        <v>106.62665386606785</v>
      </c>
      <c r="J24" s="3">
        <f>I24/MAXA($I$6:I23)-1</f>
        <v>-7.3563552654287712E-3</v>
      </c>
      <c r="O24" s="3" t="s">
        <v>40</v>
      </c>
      <c r="P24" s="13">
        <f>(1+B53)*(1+B54)*(1+B55)-1</f>
        <v>1.2393811753999895E-2</v>
      </c>
      <c r="Q24" s="13">
        <f>(1+C53)*(1+C54)*(1+C55)-1</f>
        <v>-0.11666759479656785</v>
      </c>
      <c r="R24" s="13">
        <f>(1+G53)*(1+G54)*(1+G55)-1</f>
        <v>5.4688319361686943E-2</v>
      </c>
    </row>
    <row r="25" spans="1:18" x14ac:dyDescent="0.25">
      <c r="A25" s="47">
        <v>38961</v>
      </c>
      <c r="B25" s="9">
        <v>6.8000000000000005E-3</v>
      </c>
      <c r="C25" s="9">
        <v>2.4566298512509466E-2</v>
      </c>
      <c r="D25" s="3">
        <f t="shared" si="0"/>
        <v>115.28685488534511</v>
      </c>
      <c r="E25" s="3">
        <f>D25/MAXA($D$6:D24)-1</f>
        <v>9.5126441129678163E-4</v>
      </c>
      <c r="F25" s="10">
        <f>'L6 (2)'!Q23</f>
        <v>2.1887739998448348E-2</v>
      </c>
      <c r="G25" s="10">
        <f t="shared" si="1"/>
        <v>1.3908785756731695E-2</v>
      </c>
      <c r="H25" s="11">
        <f t="shared" si="2"/>
        <v>125.65403556504833</v>
      </c>
      <c r="I25" s="3">
        <f t="shared" si="3"/>
        <v>108.10970115064818</v>
      </c>
      <c r="J25" s="3">
        <f>I25/MAXA($I$6:I24)-1</f>
        <v>6.4501125219655897E-3</v>
      </c>
      <c r="O25" s="3" t="s">
        <v>41</v>
      </c>
      <c r="P25" s="13">
        <f>(1+B56)*(1+B57)*(1+B58)-1</f>
        <v>5.4732674380000068E-2</v>
      </c>
      <c r="Q25" s="13">
        <f>(1+C56)*(1+C57)*(1+C58)-1</f>
        <v>0.15221779583276618</v>
      </c>
      <c r="R25" s="13">
        <f>(1+G56)*(1+G57)*(1+G58)-1</f>
        <v>0.12344786500249527</v>
      </c>
    </row>
    <row r="26" spans="1:18" x14ac:dyDescent="0.25">
      <c r="A26" s="47">
        <v>38991</v>
      </c>
      <c r="B26" s="9">
        <v>1.0200000000000001E-2</v>
      </c>
      <c r="C26" s="9">
        <v>3.1508002961554205E-2</v>
      </c>
      <c r="D26" s="3">
        <f t="shared" si="0"/>
        <v>116.46278080517563</v>
      </c>
      <c r="E26" s="3">
        <f>D26/MAXA($D$6:D25)-1</f>
        <v>1.0199999999999987E-2</v>
      </c>
      <c r="F26" s="10">
        <f>'L6 (2)'!Q24</f>
        <v>1.8553423014373585E-2</v>
      </c>
      <c r="G26" s="10">
        <f t="shared" si="1"/>
        <v>1.0574468772656932E-2</v>
      </c>
      <c r="H26" s="11">
        <f t="shared" si="2"/>
        <v>127.98534804034982</v>
      </c>
      <c r="I26" s="3">
        <f t="shared" si="3"/>
        <v>109.25290380948698</v>
      </c>
      <c r="J26" s="3">
        <f>I26/MAXA($I$6:I25)-1</f>
        <v>1.0574468772656997E-2</v>
      </c>
      <c r="O26" s="3" t="s">
        <v>42</v>
      </c>
      <c r="P26" s="13">
        <f>(1+B59)*(1+B60)*(1+B61)-1</f>
        <v>5.2383991832000154E-2</v>
      </c>
      <c r="Q26" s="13">
        <f>(1+C59)*(1+C60)*(1+C61)-1</f>
        <v>0.14984983243163552</v>
      </c>
      <c r="R26" s="13">
        <f>(1+G59)*(1+G60)*(1+G61)-1</f>
        <v>7.2770658889650619E-2</v>
      </c>
    </row>
    <row r="27" spans="1:18" x14ac:dyDescent="0.25">
      <c r="A27" s="47">
        <v>39022</v>
      </c>
      <c r="B27" s="9">
        <v>1.4499999999999999E-2</v>
      </c>
      <c r="C27" s="9">
        <v>1.6466656727820217E-2</v>
      </c>
      <c r="D27" s="3">
        <f t="shared" si="0"/>
        <v>118.15149112685067</v>
      </c>
      <c r="E27" s="3">
        <f>D27/MAXA($D$6:D26)-1</f>
        <v>1.4499999999999957E-2</v>
      </c>
      <c r="F27" s="10">
        <f>'L6 (2)'!Q25</f>
        <v>2.0340174169806977E-2</v>
      </c>
      <c r="G27" s="10">
        <f t="shared" si="1"/>
        <v>1.2361219928090323E-2</v>
      </c>
      <c r="H27" s="11">
        <f t="shared" si="2"/>
        <v>130.5885923106739</v>
      </c>
      <c r="I27" s="3">
        <f t="shared" si="3"/>
        <v>110.60340298125854</v>
      </c>
      <c r="J27" s="3">
        <f>I27/MAXA($I$6:I26)-1</f>
        <v>1.236121992809025E-2</v>
      </c>
      <c r="O27" s="3" t="s">
        <v>43</v>
      </c>
      <c r="P27" s="13">
        <f>(1+B62)*(1+B63)*(1+B64)-1</f>
        <v>1.506545771000023E-2</v>
      </c>
      <c r="Q27" s="13">
        <f>(1+C62)*(1+C63)*(1+C64)-1</f>
        <v>5.4887068542618156E-2</v>
      </c>
      <c r="R27" s="13">
        <f>(1+G62)*(1+G63)*(1+G64)-1</f>
        <v>4.2028039795387828E-2</v>
      </c>
    </row>
    <row r="28" spans="1:18" x14ac:dyDescent="0.25">
      <c r="A28" s="47">
        <v>39052</v>
      </c>
      <c r="B28" s="9">
        <v>2.0199999999999999E-2</v>
      </c>
      <c r="C28" s="9">
        <v>1.2615782852659851E-2</v>
      </c>
      <c r="D28" s="3">
        <f t="shared" si="0"/>
        <v>120.53815124761306</v>
      </c>
      <c r="E28" s="3">
        <f>D28/MAXA($D$6:D27)-1</f>
        <v>2.0199999999999996E-2</v>
      </c>
      <c r="F28" s="10">
        <f>'L6 (2)'!Q26</f>
        <v>1.2721880501372115E-2</v>
      </c>
      <c r="G28" s="10">
        <f t="shared" si="1"/>
        <v>4.7429262596554618E-3</v>
      </c>
      <c r="H28" s="11">
        <f t="shared" si="2"/>
        <v>132.2499247768927</v>
      </c>
      <c r="I28" s="3">
        <f t="shared" si="3"/>
        <v>111.12798676566561</v>
      </c>
      <c r="J28" s="3">
        <f>I28/MAXA($I$6:I27)-1</f>
        <v>4.7429262596554445E-3</v>
      </c>
      <c r="O28" s="3" t="s">
        <v>44</v>
      </c>
      <c r="P28" s="13">
        <f>(1+B65)*(1+B66)*(1+B67)-1</f>
        <v>2.2076321552000122E-2</v>
      </c>
      <c r="Q28" s="13">
        <f>(1+C65)*(1+C66)*(1+C67)-1</f>
        <v>4.872215870265606E-2</v>
      </c>
      <c r="R28" s="13">
        <f>(1+G65)*(1+G66)*(1+G67)-1</f>
        <v>4.1196538804450178E-2</v>
      </c>
    </row>
    <row r="29" spans="1:18" x14ac:dyDescent="0.25">
      <c r="A29" s="47">
        <v>39083</v>
      </c>
      <c r="B29" s="9">
        <v>1.1299999999999999E-2</v>
      </c>
      <c r="C29" s="9">
        <v>1.4059042735039773E-2</v>
      </c>
      <c r="D29" s="3">
        <f t="shared" si="0"/>
        <v>121.9002323567111</v>
      </c>
      <c r="E29" s="3">
        <f>D29/MAXA($D$6:D28)-1</f>
        <v>1.1300000000000088E-2</v>
      </c>
      <c r="F29" s="10">
        <f>'L6 (2)'!Q27</f>
        <v>1.2729455803368544E-2</v>
      </c>
      <c r="G29" s="10">
        <f t="shared" si="1"/>
        <v>4.7505015616518907E-3</v>
      </c>
      <c r="H29" s="11">
        <f t="shared" si="2"/>
        <v>133.93339434933898</v>
      </c>
      <c r="I29" s="3">
        <f t="shared" si="3"/>
        <v>111.65590044033912</v>
      </c>
      <c r="J29" s="3">
        <f>I29/MAXA($I$6:I28)-1</f>
        <v>4.7505015616517987E-3</v>
      </c>
      <c r="O29" s="3" t="s">
        <v>45</v>
      </c>
      <c r="P29" s="13">
        <f>(1+B68)*(1+B69)*(1+B70)-1</f>
        <v>-1.4863914549999913E-2</v>
      </c>
      <c r="Q29" s="13">
        <f>(1+C68)*(1+C69)*(1+C70)-1</f>
        <v>-0.11862196676535885</v>
      </c>
      <c r="R29" s="13">
        <f>(1+G68)*(1+G69)*(1+G70)-1</f>
        <v>-5.8619755539263796E-2</v>
      </c>
    </row>
    <row r="30" spans="1:18" x14ac:dyDescent="0.25">
      <c r="A30" s="47">
        <v>39114</v>
      </c>
      <c r="B30" s="9">
        <v>1.8E-3</v>
      </c>
      <c r="C30" s="9">
        <v>-2.1846176033528231E-2</v>
      </c>
      <c r="D30" s="3">
        <f t="shared" si="0"/>
        <v>122.11965277495318</v>
      </c>
      <c r="E30" s="3">
        <f>D30/MAXA($D$6:D29)-1</f>
        <v>1.8000000000000238E-3</v>
      </c>
      <c r="F30" s="10">
        <f>'L6 (2)'!Q28</f>
        <v>1.8308101589748504E-2</v>
      </c>
      <c r="G30" s="10">
        <f t="shared" si="1"/>
        <v>1.032914734803185E-2</v>
      </c>
      <c r="H30" s="11">
        <f t="shared" si="2"/>
        <v>136.38546053934655</v>
      </c>
      <c r="I30" s="3">
        <f t="shared" si="3"/>
        <v>112.80921068826456</v>
      </c>
      <c r="J30" s="3">
        <f>I30/MAXA($I$6:I29)-1</f>
        <v>1.0329147348031809E-2</v>
      </c>
      <c r="O30" s="3" t="s">
        <v>46</v>
      </c>
      <c r="P30" s="13">
        <f>(1+B71)*(1+B72)*(1+B73)-1</f>
        <v>2.7205646330000111E-2</v>
      </c>
      <c r="Q30" s="13">
        <f>(1+C71)*(1+C72)*(1+C73)-1</f>
        <v>0.10719794528113624</v>
      </c>
      <c r="R30" s="13">
        <f>(1+G71)*(1+G72)*(1+G73)-1</f>
        <v>8.0868733178070196E-2</v>
      </c>
    </row>
    <row r="31" spans="1:18" x14ac:dyDescent="0.25">
      <c r="A31" s="47">
        <v>39142</v>
      </c>
      <c r="B31" s="9">
        <v>9.5999999999999992E-3</v>
      </c>
      <c r="C31" s="9">
        <v>9.9799828968305526E-3</v>
      </c>
      <c r="D31" s="3">
        <f t="shared" si="0"/>
        <v>123.29200144159273</v>
      </c>
      <c r="E31" s="3">
        <f>D31/MAXA($D$6:D30)-1</f>
        <v>9.6000000000000529E-3</v>
      </c>
      <c r="F31" s="10">
        <f>'L6 (2)'!Q29</f>
        <v>-1.3456937816242171E-2</v>
      </c>
      <c r="G31" s="10">
        <f t="shared" si="1"/>
        <v>-2.1435892057958823E-2</v>
      </c>
      <c r="H31" s="11">
        <f t="shared" si="2"/>
        <v>134.55012987782902</v>
      </c>
      <c r="I31" s="3">
        <f t="shared" si="3"/>
        <v>110.39104462480738</v>
      </c>
      <c r="J31" s="3">
        <f>I31/MAXA($I$6:I30)-1</f>
        <v>-2.1435892057958816E-2</v>
      </c>
      <c r="O31" s="3" t="s">
        <v>47</v>
      </c>
      <c r="P31" s="13">
        <f>(1+B74)*(1+B75)*(1+B76)-1</f>
        <v>4.7287417665999865E-2</v>
      </c>
      <c r="Q31" s="13">
        <f>(1+C74)*(1+C75)*(1+C76)-1</f>
        <v>0.10203300823660832</v>
      </c>
      <c r="R31" s="13">
        <f>(1+G74)*(1+G75)*(1+G76)-1</f>
        <v>6.6652024473821792E-2</v>
      </c>
    </row>
    <row r="32" spans="1:18" x14ac:dyDescent="0.25">
      <c r="A32" s="47">
        <v>39173</v>
      </c>
      <c r="B32" s="9">
        <v>1.46E-2</v>
      </c>
      <c r="C32" s="9">
        <v>4.3290690602424187E-2</v>
      </c>
      <c r="D32" s="3">
        <f t="shared" si="0"/>
        <v>125.09206466263998</v>
      </c>
      <c r="E32" s="3">
        <f>D32/MAXA($D$6:D31)-1</f>
        <v>1.4599999999999946E-2</v>
      </c>
      <c r="F32" s="10">
        <f>'L6 (2)'!Q30</f>
        <v>1.5905196186438635E-2</v>
      </c>
      <c r="G32" s="10">
        <f t="shared" si="1"/>
        <v>7.9262419447219817E-3</v>
      </c>
      <c r="H32" s="11">
        <f t="shared" si="2"/>
        <v>136.6901760904467</v>
      </c>
      <c r="I32" s="3">
        <f t="shared" si="3"/>
        <v>111.2660307530342</v>
      </c>
      <c r="J32" s="3">
        <f>I32/MAXA($I$6:I31)-1</f>
        <v>-1.3679556179989172E-2</v>
      </c>
      <c r="O32" s="3" t="s">
        <v>48</v>
      </c>
      <c r="P32" s="13">
        <f>(1+B77)*(1+B78)*(1+B79)-1</f>
        <v>5.4988383999998725E-3</v>
      </c>
      <c r="Q32" s="13">
        <f>(1+C77)*(1+C78)*(1+C79)-1</f>
        <v>5.4220556110406548E-2</v>
      </c>
      <c r="R32" s="13">
        <f>(1+G77)*(1+G78)*(1+G79)-1</f>
        <v>4.7836105073064683E-2</v>
      </c>
    </row>
    <row r="33" spans="1:18" x14ac:dyDescent="0.25">
      <c r="A33" s="47">
        <v>39203</v>
      </c>
      <c r="B33" s="9">
        <v>1.0800000000000001E-2</v>
      </c>
      <c r="C33" s="9">
        <v>3.254922870993493E-2</v>
      </c>
      <c r="D33" s="3">
        <f t="shared" si="0"/>
        <v>126.44305896099648</v>
      </c>
      <c r="E33" s="3">
        <f>D33/MAXA($D$6:D32)-1</f>
        <v>1.0799999999999921E-2</v>
      </c>
      <c r="F33" s="10">
        <f>'L6 (2)'!Q31</f>
        <v>2.1532413585006738E-2</v>
      </c>
      <c r="G33" s="10">
        <f t="shared" si="1"/>
        <v>1.3553459343290084E-2</v>
      </c>
      <c r="H33" s="11">
        <f t="shared" si="2"/>
        <v>139.63344549503361</v>
      </c>
      <c r="I33" s="3">
        <f t="shared" si="3"/>
        <v>112.77407037713471</v>
      </c>
      <c r="J33" s="3">
        <f>I33/MAXA($I$6:I32)-1</f>
        <v>-3.1150214521891151E-4</v>
      </c>
      <c r="O33" s="3" t="s">
        <v>49</v>
      </c>
      <c r="P33" s="13">
        <f>(1+B80)*(1+B81)*(1+B82)-1</f>
        <v>-1.1282222280999954E-2</v>
      </c>
      <c r="Q33" s="13">
        <f>(1+C80)*(1+C81)*(1+C82)-1</f>
        <v>-3.9144846414979062E-3</v>
      </c>
      <c r="R33" s="13">
        <f>(1+G80)*(1+G81)*(1+G82)-1</f>
        <v>3.7374247303508135E-2</v>
      </c>
    </row>
    <row r="34" spans="1:18" x14ac:dyDescent="0.25">
      <c r="A34" s="47">
        <v>39234</v>
      </c>
      <c r="B34" s="9">
        <v>2.8000000000000004E-3</v>
      </c>
      <c r="C34" s="9">
        <v>-1.7816322202167556E-2</v>
      </c>
      <c r="D34" s="3">
        <f t="shared" si="0"/>
        <v>126.79709952608727</v>
      </c>
      <c r="E34" s="3">
        <f>D34/MAXA($D$6:D33)-1</f>
        <v>2.7999999999999137E-3</v>
      </c>
      <c r="F34" s="10">
        <f>'L6 (2)'!Q32</f>
        <v>1.9187147779937203E-2</v>
      </c>
      <c r="G34" s="10">
        <f t="shared" si="1"/>
        <v>1.120819353822055E-2</v>
      </c>
      <c r="H34" s="11">
        <f t="shared" si="2"/>
        <v>142.31261304876864</v>
      </c>
      <c r="I34" s="3">
        <f t="shared" si="3"/>
        <v>114.03806398401453</v>
      </c>
      <c r="J34" s="3">
        <f>I34/MAXA($I$6:I33)-1</f>
        <v>1.0893200016670379E-2</v>
      </c>
      <c r="O34" s="3" t="s">
        <v>50</v>
      </c>
      <c r="P34" s="13">
        <f>(1+B83)*(1+B84)*(1+B85)-1</f>
        <v>-2.7922824307999972E-2</v>
      </c>
      <c r="Q34" s="13">
        <f>(1+C83)*(1+C84)*(1+C85)-1</f>
        <v>-0.14327899264812149</v>
      </c>
      <c r="R34" s="13">
        <f>(1+G83)*(1+G84)*(1+G85)-1</f>
        <v>-3.7901525039900297E-2</v>
      </c>
    </row>
    <row r="35" spans="1:18" x14ac:dyDescent="0.25">
      <c r="A35" s="47">
        <v>39264</v>
      </c>
      <c r="B35" s="9">
        <v>-4.1999999999999997E-3</v>
      </c>
      <c r="C35" s="9">
        <v>-3.1981878316802548E-2</v>
      </c>
      <c r="D35" s="3">
        <f t="shared" si="0"/>
        <v>126.2645517080777</v>
      </c>
      <c r="E35" s="3">
        <f>D35/MAXA($D$6:D34)-1</f>
        <v>-4.1999999999999815E-3</v>
      </c>
      <c r="F35" s="10">
        <f>'L6 (2)'!Q33</f>
        <v>4.3030649451488946E-3</v>
      </c>
      <c r="G35" s="10">
        <f t="shared" si="1"/>
        <v>-3.675889296567759E-3</v>
      </c>
      <c r="H35" s="11">
        <f t="shared" si="2"/>
        <v>142.92499346523135</v>
      </c>
      <c r="I35" s="3">
        <f t="shared" si="3"/>
        <v>113.61887268521437</v>
      </c>
      <c r="J35" s="3">
        <f>I35/MAXA($I$6:I34)-1</f>
        <v>-3.6758892965678136E-3</v>
      </c>
      <c r="O35" s="3" t="s">
        <v>51</v>
      </c>
      <c r="P35" s="13">
        <f>(1+B86)*(1+B87)*(1+B88)-1</f>
        <v>8.2838444399999656E-3</v>
      </c>
      <c r="Q35" s="13">
        <f>(1+C86)*(1+C87)*(1+C88)-1</f>
        <v>0.11152350770975006</v>
      </c>
      <c r="R35" s="13">
        <f>(1+G86)*(1+G87)*(1+G88)-1</f>
        <v>-2.0014374334184626E-2</v>
      </c>
    </row>
    <row r="36" spans="1:18" x14ac:dyDescent="0.25">
      <c r="A36" s="47">
        <v>39295</v>
      </c>
      <c r="B36" s="9">
        <v>-1.4499999999999999E-2</v>
      </c>
      <c r="C36" s="9">
        <v>1.2863571531556817E-2</v>
      </c>
      <c r="D36" s="3">
        <f t="shared" si="0"/>
        <v>124.43371570831059</v>
      </c>
      <c r="E36" s="3">
        <f>D36/MAXA($D$6:D35)-1</f>
        <v>-1.8639099999999909E-2</v>
      </c>
      <c r="F36" s="10">
        <f>'L6 (2)'!Q34</f>
        <v>-9.4186960604906948E-3</v>
      </c>
      <c r="G36" s="10">
        <f t="shared" si="1"/>
        <v>-1.739765030220735E-2</v>
      </c>
      <c r="H36" s="11">
        <f t="shared" si="2"/>
        <v>141.57882639233472</v>
      </c>
      <c r="I36" s="3">
        <f t="shared" si="3"/>
        <v>111.642171270506</v>
      </c>
      <c r="J36" s="3">
        <f>I36/MAXA($I$6:I35)-1</f>
        <v>-2.100958776224382E-2</v>
      </c>
      <c r="O36" s="3" t="s">
        <v>52</v>
      </c>
      <c r="P36" s="13">
        <f>(1+B89)*(1+B90)*(1+B91)-1</f>
        <v>3.4630977124999962E-2</v>
      </c>
      <c r="Q36" s="13">
        <f>(1+C89)*(1+C90)*(1+C91)-1</f>
        <v>0.11996660136704707</v>
      </c>
      <c r="R36" s="13">
        <f>(1+G89)*(1+G90)*(1+G91)-1</f>
        <v>7.1750148351414245E-2</v>
      </c>
    </row>
    <row r="37" spans="1:18" x14ac:dyDescent="0.25">
      <c r="A37" s="47">
        <v>39326</v>
      </c>
      <c r="B37" s="9">
        <v>8.6999999999999994E-3</v>
      </c>
      <c r="C37" s="9">
        <v>3.5794008343299488E-2</v>
      </c>
      <c r="D37" s="3">
        <f t="shared" si="0"/>
        <v>125.51628903497289</v>
      </c>
      <c r="E37" s="3">
        <f>D37/MAXA($D$6:D36)-1</f>
        <v>-1.0101260169999904E-2</v>
      </c>
      <c r="F37" s="10">
        <f>'L6 (2)'!Q35</f>
        <v>2.9298822409416676E-2</v>
      </c>
      <c r="G37" s="10">
        <f t="shared" si="1"/>
        <v>2.1319868167700023E-2</v>
      </c>
      <c r="H37" s="11">
        <f t="shared" si="2"/>
        <v>145.72691928373737</v>
      </c>
      <c r="I37" s="3">
        <f t="shared" si="3"/>
        <v>114.02236764394897</v>
      </c>
      <c r="J37" s="3">
        <f>I37/MAXA($I$6:I36)-1</f>
        <v>-1.3764123589266042E-4</v>
      </c>
      <c r="O37" s="3" t="s">
        <v>53</v>
      </c>
      <c r="P37" s="13">
        <f>(1+B92)*(1+B93)*(1+B94)-1</f>
        <v>-8.680366527999972E-3</v>
      </c>
      <c r="Q37" s="13">
        <f>(1+C92)*(1+C93)*(1+C94)-1</f>
        <v>-3.2879605496395681E-2</v>
      </c>
      <c r="R37" s="13">
        <f>(1+G92)*(1+G93)*(1+G94)-1</f>
        <v>-1.037398604424411E-2</v>
      </c>
    </row>
    <row r="38" spans="1:18" x14ac:dyDescent="0.25">
      <c r="A38" s="47">
        <v>39356</v>
      </c>
      <c r="B38" s="9">
        <v>1.0900000000000002E-2</v>
      </c>
      <c r="C38" s="9">
        <v>1.4822338300311211E-2</v>
      </c>
      <c r="D38" s="3">
        <f t="shared" si="0"/>
        <v>126.88441658545408</v>
      </c>
      <c r="E38" s="3">
        <f>D38/MAXA($D$6:D37)-1</f>
        <v>6.8863609414693272E-4</v>
      </c>
      <c r="F38" s="10">
        <f>'L6 (2)'!Q36</f>
        <v>3.9649598810121513E-2</v>
      </c>
      <c r="G38" s="10">
        <f t="shared" si="1"/>
        <v>3.1670644568404863E-2</v>
      </c>
      <c r="H38" s="11">
        <f t="shared" si="2"/>
        <v>151.50493316917252</v>
      </c>
      <c r="I38" s="3">
        <f t="shared" si="3"/>
        <v>117.63352952244847</v>
      </c>
      <c r="J38" s="3">
        <f>I38/MAXA($I$6:I37)-1</f>
        <v>3.1528644145852436E-2</v>
      </c>
      <c r="O38" s="3" t="s">
        <v>54</v>
      </c>
      <c r="P38" s="13">
        <f>(1+B95)*(1+B96)*(1+B97)-1</f>
        <v>2.4920068759999969E-2</v>
      </c>
      <c r="Q38" s="13">
        <f>(1+C95)*(1+C96)*(1+C97)-1</f>
        <v>5.7636406912816573E-2</v>
      </c>
      <c r="R38" s="13">
        <f>(1+G95)*(1+G96)*(1+G97)-1</f>
        <v>3.7584894220002107E-2</v>
      </c>
    </row>
    <row r="39" spans="1:18" x14ac:dyDescent="0.25">
      <c r="A39" s="47">
        <v>39387</v>
      </c>
      <c r="B39" s="9">
        <v>-1.54E-2</v>
      </c>
      <c r="C39" s="9">
        <v>-4.4043417224814418E-2</v>
      </c>
      <c r="D39" s="3">
        <f t="shared" si="0"/>
        <v>124.93039657003808</v>
      </c>
      <c r="E39" s="3">
        <f>D39/MAXA($D$6:D38)-1</f>
        <v>-1.5399999999999969E-2</v>
      </c>
      <c r="F39" s="10">
        <f>'L6 (2)'!Q37</f>
        <v>2.3212492270554001E-2</v>
      </c>
      <c r="G39" s="10">
        <f t="shared" si="1"/>
        <v>1.5233538028837347E-2</v>
      </c>
      <c r="H39" s="11">
        <f t="shared" si="2"/>
        <v>155.02174025931276</v>
      </c>
      <c r="I39" s="3">
        <f t="shared" si="3"/>
        <v>119.42550436789504</v>
      </c>
      <c r="J39" s="3">
        <f>I39/MAXA($I$6:I38)-1</f>
        <v>1.5233538028837312E-2</v>
      </c>
      <c r="O39" s="3" t="s">
        <v>55</v>
      </c>
      <c r="P39" s="13">
        <f>(1+B5598)*(1+B99)*(1+B100)-1</f>
        <v>1.3137379999999865E-2</v>
      </c>
      <c r="Q39" s="13">
        <f>(1+C5598)*(1+C99)*(1+C100)-1</f>
        <v>9.9350687331518639E-3</v>
      </c>
      <c r="R39" s="13">
        <f>(1+G5598)*(1+G99)*(1+G100)-1</f>
        <v>1.9230458407329287E-2</v>
      </c>
    </row>
    <row r="40" spans="1:18" x14ac:dyDescent="0.25">
      <c r="A40" s="47">
        <v>39417</v>
      </c>
      <c r="B40" s="9">
        <v>3.2000000000000002E-3</v>
      </c>
      <c r="C40" s="9">
        <v>-8.6285090339686121E-3</v>
      </c>
      <c r="D40" s="3">
        <f t="shared" si="0"/>
        <v>125.33017383906221</v>
      </c>
      <c r="E40" s="3">
        <f>D40/MAXA($D$6:D39)-1</f>
        <v>-1.2249279999999918E-2</v>
      </c>
      <c r="F40" s="10">
        <f>'L6 (2)'!Q38</f>
        <v>-2.6654336470950768E-3</v>
      </c>
      <c r="G40" s="10">
        <f t="shared" si="1"/>
        <v>-1.0644387888811731E-2</v>
      </c>
      <c r="H40" s="11">
        <f t="shared" si="2"/>
        <v>154.60854009679437</v>
      </c>
      <c r="I40" s="3">
        <f t="shared" si="3"/>
        <v>118.15429297558619</v>
      </c>
      <c r="J40" s="3">
        <f>I40/MAXA($I$6:I39)-1</f>
        <v>-1.0644387888811724E-2</v>
      </c>
      <c r="O40" s="3" t="s">
        <v>56</v>
      </c>
      <c r="P40" s="13">
        <f>(1+B101)*(1+B102)*(1+B103)-1</f>
        <v>2.9328498356000043E-2</v>
      </c>
      <c r="Q40" s="13">
        <f>(1+C101)*(1+C102)*(1+C103)-1</f>
        <v>0.10026714947921511</v>
      </c>
      <c r="R40" s="13">
        <f>(1+G101)*(1+G102)*(1+G103)-1</f>
        <v>9.3930866592761841E-3</v>
      </c>
    </row>
    <row r="41" spans="1:18" x14ac:dyDescent="0.25">
      <c r="A41" s="47">
        <v>39448</v>
      </c>
      <c r="B41" s="9">
        <v>-1.1000000000000001E-2</v>
      </c>
      <c r="C41" s="9">
        <v>-6.116343193593643E-2</v>
      </c>
      <c r="D41" s="3">
        <f t="shared" si="0"/>
        <v>123.95154192683253</v>
      </c>
      <c r="E41" s="3">
        <f>D41/MAXA($D$6:D40)-1</f>
        <v>-2.3114537919999956E-2</v>
      </c>
      <c r="F41" s="10">
        <f>'L6 (2)'!Q39</f>
        <v>2.8591662709157663E-2</v>
      </c>
      <c r="G41" s="10">
        <f t="shared" si="1"/>
        <v>2.061270846744101E-2</v>
      </c>
      <c r="H41" s="11">
        <f t="shared" si="2"/>
        <v>159.02905532719717</v>
      </c>
      <c r="I41" s="3">
        <f t="shared" si="3"/>
        <v>120.58977297086857</v>
      </c>
      <c r="J41" s="3">
        <f>I41/MAXA($I$6:I40)-1</f>
        <v>9.7489109142627761E-3</v>
      </c>
      <c r="O41" s="3" t="s">
        <v>57</v>
      </c>
      <c r="P41" s="13">
        <f>(1+B104)*(1+B105)*(1+B106)-1</f>
        <v>2.6911942999996441E-4</v>
      </c>
      <c r="Q41" s="13">
        <f>(1+C104)*(1+C105)*(1+C106)-1</f>
        <v>2.3636455365220632E-2</v>
      </c>
      <c r="R41" s="13">
        <f>(1+G104)*(1+G105)*(1+G106)-1</f>
        <v>1.6524842951083807E-2</v>
      </c>
    </row>
    <row r="42" spans="1:18" x14ac:dyDescent="0.25">
      <c r="A42" s="47">
        <v>39479</v>
      </c>
      <c r="B42" s="9">
        <v>1.8200000000000001E-2</v>
      </c>
      <c r="C42" s="9">
        <v>-3.4761192772624461E-2</v>
      </c>
      <c r="D42" s="3">
        <f t="shared" si="0"/>
        <v>126.20745998990088</v>
      </c>
      <c r="E42" s="3">
        <f>D42/MAXA($D$6:D41)-1</f>
        <v>-5.3352225101439554E-3</v>
      </c>
      <c r="F42" s="10">
        <f>'L6 (2)'!Q40</f>
        <v>-4.1513772743459335E-3</v>
      </c>
      <c r="G42" s="10">
        <f t="shared" si="1"/>
        <v>-1.2130331516062586E-2</v>
      </c>
      <c r="H42" s="11">
        <f t="shared" si="2"/>
        <v>158.36886572095113</v>
      </c>
      <c r="I42" s="3">
        <f t="shared" si="3"/>
        <v>119.1269790472852</v>
      </c>
      <c r="J42" s="3">
        <f>I42/MAXA($I$6:I41)-1</f>
        <v>-1.2130331516062576E-2</v>
      </c>
      <c r="O42" s="3" t="s">
        <v>58</v>
      </c>
      <c r="P42" s="13">
        <f>(1+B107)*(1+B108)*(1+B109)-1</f>
        <v>1.2598255299999916E-2</v>
      </c>
      <c r="Q42" s="13">
        <f>(1+C107)*(1+C108)*(1+C109)-1</f>
        <v>4.6859836791259601E-2</v>
      </c>
      <c r="R42" s="13">
        <f>(1+G107)*(1+G108)*(1+G109)-1</f>
        <v>-3.1585419391834124E-3</v>
      </c>
    </row>
    <row r="43" spans="1:18" x14ac:dyDescent="0.25">
      <c r="A43" s="47">
        <v>39508</v>
      </c>
      <c r="B43" s="9">
        <v>-7.9000000000000008E-3</v>
      </c>
      <c r="C43" s="9">
        <v>-5.9596236145298409E-3</v>
      </c>
      <c r="D43" s="3">
        <f t="shared" si="0"/>
        <v>125.21042105598066</v>
      </c>
      <c r="E43" s="3">
        <f>D43/MAXA($D$6:D42)-1</f>
        <v>-1.3193074252313863E-2</v>
      </c>
      <c r="F43" s="10">
        <f>'L6 (2)'!Q41</f>
        <v>-2.458199498192884E-2</v>
      </c>
      <c r="G43" s="10">
        <f t="shared" si="1"/>
        <v>-3.2560949223645497E-2</v>
      </c>
      <c r="H43" s="11">
        <f t="shared" si="2"/>
        <v>154.47584305850495</v>
      </c>
      <c r="I43" s="3">
        <f t="shared" si="3"/>
        <v>115.24809153136027</v>
      </c>
      <c r="J43" s="3">
        <f>I43/MAXA($I$6:I42)-1</f>
        <v>-4.4296305631147614E-2</v>
      </c>
      <c r="O43" s="3" t="s">
        <v>59</v>
      </c>
      <c r="P43" s="13">
        <f>(1+B110)*(1+B111)*(1+B112)-1</f>
        <v>3.4074592339000009E-2</v>
      </c>
      <c r="Q43" s="13">
        <f>(1+C110)*(1+C111)*(1+C112)-1</f>
        <v>9.9200101774669092E-2</v>
      </c>
      <c r="R43" s="13">
        <f>(1+G110)*(1+G111)*(1+G112)-1</f>
        <v>1.4074407521378562E-2</v>
      </c>
    </row>
    <row r="44" spans="1:18" x14ac:dyDescent="0.25">
      <c r="A44" s="47">
        <v>39539</v>
      </c>
      <c r="B44" s="9">
        <v>5.0000000000000001E-3</v>
      </c>
      <c r="C44" s="9">
        <v>4.7546697913198877E-2</v>
      </c>
      <c r="D44" s="3">
        <f t="shared" si="0"/>
        <v>125.83647316126056</v>
      </c>
      <c r="E44" s="3">
        <f>D44/MAXA($D$6:D43)-1</f>
        <v>-8.2590396235754371E-3</v>
      </c>
      <c r="F44" s="10">
        <f>'L6 (2)'!Q42</f>
        <v>2.7812348435457074E-2</v>
      </c>
      <c r="G44" s="10">
        <f t="shared" si="1"/>
        <v>1.983339419374042E-2</v>
      </c>
      <c r="H44" s="11">
        <f t="shared" si="2"/>
        <v>158.77217903050908</v>
      </c>
      <c r="I44" s="3">
        <f t="shared" si="3"/>
        <v>117.53385236077803</v>
      </c>
      <c r="J44" s="3">
        <f>I44/MAXA($I$6:I43)-1</f>
        <v>-2.5341457528316069E-2</v>
      </c>
      <c r="O44" s="3" t="s">
        <v>60</v>
      </c>
      <c r="P44" s="13">
        <f>(1+B113)*(1+B114)*(1+B115)-1</f>
        <v>1.8727572679999804E-2</v>
      </c>
      <c r="Q44" s="13">
        <f>(1+C113)*(1+C114)*(1+C115)-1</f>
        <v>1.2973652965117433E-2</v>
      </c>
      <c r="R44" s="13">
        <f>(1+G113)*(1+G114)*(1+G115)-1</f>
        <v>-8.7469364571518549E-3</v>
      </c>
    </row>
    <row r="45" spans="1:18" x14ac:dyDescent="0.25">
      <c r="A45" s="47">
        <v>39569</v>
      </c>
      <c r="B45" s="9">
        <v>1.2E-2</v>
      </c>
      <c r="C45" s="9">
        <v>1.0674181657577053E-2</v>
      </c>
      <c r="D45" s="3">
        <f t="shared" si="0"/>
        <v>127.34651083919569</v>
      </c>
      <c r="E45" s="3">
        <f>D45/MAXA($D$6:D44)-1</f>
        <v>3.6418519009415729E-3</v>
      </c>
      <c r="F45" s="10">
        <f>'L6 (2)'!Q43</f>
        <v>2.8044397989447044E-2</v>
      </c>
      <c r="G45" s="10">
        <f t="shared" si="1"/>
        <v>2.006544374773039E-2</v>
      </c>
      <c r="H45" s="11">
        <f t="shared" si="2"/>
        <v>163.22484920889244</v>
      </c>
      <c r="I45" s="3">
        <f t="shared" si="3"/>
        <v>119.89222126377726</v>
      </c>
      <c r="J45" s="3">
        <f>I45/MAXA($I$6:I44)-1</f>
        <v>-5.7845013711056437E-3</v>
      </c>
      <c r="O45" s="3" t="s">
        <v>61</v>
      </c>
      <c r="P45" s="13">
        <f>(1+B116)*(1+B117)*(1+B118)-1</f>
        <v>1.5743520663999755E-2</v>
      </c>
      <c r="Q45" s="13">
        <f>(1+C116)*(1+C117)*(1+C118)-1</f>
        <v>4.6941268998153873E-2</v>
      </c>
      <c r="R45" s="13">
        <f>(1+G116)*(1+G117)*(1+G118)-1</f>
        <v>1.165629025682513E-2</v>
      </c>
    </row>
    <row r="46" spans="1:18" x14ac:dyDescent="0.25">
      <c r="A46" s="47">
        <v>39600</v>
      </c>
      <c r="B46" s="9">
        <v>-1.54E-2</v>
      </c>
      <c r="C46" s="9">
        <v>-8.5962384902803612E-2</v>
      </c>
      <c r="D46" s="3">
        <f t="shared" si="0"/>
        <v>125.38537457227208</v>
      </c>
      <c r="E46" s="3">
        <f>D46/MAXA($D$6:D45)-1</f>
        <v>-1.5399999999999969E-2</v>
      </c>
      <c r="F46" s="10">
        <f>'L6 (2)'!Q44</f>
        <v>2.7505415387944123E-2</v>
      </c>
      <c r="G46" s="10">
        <f t="shared" si="1"/>
        <v>1.952646114622747E-2</v>
      </c>
      <c r="H46" s="11">
        <f t="shared" si="2"/>
        <v>167.71441648801758</v>
      </c>
      <c r="I46" s="3">
        <f t="shared" si="3"/>
        <v>122.2332920640193</v>
      </c>
      <c r="J46" s="3">
        <f>I46/MAXA($I$6:I45)-1</f>
        <v>1.3629008933848441E-2</v>
      </c>
      <c r="O46" s="3" t="s">
        <v>62</v>
      </c>
      <c r="P46" s="13">
        <f>(1+B119)*(1+B120)*(1+B121)-1</f>
        <v>7.8003467659999437E-3</v>
      </c>
      <c r="Q46" s="13">
        <f>(1+C119)*(1+C120)*(1+C121)-1</f>
        <v>6.15236942759112E-3</v>
      </c>
      <c r="R46" s="13">
        <f>(1+G119)*(1+G120)*(1+G121)-1</f>
        <v>1.2701139756517765E-2</v>
      </c>
    </row>
    <row r="47" spans="1:18" x14ac:dyDescent="0.25">
      <c r="A47" s="47">
        <v>39630</v>
      </c>
      <c r="B47" s="9">
        <v>-1.3700000000000002E-2</v>
      </c>
      <c r="C47" s="9">
        <v>-9.8593710937500134E-3</v>
      </c>
      <c r="D47" s="3">
        <f t="shared" si="0"/>
        <v>123.66759494063196</v>
      </c>
      <c r="E47" s="3">
        <f>D47/MAXA($D$6:D46)-1</f>
        <v>-2.8889019999999932E-2</v>
      </c>
      <c r="F47" s="10">
        <f>'L6 (2)'!Q45</f>
        <v>-5.6286774754202476E-2</v>
      </c>
      <c r="G47" s="10">
        <f t="shared" si="1"/>
        <v>-6.4265728995919133E-2</v>
      </c>
      <c r="H47" s="11">
        <f t="shared" si="2"/>
        <v>158.27431290412403</v>
      </c>
      <c r="I47" s="3">
        <f t="shared" si="3"/>
        <v>114.37788044195401</v>
      </c>
      <c r="J47" s="3">
        <f>I47/MAXA($I$6:I46)-1</f>
        <v>-6.4265728995919091E-2</v>
      </c>
      <c r="O47" s="3" t="s">
        <v>63</v>
      </c>
      <c r="P47" s="13">
        <f>(1+B122)*(1+B123)*(1+B124)-1</f>
        <v>1.1598627659999972E-2</v>
      </c>
      <c r="Q47" s="13">
        <f>(1+C122)*(1+C123)*(1+C124)-1</f>
        <v>4.3913350109456406E-2</v>
      </c>
      <c r="R47" s="13">
        <f>(1+G122)*(1+G123)*(1+G124)-1</f>
        <v>1.950198944723236E-2</v>
      </c>
    </row>
    <row r="48" spans="1:18" x14ac:dyDescent="0.25">
      <c r="A48" s="47">
        <v>39661</v>
      </c>
      <c r="B48" s="9">
        <v>8.9999999999999998E-4</v>
      </c>
      <c r="C48" s="9">
        <v>1.2190464532380041E-2</v>
      </c>
      <c r="D48" s="3">
        <f t="shared" si="0"/>
        <v>123.77889577607851</v>
      </c>
      <c r="E48" s="3">
        <f>D48/MAXA($D$6:D47)-1</f>
        <v>-2.8015020118000056E-2</v>
      </c>
      <c r="F48" s="10">
        <f>'L6 (2)'!Q46</f>
        <v>2.5409655754198977E-2</v>
      </c>
      <c r="G48" s="10">
        <f t="shared" si="1"/>
        <v>1.7430701512482324E-2</v>
      </c>
      <c r="H48" s="11">
        <f t="shared" si="2"/>
        <v>162.2960087097502</v>
      </c>
      <c r="I48" s="3">
        <f t="shared" si="3"/>
        <v>116.3715671355681</v>
      </c>
      <c r="J48" s="3">
        <f>I48/MAXA($I$6:I47)-1</f>
        <v>-4.7955224223046655E-2</v>
      </c>
      <c r="O48" s="3" t="s">
        <v>64</v>
      </c>
      <c r="P48" s="13">
        <f>(1+B125)*(1+B126)*(1+B127)-1</f>
        <v>4.5936321739999952E-2</v>
      </c>
      <c r="Q48" s="13">
        <f>(1+C125)*(1+C126)*(1+C127)-1</f>
        <v>4.3664050842233681E-3</v>
      </c>
      <c r="R48" s="13">
        <f>(1+G125)*(1+G126)*(1+G127)-1</f>
        <v>2.7823580665598868E-2</v>
      </c>
    </row>
    <row r="49" spans="1:18" x14ac:dyDescent="0.25">
      <c r="A49" s="47">
        <v>39692</v>
      </c>
      <c r="B49" s="9">
        <v>-4.3499999999999997E-2</v>
      </c>
      <c r="C49" s="9">
        <v>-9.0791433779084607E-2</v>
      </c>
      <c r="D49" s="3">
        <f t="shared" si="0"/>
        <v>118.3945138098191</v>
      </c>
      <c r="E49" s="3">
        <f>D49/MAXA($D$6:D48)-1</f>
        <v>-7.0296366742866989E-2</v>
      </c>
      <c r="F49" s="10">
        <f>'L6 (2)'!Q47</f>
        <v>3.668130941251134E-2</v>
      </c>
      <c r="G49" s="10">
        <f t="shared" si="1"/>
        <v>2.8702355170794686E-2</v>
      </c>
      <c r="H49" s="11">
        <f t="shared" si="2"/>
        <v>168.24923882164819</v>
      </c>
      <c r="I49" s="3">
        <f t="shared" si="3"/>
        <v>119.71170518727517</v>
      </c>
      <c r="J49" s="3">
        <f>I49/MAXA($I$6:I48)-1</f>
        <v>-2.0629296930196772E-2</v>
      </c>
      <c r="O49" s="3" t="s">
        <v>65</v>
      </c>
      <c r="P49" s="13">
        <f>(1+B128)*(1+B129)*(1+B130)-1</f>
        <v>-1.2243785041999966E-2</v>
      </c>
      <c r="Q49" s="13">
        <f>(1+C128)*(1+C129)*(1+C130)-1</f>
        <v>-2.3114315787218231E-3</v>
      </c>
      <c r="R49" s="13">
        <f>(1+G128)*(1+G129)*(1+G130)-1</f>
        <v>1.4557115908378382E-2</v>
      </c>
    </row>
    <row r="50" spans="1:18" x14ac:dyDescent="0.25">
      <c r="A50" s="47">
        <v>39722</v>
      </c>
      <c r="B50" s="9">
        <v>-3.61E-2</v>
      </c>
      <c r="C50" s="9">
        <v>-0.1694245237674199</v>
      </c>
      <c r="D50" s="3">
        <f t="shared" si="0"/>
        <v>114.12047186128463</v>
      </c>
      <c r="E50" s="3">
        <f>D50/MAXA($D$6:D49)-1</f>
        <v>-0.10385866790344955</v>
      </c>
      <c r="F50" s="10">
        <f>'L6 (2)'!Q48</f>
        <v>-0.14169009481120368</v>
      </c>
      <c r="G50" s="10">
        <f t="shared" si="1"/>
        <v>-0.14966904905292033</v>
      </c>
      <c r="H50" s="11">
        <f t="shared" si="2"/>
        <v>144.409988221096</v>
      </c>
      <c r="I50" s="3">
        <f t="shared" si="3"/>
        <v>101.79456811139215</v>
      </c>
      <c r="J50" s="3">
        <f>I50/MAXA($I$6:I49)-1</f>
        <v>-0.16721077872894419</v>
      </c>
      <c r="O50" s="3" t="s">
        <v>66</v>
      </c>
      <c r="P50" s="13">
        <f>(1+B131)*(1+B132)*(1+B133)-1</f>
        <v>-7.4605207960000142E-3</v>
      </c>
      <c r="Q50" s="13">
        <f>(1+C131)*(1+C132)*(1+C133)-1</f>
        <v>-6.9351644158272774E-2</v>
      </c>
      <c r="R50" s="13">
        <f>(1+G131)*(1+G132)*(1+G133)-1</f>
        <v>-4.6540841584825299E-2</v>
      </c>
    </row>
    <row r="51" spans="1:18" x14ac:dyDescent="0.25">
      <c r="A51" s="47">
        <v>39753</v>
      </c>
      <c r="B51" s="9">
        <v>-5.4000000000000003E-3</v>
      </c>
      <c r="C51" s="9">
        <v>-7.4849042580645175E-2</v>
      </c>
      <c r="D51" s="3">
        <f t="shared" si="0"/>
        <v>113.5042213132337</v>
      </c>
      <c r="E51" s="3">
        <f>D51/MAXA($D$6:D50)-1</f>
        <v>-0.10869783109677078</v>
      </c>
      <c r="F51" s="10">
        <f>'L6 (2)'!Q49</f>
        <v>-0.20260648930956512</v>
      </c>
      <c r="G51" s="10">
        <f t="shared" si="1"/>
        <v>-0.21058544355128178</v>
      </c>
      <c r="H51" s="11">
        <f t="shared" si="2"/>
        <v>115.15158748638409</v>
      </c>
      <c r="I51" s="3">
        <f t="shared" si="3"/>
        <v>80.358113834543474</v>
      </c>
      <c r="J51" s="3">
        <f>I51/MAXA($I$6:I50)-1</f>
        <v>-0.34258406627503601</v>
      </c>
      <c r="O51" s="3" t="s">
        <v>67</v>
      </c>
      <c r="P51" s="13">
        <f>(1+B134)*(1+B135)*(1+B136)-1</f>
        <v>1.9408544000000028E-2</v>
      </c>
      <c r="Q51" s="13">
        <f>(1+C134)*(1+C135)*(1+C136)-1</f>
        <v>6.4535403159572402E-2</v>
      </c>
      <c r="R51" s="13">
        <f>(1+G134)*(1+G135)*(1+G136)-1</f>
        <v>4.2187864801295882E-2</v>
      </c>
    </row>
    <row r="52" spans="1:18" x14ac:dyDescent="0.25">
      <c r="A52" s="47">
        <v>39783</v>
      </c>
      <c r="B52" s="9">
        <v>-4.5999999999999999E-3</v>
      </c>
      <c r="C52" s="9">
        <v>7.8215768970539834E-3</v>
      </c>
      <c r="D52" s="3">
        <f t="shared" si="0"/>
        <v>112.98210189519281</v>
      </c>
      <c r="E52" s="3">
        <f>D52/MAXA($D$6:D51)-1</f>
        <v>-0.11279782107372582</v>
      </c>
      <c r="F52" s="10">
        <f>'L6 (2)'!Q50</f>
        <v>5.8456052066332427E-2</v>
      </c>
      <c r="G52" s="10">
        <f t="shared" si="1"/>
        <v>5.0477097824615777E-2</v>
      </c>
      <c r="H52" s="11">
        <f t="shared" si="2"/>
        <v>121.88289468000899</v>
      </c>
      <c r="I52" s="3">
        <f t="shared" si="3"/>
        <v>84.41435820757134</v>
      </c>
      <c r="J52" s="3">
        <f>I52/MAXA($I$6:I51)-1</f>
        <v>-0.30939961787693981</v>
      </c>
      <c r="O52" s="3" t="s">
        <v>68</v>
      </c>
      <c r="P52" s="13">
        <f>(1+B137)*(1+B138)*(1+B139)-1</f>
        <v>-5.3482671999998121E-3</v>
      </c>
      <c r="Q52" s="13">
        <f>(1+C137)*(1+C138)*(1+C139)-1</f>
        <v>7.7301924009909317E-3</v>
      </c>
      <c r="R52" s="13">
        <f>(1+G137)*(1+G138)*(1+G139)-1</f>
        <v>2.506576481244549E-2</v>
      </c>
    </row>
    <row r="53" spans="1:18" x14ac:dyDescent="0.25">
      <c r="A53" s="47">
        <v>39814</v>
      </c>
      <c r="B53" s="9">
        <v>4.7000000000000002E-3</v>
      </c>
      <c r="C53" s="9">
        <v>-8.5657342928314395E-2</v>
      </c>
      <c r="D53" s="3">
        <f t="shared" si="0"/>
        <v>113.51311777410021</v>
      </c>
      <c r="E53" s="3">
        <f>D53/MAXA($D$6:D52)-1</f>
        <v>-0.10862797083277231</v>
      </c>
      <c r="F53" s="10">
        <f>'L6 (2)'!Q51</f>
        <v>7.8168694275296782E-2</v>
      </c>
      <c r="G53" s="10">
        <f t="shared" si="1"/>
        <v>7.0189740033580125E-2</v>
      </c>
      <c r="H53" s="11">
        <f t="shared" si="2"/>
        <v>131.41032141163882</v>
      </c>
      <c r="I53" s="3">
        <f t="shared" si="3"/>
        <v>90.339380065262276</v>
      </c>
      <c r="J53" s="3">
        <f>I53/MAXA($I$6:I52)-1</f>
        <v>-0.26092655658863129</v>
      </c>
      <c r="O53" s="3" t="s">
        <v>69</v>
      </c>
      <c r="P53" s="13">
        <f>(1+B140)*(1+B141)*(1+B142)-1</f>
        <v>1.0834701080000064E-2</v>
      </c>
      <c r="Q53" s="13">
        <f>(1+C140)*(1+C141)*(1+C142)-1</f>
        <v>1.8992745293059832E-2</v>
      </c>
      <c r="R53" s="13">
        <f>(1+G140)*(1+G141)*(1+G142)-1</f>
        <v>2.1022536748003695E-2</v>
      </c>
    </row>
    <row r="54" spans="1:18" x14ac:dyDescent="0.25">
      <c r="A54" s="47">
        <v>39845</v>
      </c>
      <c r="B54" s="9">
        <v>-3.7000000000000002E-3</v>
      </c>
      <c r="C54" s="9">
        <v>-0.10993119757149228</v>
      </c>
      <c r="D54" s="3">
        <f t="shared" si="0"/>
        <v>113.09311923833603</v>
      </c>
      <c r="E54" s="3">
        <f>D54/MAXA($D$6:D53)-1</f>
        <v>-0.11192604734069111</v>
      </c>
      <c r="F54" s="10">
        <f>'L6 (2)'!Q52</f>
        <v>5.9954170111865138E-3</v>
      </c>
      <c r="G54" s="10">
        <f t="shared" si="1"/>
        <v>-1.9835372305301397E-3</v>
      </c>
      <c r="H54" s="11">
        <f t="shared" si="2"/>
        <v>132.19818108807564</v>
      </c>
      <c r="I54" s="3">
        <f t="shared" si="3"/>
        <v>90.160188541519815</v>
      </c>
      <c r="J54" s="3">
        <f>I54/MAXA($I$6:I53)-1</f>
        <v>-0.2623925362797338</v>
      </c>
      <c r="O54" s="3" t="s">
        <v>70</v>
      </c>
      <c r="P54" s="13">
        <f>(1+B143)*(1+B144)*(1+B145)-1</f>
        <v>1.6129525543999934E-2</v>
      </c>
      <c r="Q54" s="13">
        <f>(1+C143)*(1+C144)*(1+C145)-1</f>
        <v>3.3070290282095405E-2</v>
      </c>
      <c r="R54" s="13">
        <f>(1+G143)*(1+G144)*(1+G145)-1</f>
        <v>1.1912273148717789E-2</v>
      </c>
    </row>
    <row r="55" spans="1:18" x14ac:dyDescent="0.25">
      <c r="A55" s="47">
        <v>39873</v>
      </c>
      <c r="B55" s="9">
        <v>1.1399999999999999E-2</v>
      </c>
      <c r="C55" s="9">
        <v>8.540446162249471E-2</v>
      </c>
      <c r="D55" s="3">
        <f t="shared" si="0"/>
        <v>114.38238079765307</v>
      </c>
      <c r="E55" s="3">
        <f>D55/MAXA($D$6:D54)-1</f>
        <v>-0.101802004280375</v>
      </c>
      <c r="F55" s="10">
        <f>'L6 (2)'!Q53</f>
        <v>-4.5470949142352576E-3</v>
      </c>
      <c r="G55" s="10">
        <f t="shared" si="1"/>
        <v>-1.2526049155951912E-2</v>
      </c>
      <c r="H55" s="11">
        <f t="shared" si="2"/>
        <v>131.59706341117891</v>
      </c>
      <c r="I55" s="3">
        <f t="shared" si="3"/>
        <v>89.030837587938848</v>
      </c>
      <c r="J55" s="3">
        <f>I55/MAXA($I$6:I54)-1</f>
        <v>-0.2716318436280909</v>
      </c>
      <c r="O55" s="3" t="s">
        <v>71</v>
      </c>
      <c r="P55" s="13">
        <f>(1+B146)*(1+B147)*(1+B148)-1</f>
        <v>1.130909774299993E-2</v>
      </c>
      <c r="Q55" s="13">
        <f>(1+C146)*(1+C147)*(1+C148)-1</f>
        <v>3.2542099161616322E-2</v>
      </c>
      <c r="R55" s="13">
        <f>(1+G146)*(1+G147)*(1+G148)-1</f>
        <v>2.0800985293461416E-2</v>
      </c>
    </row>
    <row r="56" spans="1:18" x14ac:dyDescent="0.25">
      <c r="A56" s="47">
        <v>39904</v>
      </c>
      <c r="B56" s="9">
        <v>2.4100000000000003E-2</v>
      </c>
      <c r="C56" s="9">
        <v>9.3925079862164695E-2</v>
      </c>
      <c r="D56" s="3">
        <f t="shared" si="0"/>
        <v>117.13899617487651</v>
      </c>
      <c r="E56" s="3">
        <f>D56/MAXA($D$6:D55)-1</f>
        <v>-8.0155432583531971E-2</v>
      </c>
      <c r="F56" s="10">
        <f>'L6 (2)'!Q54</f>
        <v>4.8275443540295164E-2</v>
      </c>
      <c r="G56" s="10">
        <f t="shared" si="1"/>
        <v>4.0296489298578514E-2</v>
      </c>
      <c r="H56" s="11">
        <f t="shared" si="2"/>
        <v>137.94997001595394</v>
      </c>
      <c r="I56" s="3">
        <f t="shared" si="3"/>
        <v>92.618467782044704</v>
      </c>
      <c r="J56" s="3">
        <f>I56/MAXA($I$6:I55)-1</f>
        <v>-0.2422811640094249</v>
      </c>
    </row>
    <row r="57" spans="1:18" x14ac:dyDescent="0.25">
      <c r="A57" s="47">
        <v>39934</v>
      </c>
      <c r="B57" s="9">
        <v>2.9500000000000002E-2</v>
      </c>
      <c r="C57" s="9">
        <v>5.3081446255385467E-2</v>
      </c>
      <c r="D57" s="3">
        <f t="shared" si="0"/>
        <v>120.59459656203538</v>
      </c>
      <c r="E57" s="3">
        <f>D57/MAXA($D$6:D56)-1</f>
        <v>-5.3020017844746081E-2</v>
      </c>
      <c r="F57" s="10">
        <f>'L6 (2)'!Q55</f>
        <v>4.8567890755582967E-2</v>
      </c>
      <c r="G57" s="10">
        <f t="shared" si="1"/>
        <v>4.0588936513866317E-2</v>
      </c>
      <c r="H57" s="11">
        <f t="shared" si="2"/>
        <v>144.64990908942471</v>
      </c>
      <c r="I57" s="3">
        <f t="shared" si="3"/>
        <v>96.377752890861686</v>
      </c>
      <c r="J57" s="3">
        <f>I57/MAXA($I$6:I56)-1</f>
        <v>-0.21152616228004273</v>
      </c>
    </row>
    <row r="58" spans="1:18" x14ac:dyDescent="0.25">
      <c r="A58" s="47">
        <v>39965</v>
      </c>
      <c r="B58" s="9">
        <v>4.0000000000000002E-4</v>
      </c>
      <c r="C58" s="9">
        <v>1.9582653030303376E-4</v>
      </c>
      <c r="D58" s="3">
        <f t="shared" si="0"/>
        <v>120.64283440066019</v>
      </c>
      <c r="E58" s="3">
        <f>D58/MAXA($D$6:D57)-1</f>
        <v>-5.2641225851884021E-2</v>
      </c>
      <c r="F58" s="10">
        <f>'L6 (2)'!Q56</f>
        <v>4.5785931551286296E-2</v>
      </c>
      <c r="G58" s="10">
        <f t="shared" si="1"/>
        <v>3.7806977309569639E-2</v>
      </c>
      <c r="H58" s="11">
        <f t="shared" si="2"/>
        <v>151.2728399258929</v>
      </c>
      <c r="I58" s="3">
        <f t="shared" si="3"/>
        <v>100.02150440755381</v>
      </c>
      <c r="J58" s="3">
        <f>I58/MAXA($I$6:I57)-1</f>
        <v>-0.18171634978817508</v>
      </c>
    </row>
    <row r="59" spans="1:18" x14ac:dyDescent="0.25">
      <c r="A59" s="47">
        <v>39995</v>
      </c>
      <c r="B59" s="9">
        <v>1.9400000000000001E-2</v>
      </c>
      <c r="C59" s="9">
        <v>7.4141727016716619E-2</v>
      </c>
      <c r="D59" s="3">
        <f t="shared" si="0"/>
        <v>122.983305388033</v>
      </c>
      <c r="E59" s="3">
        <f>D59/MAXA($D$6:D58)-1</f>
        <v>-3.426246563341051E-2</v>
      </c>
      <c r="F59" s="10">
        <f>'L6 (2)'!Q57</f>
        <v>3.1277523566029794E-2</v>
      </c>
      <c r="G59" s="10">
        <f t="shared" si="1"/>
        <v>2.329856932431314E-2</v>
      </c>
      <c r="H59" s="11">
        <f t="shared" si="2"/>
        <v>156.00427974157526</v>
      </c>
      <c r="I59" s="3">
        <f t="shared" si="3"/>
        <v>102.35186236191528</v>
      </c>
      <c r="J59" s="3">
        <f>I59/MAXA($I$6:I58)-1</f>
        <v>-0.16265151143676293</v>
      </c>
    </row>
    <row r="60" spans="1:18" x14ac:dyDescent="0.25">
      <c r="A60" s="47">
        <v>40026</v>
      </c>
      <c r="B60" s="9">
        <v>1.49E-2</v>
      </c>
      <c r="C60" s="9">
        <v>3.3560189240494864E-2</v>
      </c>
      <c r="D60" s="3">
        <f t="shared" si="0"/>
        <v>124.81575663831468</v>
      </c>
      <c r="E60" s="3">
        <f>D60/MAXA($D$6:D59)-1</f>
        <v>-1.9872976371348439E-2</v>
      </c>
      <c r="F60" s="10">
        <f>'L6 (2)'!Q58</f>
        <v>3.3788842451686042E-2</v>
      </c>
      <c r="G60" s="10">
        <f t="shared" si="1"/>
        <v>2.5809888209969389E-2</v>
      </c>
      <c r="H60" s="11">
        <f t="shared" si="2"/>
        <v>161.2754837715521</v>
      </c>
      <c r="I60" s="3">
        <f t="shared" si="3"/>
        <v>104.99355248755847</v>
      </c>
      <c r="J60" s="3">
        <f>I60/MAXA($I$6:I59)-1</f>
        <v>-0.14103964055415907</v>
      </c>
    </row>
    <row r="61" spans="1:18" x14ac:dyDescent="0.25">
      <c r="A61" s="47">
        <v>40057</v>
      </c>
      <c r="B61" s="9">
        <v>1.72E-2</v>
      </c>
      <c r="C61" s="9">
        <v>3.5723345788458705E-2</v>
      </c>
      <c r="D61" s="3">
        <f t="shared" si="0"/>
        <v>126.96258765249371</v>
      </c>
      <c r="E61" s="3">
        <f>D61/MAXA($D$6:D60)-1</f>
        <v>-3.0147915649355594E-3</v>
      </c>
      <c r="F61" s="10">
        <f>'L6 (2)'!Q59</f>
        <v>2.9947757508378487E-2</v>
      </c>
      <c r="G61" s="10">
        <f t="shared" si="1"/>
        <v>2.1968803266661834E-2</v>
      </c>
      <c r="H61" s="11">
        <f t="shared" si="2"/>
        <v>166.10532285158897</v>
      </c>
      <c r="I61" s="3">
        <f t="shared" si="3"/>
        <v>107.30013518642558</v>
      </c>
      <c r="J61" s="3">
        <f>I61/MAXA($I$6:I60)-1</f>
        <v>-0.12216930940363224</v>
      </c>
    </row>
    <row r="62" spans="1:18" x14ac:dyDescent="0.25">
      <c r="A62" s="47">
        <v>40087</v>
      </c>
      <c r="B62" s="9">
        <v>1.5E-3</v>
      </c>
      <c r="C62" s="9">
        <v>-1.9762000860415463E-2</v>
      </c>
      <c r="D62" s="3">
        <f t="shared" si="0"/>
        <v>127.15303153397245</v>
      </c>
      <c r="E62" s="3">
        <f>D62/MAXA($D$6:D61)-1</f>
        <v>-1.5193137522828692E-3</v>
      </c>
      <c r="F62" s="10">
        <f>'L6 (2)'!Q60</f>
        <v>2.8211806404125316E-2</v>
      </c>
      <c r="G62" s="10">
        <f t="shared" si="1"/>
        <v>2.0232852162408662E-2</v>
      </c>
      <c r="H62" s="11">
        <f t="shared" si="2"/>
        <v>170.79145406257271</v>
      </c>
      <c r="I62" s="3">
        <f t="shared" si="3"/>
        <v>109.471122958659</v>
      </c>
      <c r="J62" s="3">
        <f>I62/MAXA($I$6:I61)-1</f>
        <v>-0.10440829081717073</v>
      </c>
    </row>
    <row r="63" spans="1:18" x14ac:dyDescent="0.25">
      <c r="A63" s="47">
        <v>40118</v>
      </c>
      <c r="B63" s="9">
        <v>7.4000000000000003E-3</v>
      </c>
      <c r="C63" s="9">
        <v>5.736406198137356E-2</v>
      </c>
      <c r="D63" s="3">
        <f t="shared" si="0"/>
        <v>128.09396396732384</v>
      </c>
      <c r="E63" s="3">
        <f>D63/MAXA($D$6:D62)-1</f>
        <v>5.8694433259500745E-3</v>
      </c>
      <c r="F63" s="10">
        <f>'L6 (2)'!Q61</f>
        <v>7.1128699117365183E-4</v>
      </c>
      <c r="G63" s="10">
        <f t="shared" si="1"/>
        <v>-7.2676672505430015E-3</v>
      </c>
      <c r="H63" s="11">
        <f t="shared" si="2"/>
        <v>170.91293580205104</v>
      </c>
      <c r="I63" s="3">
        <f t="shared" si="3"/>
        <v>108.67552326345219</v>
      </c>
      <c r="J63" s="3">
        <f>I63/MAXA($I$6:I62)-1</f>
        <v>-0.11091715335185659</v>
      </c>
    </row>
    <row r="64" spans="1:18" x14ac:dyDescent="0.25">
      <c r="A64" s="47">
        <v>40148</v>
      </c>
      <c r="B64" s="9">
        <v>6.1000000000000004E-3</v>
      </c>
      <c r="C64" s="9">
        <v>1.7770571188400419E-2</v>
      </c>
      <c r="D64" s="3">
        <f t="shared" si="0"/>
        <v>128.87533714752453</v>
      </c>
      <c r="E64" s="3">
        <f>D64/MAXA($D$6:D63)-1</f>
        <v>6.0999999999999943E-3</v>
      </c>
      <c r="F64" s="10">
        <f>'L6 (2)'!Q62</f>
        <v>3.6819176773159712E-2</v>
      </c>
      <c r="G64" s="10">
        <f t="shared" si="1"/>
        <v>2.8840222531443058E-2</v>
      </c>
      <c r="H64" s="11">
        <f t="shared" si="2"/>
        <v>177.20580939816642</v>
      </c>
      <c r="I64" s="3">
        <f t="shared" si="3"/>
        <v>111.80974953809117</v>
      </c>
      <c r="J64" s="3">
        <f>I64/MAXA($I$6:I63)-1</f>
        <v>-8.5275806205635241E-2</v>
      </c>
    </row>
    <row r="65" spans="1:10" x14ac:dyDescent="0.25">
      <c r="A65" s="47">
        <v>40179</v>
      </c>
      <c r="B65" s="9">
        <v>3.2000000000000002E-3</v>
      </c>
      <c r="C65" s="9">
        <v>-3.6974246154947377E-2</v>
      </c>
      <c r="D65" s="3">
        <f t="shared" si="0"/>
        <v>129.28773822639661</v>
      </c>
      <c r="E65" s="3">
        <f>D65/MAXA($D$6:D64)-1</f>
        <v>3.2000000000000917E-3</v>
      </c>
      <c r="F65" s="10">
        <f>'L6 (2)'!Q63</f>
        <v>2.4511820679575511E-2</v>
      </c>
      <c r="G65" s="10">
        <f t="shared" si="1"/>
        <v>1.6532866437858857E-2</v>
      </c>
      <c r="H65" s="11">
        <f t="shared" si="2"/>
        <v>181.54944642151332</v>
      </c>
      <c r="I65" s="3">
        <f t="shared" si="3"/>
        <v>113.65828519365488</v>
      </c>
      <c r="J65" s="3">
        <f>I65/MAXA($I$6:I64)-1</f>
        <v>-7.0152793282154957E-2</v>
      </c>
    </row>
    <row r="66" spans="1:10" x14ac:dyDescent="0.25">
      <c r="A66" s="47">
        <v>40210</v>
      </c>
      <c r="B66" s="9">
        <v>8.9999999999999998E-4</v>
      </c>
      <c r="C66" s="9">
        <v>2.8513688940531301E-2</v>
      </c>
      <c r="D66" s="3">
        <f t="shared" si="0"/>
        <v>129.40409719080034</v>
      </c>
      <c r="E66" s="3">
        <f>D66/MAXA($D$6:D65)-1</f>
        <v>8.9999999999990088E-4</v>
      </c>
      <c r="F66" s="10">
        <f>'L6 (2)'!Q64</f>
        <v>3.6901217052492732E-3</v>
      </c>
      <c r="G66" s="10">
        <f t="shared" si="1"/>
        <v>-4.2888325364673803E-3</v>
      </c>
      <c r="H66" s="11">
        <f t="shared" si="2"/>
        <v>182.21938597432933</v>
      </c>
      <c r="I66" s="3">
        <f t="shared" si="3"/>
        <v>113.17082384207724</v>
      </c>
      <c r="J66" s="3">
        <f>I66/MAXA($I$6:I65)-1</f>
        <v>-7.4140752236269813E-2</v>
      </c>
    </row>
    <row r="67" spans="1:10" x14ac:dyDescent="0.25">
      <c r="A67" s="47">
        <v>40238</v>
      </c>
      <c r="B67" s="9">
        <v>1.7899999999999999E-2</v>
      </c>
      <c r="C67" s="9">
        <v>5.8796426031891835E-2</v>
      </c>
      <c r="D67" s="3">
        <f t="shared" si="0"/>
        <v>131.72043053051567</v>
      </c>
      <c r="E67" s="3">
        <f>D67/MAXA($D$6:D66)-1</f>
        <v>1.7900000000000027E-2</v>
      </c>
      <c r="F67" s="10">
        <f>'L6 (2)'!Q65</f>
        <v>3.6653309268981485E-2</v>
      </c>
      <c r="G67" s="10">
        <f t="shared" si="1"/>
        <v>2.8674355027264831E-2</v>
      </c>
      <c r="H67" s="11">
        <f t="shared" si="2"/>
        <v>188.89832948325034</v>
      </c>
      <c r="I67" s="3">
        <f t="shared" si="3"/>
        <v>116.41592422365301</v>
      </c>
      <c r="J67" s="3">
        <f>I67/MAXA($I$6:I66)-1</f>
        <v>-4.7592335460616253E-2</v>
      </c>
    </row>
    <row r="68" spans="1:10" x14ac:dyDescent="0.25">
      <c r="A68" s="47">
        <v>40269</v>
      </c>
      <c r="B68" s="9">
        <v>7.7000000000000002E-3</v>
      </c>
      <c r="C68" s="9">
        <v>1.4759229883791081E-2</v>
      </c>
      <c r="D68" s="3">
        <f t="shared" si="0"/>
        <v>132.73467784560066</v>
      </c>
      <c r="E68" s="3">
        <f>D68/MAXA($D$6:D67)-1</f>
        <v>7.7000000000000401E-3</v>
      </c>
      <c r="F68" s="10">
        <f>'L6 (2)'!Q66</f>
        <v>2.4686868204001584E-2</v>
      </c>
      <c r="G68" s="10">
        <f t="shared" si="1"/>
        <v>1.670791396228493E-2</v>
      </c>
      <c r="H68" s="11">
        <f t="shared" si="2"/>
        <v>193.56163764715939</v>
      </c>
      <c r="I68" s="3">
        <f t="shared" si="3"/>
        <v>118.36099146942169</v>
      </c>
      <c r="J68" s="3">
        <f>I68/MAXA($I$6:I67)-1</f>
        <v>-3.1679590144471415E-2</v>
      </c>
    </row>
    <row r="69" spans="1:10" x14ac:dyDescent="0.25">
      <c r="A69" s="47">
        <v>40299</v>
      </c>
      <c r="B69" s="9">
        <v>-1.5500000000000002E-2</v>
      </c>
      <c r="C69" s="9">
        <v>-8.1975841910334468E-2</v>
      </c>
      <c r="D69" s="3">
        <f t="shared" si="0"/>
        <v>130.67729033899386</v>
      </c>
      <c r="E69" s="3">
        <f>D69/MAXA($D$6:D68)-1</f>
        <v>-1.5499999999999958E-2</v>
      </c>
      <c r="F69" s="10">
        <f>'L6 (2)'!Q67</f>
        <v>1.1554366212858149E-2</v>
      </c>
      <c r="G69" s="10">
        <f t="shared" si="1"/>
        <v>3.5754119711414959E-3</v>
      </c>
      <c r="H69" s="11">
        <f t="shared" si="2"/>
        <v>195.79811969329521</v>
      </c>
      <c r="I69" s="3">
        <f t="shared" si="3"/>
        <v>118.78418077523764</v>
      </c>
      <c r="J69" s="3">
        <f>I69/MAXA($I$6:I68)-1</f>
        <v>-2.8217445759173287E-2</v>
      </c>
    </row>
    <row r="70" spans="1:10" x14ac:dyDescent="0.25">
      <c r="A70" s="47">
        <v>40330</v>
      </c>
      <c r="B70" s="9">
        <v>-6.9999999999999993E-3</v>
      </c>
      <c r="C70" s="9">
        <v>-5.3882442026415123E-2</v>
      </c>
      <c r="D70" s="3">
        <f t="shared" si="0"/>
        <v>129.76254930662091</v>
      </c>
      <c r="E70" s="3">
        <f>D70/MAXA($D$6:D69)-1</f>
        <v>-2.2391499999999787E-2</v>
      </c>
      <c r="F70" s="10">
        <f>'L6 (2)'!Q68</f>
        <v>-6.9409545729055167E-2</v>
      </c>
      <c r="G70" s="10">
        <f t="shared" si="1"/>
        <v>-7.7388499970771824E-2</v>
      </c>
      <c r="H70" s="11">
        <f t="shared" si="2"/>
        <v>182.20786115078042</v>
      </c>
      <c r="I70" s="3">
        <f t="shared" si="3"/>
        <v>109.59165120478501</v>
      </c>
      <c r="J70" s="3">
        <f>I70/MAXA($I$6:I69)-1</f>
        <v>-0.10342223992963606</v>
      </c>
    </row>
    <row r="71" spans="1:10" x14ac:dyDescent="0.25">
      <c r="A71" s="47">
        <v>40360</v>
      </c>
      <c r="B71" s="9">
        <v>6.9999999999999993E-3</v>
      </c>
      <c r="C71" s="9">
        <v>6.8777849911552336E-2</v>
      </c>
      <c r="D71" s="3">
        <f t="shared" ref="D71:D134" si="4">D70*(1+B71)</f>
        <v>130.67088715176723</v>
      </c>
      <c r="E71" s="3">
        <f>D71/MAXA($D$6:D70)-1</f>
        <v>-1.5548240500000032E-2</v>
      </c>
      <c r="F71" s="10">
        <f>'L6 (2)'!Q69</f>
        <v>2.61033994414747E-2</v>
      </c>
      <c r="G71" s="10">
        <f t="shared" si="1"/>
        <v>1.8124445199758046E-2</v>
      </c>
      <c r="H71" s="11">
        <f t="shared" si="2"/>
        <v>186.96410573177602</v>
      </c>
      <c r="I71" s="3">
        <f t="shared" si="3"/>
        <v>111.57793908139712</v>
      </c>
      <c r="J71" s="3">
        <f>I71/MAXA($I$6:I70)-1</f>
        <v>-8.7172265449919073E-2</v>
      </c>
    </row>
    <row r="72" spans="1:10" x14ac:dyDescent="0.25">
      <c r="A72" s="47">
        <v>40391</v>
      </c>
      <c r="B72" s="9">
        <v>4.0999999999999995E-3</v>
      </c>
      <c r="C72" s="9">
        <v>-4.7449184040287196E-2</v>
      </c>
      <c r="D72" s="3">
        <f t="shared" si="4"/>
        <v>131.20663778908948</v>
      </c>
      <c r="E72" s="3">
        <f>D72/MAXA($D$6:D71)-1</f>
        <v>-1.1511988286049935E-2</v>
      </c>
      <c r="F72" s="10">
        <f>'L6 (2)'!Q70</f>
        <v>5.935699880667758E-2</v>
      </c>
      <c r="G72" s="10">
        <f t="shared" ref="G72:G135" si="5">F72-$L$5</f>
        <v>5.1378044564960923E-2</v>
      </c>
      <c r="H72" s="11">
        <f t="shared" si="2"/>
        <v>198.06173393258857</v>
      </c>
      <c r="I72" s="3">
        <f t="shared" si="3"/>
        <v>117.31059540798765</v>
      </c>
      <c r="J72" s="3">
        <f>I72/MAXA($I$6:I71)-1</f>
        <v>-4.0272961424072551E-2</v>
      </c>
    </row>
    <row r="73" spans="1:10" x14ac:dyDescent="0.25">
      <c r="A73" s="47">
        <v>40422</v>
      </c>
      <c r="B73" s="9">
        <v>1.5900000000000001E-2</v>
      </c>
      <c r="C73" s="9">
        <v>8.7551102944020132E-2</v>
      </c>
      <c r="D73" s="3">
        <f t="shared" si="4"/>
        <v>133.292823329936</v>
      </c>
      <c r="E73" s="3">
        <f>D73/MAXA($D$6:D72)-1</f>
        <v>4.2049711002016821E-3</v>
      </c>
      <c r="F73" s="10">
        <f>'L6 (2)'!Q71</f>
        <v>1.7727381420387139E-2</v>
      </c>
      <c r="G73" s="10">
        <f t="shared" si="5"/>
        <v>9.7484271786704851E-3</v>
      </c>
      <c r="H73" s="11">
        <f t="shared" ref="H73:H136" si="6">H72*(1+F73)</f>
        <v>201.57284983479479</v>
      </c>
      <c r="I73" s="3">
        <f t="shared" ref="I73:I136" si="7">(1+G73)*I72</f>
        <v>118.45418920460889</v>
      </c>
      <c r="J73" s="3">
        <f>I73/MAXA($I$6:I72)-1</f>
        <v>-3.0917132277114012E-2</v>
      </c>
    </row>
    <row r="74" spans="1:10" x14ac:dyDescent="0.25">
      <c r="A74" s="47">
        <v>40452</v>
      </c>
      <c r="B74" s="9">
        <v>1.06E-2</v>
      </c>
      <c r="C74" s="9">
        <v>3.6855994397076541E-2</v>
      </c>
      <c r="D74" s="3">
        <f t="shared" si="4"/>
        <v>134.70572725723332</v>
      </c>
      <c r="E74" s="3">
        <f>D74/MAXA($D$6:D73)-1</f>
        <v>1.0599999999999943E-2</v>
      </c>
      <c r="F74" s="10">
        <f>'L6 (2)'!Q72</f>
        <v>3.113865293195069E-2</v>
      </c>
      <c r="G74" s="10">
        <f t="shared" si="5"/>
        <v>2.3159698690234036E-2</v>
      </c>
      <c r="H74" s="11">
        <f t="shared" si="6"/>
        <v>207.84955684630467</v>
      </c>
      <c r="I74" s="3">
        <f t="shared" si="7"/>
        <v>121.1975525351836</v>
      </c>
      <c r="J74" s="3">
        <f>I74/MAXA($I$6:I73)-1</f>
        <v>-8.4734650547841905E-3</v>
      </c>
    </row>
    <row r="75" spans="1:10" x14ac:dyDescent="0.25">
      <c r="A75" s="47">
        <v>40483</v>
      </c>
      <c r="B75" s="9">
        <v>3.0999999999999999E-3</v>
      </c>
      <c r="C75" s="9">
        <v>-2.2902497989432113E-3</v>
      </c>
      <c r="D75" s="3">
        <f t="shared" si="4"/>
        <v>135.12331501173077</v>
      </c>
      <c r="E75" s="3">
        <f>D75/MAXA($D$6:D74)-1</f>
        <v>3.1000000000001027E-3</v>
      </c>
      <c r="F75" s="10">
        <f>'L6 (2)'!Q73</f>
        <v>3.4237111827125299E-2</v>
      </c>
      <c r="G75" s="10">
        <f t="shared" si="5"/>
        <v>2.6258157585408646E-2</v>
      </c>
      <c r="H75" s="11">
        <f t="shared" si="6"/>
        <v>214.96572536727007</v>
      </c>
      <c r="I75" s="3">
        <f t="shared" si="7"/>
        <v>124.37997696861829</v>
      </c>
      <c r="J75" s="3">
        <f>I75/MAXA($I$6:I74)-1</f>
        <v>1.7562194949921395E-2</v>
      </c>
    </row>
    <row r="76" spans="1:10" x14ac:dyDescent="0.25">
      <c r="A76" s="47">
        <v>40513</v>
      </c>
      <c r="B76" s="9">
        <v>3.3100000000000004E-2</v>
      </c>
      <c r="C76" s="9">
        <v>6.5300040489854716E-2</v>
      </c>
      <c r="D76" s="3">
        <f t="shared" si="4"/>
        <v>139.59589673861905</v>
      </c>
      <c r="E76" s="3">
        <f>D76/MAXA($D$6:D75)-1</f>
        <v>3.3099999999999907E-2</v>
      </c>
      <c r="F76" s="10">
        <f>'L6 (2)'!Q74</f>
        <v>2.3812883479215983E-2</v>
      </c>
      <c r="G76" s="10">
        <f t="shared" si="5"/>
        <v>1.5833929237499329E-2</v>
      </c>
      <c r="H76" s="11">
        <f t="shared" si="6"/>
        <v>220.084679137466</v>
      </c>
      <c r="I76" s="3">
        <f t="shared" si="7"/>
        <v>126.3494007225012</v>
      </c>
      <c r="J76" s="3">
        <f>I76/MAXA($I$6:I75)-1</f>
        <v>1.5833929237499378E-2</v>
      </c>
    </row>
    <row r="77" spans="1:10" x14ac:dyDescent="0.25">
      <c r="A77" s="47">
        <v>40544</v>
      </c>
      <c r="B77" s="9">
        <v>-1.8E-3</v>
      </c>
      <c r="C77" s="9">
        <v>2.2645573980086819E-2</v>
      </c>
      <c r="D77" s="3">
        <f t="shared" si="4"/>
        <v>139.34462412448954</v>
      </c>
      <c r="E77" s="3">
        <f>D77/MAXA($D$6:D76)-1</f>
        <v>-1.7999999999999128E-3</v>
      </c>
      <c r="F77" s="10">
        <f>'L6 (2)'!Q75</f>
        <v>3.3568837690108794E-2</v>
      </c>
      <c r="G77" s="10">
        <f t="shared" si="5"/>
        <v>2.558988344839214E-2</v>
      </c>
      <c r="H77" s="11">
        <f t="shared" si="6"/>
        <v>227.47266600951127</v>
      </c>
      <c r="I77" s="3">
        <f t="shared" si="7"/>
        <v>129.5826671607642</v>
      </c>
      <c r="J77" s="3">
        <f>I77/MAXA($I$6:I76)-1</f>
        <v>2.5589883448392081E-2</v>
      </c>
    </row>
    <row r="78" spans="1:10" x14ac:dyDescent="0.25">
      <c r="A78" s="47">
        <v>40575</v>
      </c>
      <c r="B78" s="9">
        <v>4.7999999999999996E-3</v>
      </c>
      <c r="C78" s="9">
        <v>3.1956564052952219E-2</v>
      </c>
      <c r="D78" s="3">
        <f t="shared" si="4"/>
        <v>140.01347832028708</v>
      </c>
      <c r="E78" s="3">
        <f>D78/MAXA($D$6:D77)-1</f>
        <v>2.9913599999999985E-3</v>
      </c>
      <c r="F78" s="10">
        <f>'L6 (2)'!Q76</f>
        <v>1.732401037703972E-2</v>
      </c>
      <c r="G78" s="10">
        <f t="shared" si="5"/>
        <v>9.3450561353230661E-3</v>
      </c>
      <c r="H78" s="11">
        <f t="shared" si="6"/>
        <v>231.41340483595295</v>
      </c>
      <c r="I78" s="3">
        <f t="shared" si="7"/>
        <v>130.79362445954641</v>
      </c>
      <c r="J78" s="3">
        <f>I78/MAXA($I$6:I77)-1</f>
        <v>9.3450561353229933E-3</v>
      </c>
    </row>
    <row r="79" spans="1:10" x14ac:dyDescent="0.25">
      <c r="A79" s="47">
        <v>40603</v>
      </c>
      <c r="B79" s="9">
        <v>2.5000000000000001E-3</v>
      </c>
      <c r="C79" s="9">
        <v>-1.0473132038185673E-3</v>
      </c>
      <c r="D79" s="3">
        <f t="shared" si="4"/>
        <v>140.36351201608778</v>
      </c>
      <c r="E79" s="3">
        <f>D79/MAXA($D$6:D78)-1</f>
        <v>2.4999999999999467E-3</v>
      </c>
      <c r="F79" s="10">
        <f>'L6 (2)'!Q77</f>
        <v>2.0210739074087804E-2</v>
      </c>
      <c r="G79" s="10">
        <f t="shared" si="5"/>
        <v>1.223178483237115E-2</v>
      </c>
      <c r="H79" s="11">
        <f t="shared" si="6"/>
        <v>236.09044077933862</v>
      </c>
      <c r="I79" s="3">
        <f t="shared" si="7"/>
        <v>132.39346393138155</v>
      </c>
      <c r="J79" s="3">
        <f>I79/MAXA($I$6:I78)-1</f>
        <v>1.2231784832371195E-2</v>
      </c>
    </row>
    <row r="80" spans="1:10" x14ac:dyDescent="0.25">
      <c r="A80" s="47">
        <v>40634</v>
      </c>
      <c r="B80" s="9">
        <v>1.3300000000000001E-2</v>
      </c>
      <c r="C80" s="9">
        <v>2.8495380443795071E-2</v>
      </c>
      <c r="D80" s="3">
        <f t="shared" si="4"/>
        <v>142.23034672590177</v>
      </c>
      <c r="E80" s="3">
        <f>D80/MAXA($D$6:D79)-1</f>
        <v>1.330000000000009E-2</v>
      </c>
      <c r="F80" s="10">
        <f>'L6 (2)'!Q78</f>
        <v>1.9526541693176584E-2</v>
      </c>
      <c r="G80" s="10">
        <f t="shared" si="5"/>
        <v>1.154758745145993E-2</v>
      </c>
      <c r="H80" s="11">
        <f t="shared" si="6"/>
        <v>240.70047061457683</v>
      </c>
      <c r="I80" s="3">
        <f t="shared" si="7"/>
        <v>133.92228903413087</v>
      </c>
      <c r="J80" s="3">
        <f>I80/MAXA($I$6:I79)-1</f>
        <v>1.1547587451459895E-2</v>
      </c>
    </row>
    <row r="81" spans="1:10" x14ac:dyDescent="0.25">
      <c r="A81" s="47">
        <v>40664</v>
      </c>
      <c r="B81" s="9">
        <v>-9.300000000000001E-3</v>
      </c>
      <c r="C81" s="9">
        <v>-1.3500952766930641E-2</v>
      </c>
      <c r="D81" s="3">
        <f t="shared" si="4"/>
        <v>140.90760450135087</v>
      </c>
      <c r="E81" s="3">
        <f>D81/MAXA($D$6:D80)-1</f>
        <v>-9.300000000000086E-3</v>
      </c>
      <c r="F81" s="10">
        <f>'L6 (2)'!Q79</f>
        <v>2.5922138841247971E-2</v>
      </c>
      <c r="G81" s="10">
        <f t="shared" si="5"/>
        <v>1.7943184599531318E-2</v>
      </c>
      <c r="H81" s="11">
        <f t="shared" si="6"/>
        <v>246.93994163300164</v>
      </c>
      <c r="I81" s="3">
        <f t="shared" si="7"/>
        <v>136.32528138826206</v>
      </c>
      <c r="J81" s="3">
        <f>I81/MAXA($I$6:I80)-1</f>
        <v>1.7943184599531259E-2</v>
      </c>
    </row>
    <row r="82" spans="1:10" x14ac:dyDescent="0.25">
      <c r="A82" s="47">
        <v>40695</v>
      </c>
      <c r="B82" s="9">
        <v>-1.5100000000000001E-2</v>
      </c>
      <c r="C82" s="9">
        <v>-1.825746126569705E-2</v>
      </c>
      <c r="D82" s="3">
        <f t="shared" si="4"/>
        <v>138.77989967338047</v>
      </c>
      <c r="E82" s="3">
        <f>D82/MAXA($D$6:D81)-1</f>
        <v>-2.4259570000000119E-2</v>
      </c>
      <c r="F82" s="10">
        <f>'L6 (2)'!Q80</f>
        <v>1.5433834181150415E-2</v>
      </c>
      <c r="G82" s="10">
        <f t="shared" si="5"/>
        <v>7.454879939433761E-3</v>
      </c>
      <c r="H82" s="11">
        <f t="shared" si="6"/>
        <v>250.75117174486834</v>
      </c>
      <c r="I82" s="3">
        <f t="shared" si="7"/>
        <v>137.34156999372109</v>
      </c>
      <c r="J82" s="3">
        <f>I82/MAXA($I$6:I81)-1</f>
        <v>7.4548799394338339E-3</v>
      </c>
    </row>
    <row r="83" spans="1:10" x14ac:dyDescent="0.25">
      <c r="A83" s="47">
        <v>40725</v>
      </c>
      <c r="B83" s="9">
        <v>2.9999999999999997E-4</v>
      </c>
      <c r="C83" s="9">
        <v>-2.1474425791952023E-2</v>
      </c>
      <c r="D83" s="3">
        <f t="shared" si="4"/>
        <v>138.82153364328249</v>
      </c>
      <c r="E83" s="3">
        <f>D83/MAXA($D$6:D82)-1</f>
        <v>-2.3966847871000008E-2</v>
      </c>
      <c r="F83" s="10">
        <f>'L6 (2)'!Q81</f>
        <v>1.0556075893554753E-2</v>
      </c>
      <c r="G83" s="10">
        <f t="shared" si="5"/>
        <v>2.577121651838099E-3</v>
      </c>
      <c r="H83" s="11">
        <f t="shared" si="6"/>
        <v>253.39812014420497</v>
      </c>
      <c r="I83" s="3">
        <f t="shared" si="7"/>
        <v>137.69551592744935</v>
      </c>
      <c r="J83" s="3">
        <f>I83/MAXA($I$6:I82)-1</f>
        <v>2.577121651837988E-3</v>
      </c>
    </row>
    <row r="84" spans="1:10" x14ac:dyDescent="0.25">
      <c r="A84" s="47">
        <v>40756</v>
      </c>
      <c r="B84" s="9">
        <v>-1.8200000000000001E-2</v>
      </c>
      <c r="C84" s="9">
        <v>-5.6791107463597612E-2</v>
      </c>
      <c r="D84" s="3">
        <f t="shared" si="4"/>
        <v>136.29498173097474</v>
      </c>
      <c r="E84" s="3">
        <f>D84/MAXA($D$6:D83)-1</f>
        <v>-4.1730651239747951E-2</v>
      </c>
      <c r="F84" s="10">
        <f>'L6 (2)'!Q82</f>
        <v>-1.9498616119852621E-2</v>
      </c>
      <c r="G84" s="10">
        <f t="shared" si="5"/>
        <v>-2.7477570361569274E-2</v>
      </c>
      <c r="H84" s="11">
        <f t="shared" si="6"/>
        <v>248.45720747402083</v>
      </c>
      <c r="I84" s="3">
        <f t="shared" si="7"/>
        <v>133.91197770008029</v>
      </c>
      <c r="J84" s="3">
        <f>I84/MAXA($I$6:I83)-1</f>
        <v>-2.747757036156917E-2</v>
      </c>
    </row>
    <row r="85" spans="1:10" x14ac:dyDescent="0.25">
      <c r="A85" s="47">
        <v>40787</v>
      </c>
      <c r="B85" s="9">
        <v>-1.0200000000000001E-2</v>
      </c>
      <c r="C85" s="9">
        <v>-7.1761988303760127E-2</v>
      </c>
      <c r="D85" s="3">
        <f t="shared" si="4"/>
        <v>134.90477291731881</v>
      </c>
      <c r="E85" s="3">
        <f>D85/MAXA($D$6:D84)-1</f>
        <v>-5.1504998597102447E-2</v>
      </c>
      <c r="F85" s="10">
        <f>'L6 (2)'!Q83</f>
        <v>-5.28246337749564E-3</v>
      </c>
      <c r="G85" s="10">
        <f t="shared" si="5"/>
        <v>-1.3261417619212294E-2</v>
      </c>
      <c r="H85" s="11">
        <f t="shared" si="6"/>
        <v>247.14474137466448</v>
      </c>
      <c r="I85" s="3">
        <f t="shared" si="7"/>
        <v>132.13611503958487</v>
      </c>
      <c r="J85" s="3">
        <f>I85/MAXA($I$6:I84)-1</f>
        <v>-4.0374596445055588E-2</v>
      </c>
    </row>
    <row r="86" spans="1:10" x14ac:dyDescent="0.25">
      <c r="A86" s="47">
        <v>40817</v>
      </c>
      <c r="B86" s="9">
        <v>6.9999999999999993E-3</v>
      </c>
      <c r="C86" s="9">
        <v>0.10772303853581011</v>
      </c>
      <c r="D86" s="3">
        <f t="shared" si="4"/>
        <v>135.84910632774003</v>
      </c>
      <c r="E86" s="3">
        <f>D86/MAXA($D$6:D85)-1</f>
        <v>-4.486553358728218E-2</v>
      </c>
      <c r="F86" s="10">
        <f>'L6 (2)'!Q84</f>
        <v>-9.2535614203318642E-2</v>
      </c>
      <c r="G86" s="10">
        <f t="shared" si="5"/>
        <v>-0.1005145684450353</v>
      </c>
      <c r="H86" s="11">
        <f t="shared" si="6"/>
        <v>224.27505093443955</v>
      </c>
      <c r="I86" s="3">
        <f t="shared" si="7"/>
        <v>118.85451046037745</v>
      </c>
      <c r="J86" s="3">
        <f>I86/MAXA($I$6:I85)-1</f>
        <v>-0.13683092975227362</v>
      </c>
    </row>
    <row r="87" spans="1:10" x14ac:dyDescent="0.25">
      <c r="A87" s="47">
        <v>40848</v>
      </c>
      <c r="B87" s="9">
        <v>-4.4000000000000003E-3</v>
      </c>
      <c r="C87" s="9">
        <v>-5.0587151935872487E-3</v>
      </c>
      <c r="D87" s="3">
        <f t="shared" si="4"/>
        <v>135.25137025989798</v>
      </c>
      <c r="E87" s="3">
        <f>D87/MAXA($D$6:D86)-1</f>
        <v>-4.9068125239498106E-2</v>
      </c>
      <c r="F87" s="10">
        <f>'L6 (2)'!Q85</f>
        <v>6.9308937078721211E-2</v>
      </c>
      <c r="G87" s="10">
        <f t="shared" si="5"/>
        <v>6.1329982837004554E-2</v>
      </c>
      <c r="H87" s="11">
        <f t="shared" si="6"/>
        <v>239.81931632798162</v>
      </c>
      <c r="I87" s="3">
        <f t="shared" si="7"/>
        <v>126.14385554701299</v>
      </c>
      <c r="J87" s="3">
        <f>I87/MAXA($I$6:I86)-1</f>
        <v>-8.3892785488547283E-2</v>
      </c>
    </row>
    <row r="88" spans="1:10" x14ac:dyDescent="0.25">
      <c r="A88" s="47">
        <v>40878</v>
      </c>
      <c r="B88" s="9">
        <v>5.6999999999999993E-3</v>
      </c>
      <c r="C88" s="9">
        <v>8.532763948144062E-3</v>
      </c>
      <c r="D88" s="3">
        <f t="shared" si="4"/>
        <v>136.02230307037939</v>
      </c>
      <c r="E88" s="3">
        <f>D88/MAXA($D$6:D87)-1</f>
        <v>-4.3647813553363335E-2</v>
      </c>
      <c r="F88" s="10">
        <f>'L6 (2)'!Q86</f>
        <v>3.451720938373657E-2</v>
      </c>
      <c r="G88" s="10">
        <f t="shared" si="5"/>
        <v>2.6538255142019917E-2</v>
      </c>
      <c r="H88" s="11">
        <f t="shared" si="6"/>
        <v>248.09720988393909</v>
      </c>
      <c r="I88" s="3">
        <f t="shared" si="7"/>
        <v>129.49149337011772</v>
      </c>
      <c r="J88" s="3">
        <f>I88/MAXA($I$6:I87)-1</f>
        <v>-5.9580898492397227E-2</v>
      </c>
    </row>
    <row r="89" spans="1:10" x14ac:dyDescent="0.25">
      <c r="A89" s="47">
        <v>40909</v>
      </c>
      <c r="B89" s="9">
        <v>1.7299999999999999E-2</v>
      </c>
      <c r="C89" s="9">
        <v>4.3583062218506274E-2</v>
      </c>
      <c r="D89" s="3">
        <f t="shared" si="4"/>
        <v>138.37548891349698</v>
      </c>
      <c r="E89" s="3">
        <f>D89/MAXA($D$6:D88)-1</f>
        <v>-2.7102920727836266E-2</v>
      </c>
      <c r="F89" s="10">
        <f>'L6 (2)'!Q87</f>
        <v>3.8043229293140975E-2</v>
      </c>
      <c r="G89" s="10">
        <f t="shared" si="5"/>
        <v>3.0064275051424321E-2</v>
      </c>
      <c r="H89" s="11">
        <f t="shared" si="6"/>
        <v>257.5356289265423</v>
      </c>
      <c r="I89" s="3">
        <f t="shared" si="7"/>
        <v>133.38456124361664</v>
      </c>
      <c r="J89" s="3">
        <f>I89/MAXA($I$6:I88)-1</f>
        <v>-3.1307879961059215E-2</v>
      </c>
    </row>
    <row r="90" spans="1:10" x14ac:dyDescent="0.25">
      <c r="A90" s="47">
        <v>40940</v>
      </c>
      <c r="B90" s="9">
        <v>1.4499999999999999E-2</v>
      </c>
      <c r="C90" s="9">
        <v>4.0589464130841746E-2</v>
      </c>
      <c r="D90" s="3">
        <f t="shared" si="4"/>
        <v>140.38193350274267</v>
      </c>
      <c r="E90" s="3">
        <f>D90/MAXA($D$6:D89)-1</f>
        <v>-1.2995913078390098E-2</v>
      </c>
      <c r="F90" s="10">
        <f>'L6 (2)'!Q88</f>
        <v>3.5021524823882141E-2</v>
      </c>
      <c r="G90" s="10">
        <f t="shared" si="5"/>
        <v>2.7042570582165488E-2</v>
      </c>
      <c r="H90" s="11">
        <f t="shared" si="6"/>
        <v>266.55491934802728</v>
      </c>
      <c r="I90" s="3">
        <f t="shared" si="7"/>
        <v>136.99162265561833</v>
      </c>
      <c r="J90" s="3">
        <f>I90/MAXA($I$6:I89)-1</f>
        <v>-5.111954932518592E-3</v>
      </c>
    </row>
    <row r="91" spans="1:10" x14ac:dyDescent="0.25">
      <c r="A91" s="47">
        <v>40969</v>
      </c>
      <c r="B91" s="9">
        <v>2.5000000000000001E-3</v>
      </c>
      <c r="C91" s="9">
        <v>3.1332314530530647E-2</v>
      </c>
      <c r="D91" s="3">
        <f t="shared" si="4"/>
        <v>140.73288833649951</v>
      </c>
      <c r="E91" s="3">
        <f>D91/MAXA($D$6:D90)-1</f>
        <v>-1.0528402861086139E-2</v>
      </c>
      <c r="F91" s="10">
        <f>'L6 (2)'!Q89</f>
        <v>2.1052049802849304E-2</v>
      </c>
      <c r="G91" s="10">
        <f t="shared" si="5"/>
        <v>1.3073095561132651E-2</v>
      </c>
      <c r="H91" s="11">
        <f t="shared" si="6"/>
        <v>272.1664467853364</v>
      </c>
      <c r="I91" s="3">
        <f t="shared" si="7"/>
        <v>138.78252722966985</v>
      </c>
      <c r="J91" s="3">
        <f>I91/MAXA($I$6:I90)-1</f>
        <v>7.8943115532770225E-3</v>
      </c>
    </row>
    <row r="92" spans="1:10" x14ac:dyDescent="0.25">
      <c r="A92" s="47">
        <v>41000</v>
      </c>
      <c r="B92" s="9">
        <v>-4.0000000000000002E-4</v>
      </c>
      <c r="C92" s="9">
        <v>-7.4974527092703802E-3</v>
      </c>
      <c r="D92" s="3">
        <f t="shared" si="4"/>
        <v>140.67659518116491</v>
      </c>
      <c r="E92" s="3">
        <f>D92/MAXA($D$6:D91)-1</f>
        <v>-1.0924191499941727E-2</v>
      </c>
      <c r="F92" s="10">
        <f>'L6 (2)'!Q90</f>
        <v>2.6550094867697743E-2</v>
      </c>
      <c r="G92" s="10">
        <f t="shared" si="5"/>
        <v>1.857114062598109E-2</v>
      </c>
      <c r="H92" s="11">
        <f t="shared" si="6"/>
        <v>279.39249176729129</v>
      </c>
      <c r="I92" s="3">
        <f t="shared" si="7"/>
        <v>141.3598770592811</v>
      </c>
      <c r="J92" s="3">
        <f>I92/MAXA($I$6:I91)-1</f>
        <v>1.8571140625981197E-2</v>
      </c>
    </row>
    <row r="93" spans="1:10" x14ac:dyDescent="0.25">
      <c r="A93" s="47">
        <v>41030</v>
      </c>
      <c r="B93" s="9">
        <v>-3.2000000000000002E-3</v>
      </c>
      <c r="C93" s="9">
        <v>-6.265072563317764E-2</v>
      </c>
      <c r="D93" s="3">
        <f t="shared" si="4"/>
        <v>140.22643007658519</v>
      </c>
      <c r="E93" s="3">
        <f>D93/MAXA($D$6:D92)-1</f>
        <v>-1.40892340871418E-2</v>
      </c>
      <c r="F93" s="10">
        <f>'L6 (2)'!Q91</f>
        <v>1.3871437529924523E-2</v>
      </c>
      <c r="G93" s="10">
        <f t="shared" si="5"/>
        <v>5.8924832882078695E-3</v>
      </c>
      <c r="H93" s="11">
        <f t="shared" si="6"/>
        <v>283.26806726317119</v>
      </c>
      <c r="I93" s="3">
        <f t="shared" si="7"/>
        <v>142.19283777247605</v>
      </c>
      <c r="J93" s="3">
        <f>I93/MAXA($I$6:I92)-1</f>
        <v>5.8924832882079059E-3</v>
      </c>
    </row>
    <row r="94" spans="1:10" x14ac:dyDescent="0.25">
      <c r="A94" s="47">
        <v>41061</v>
      </c>
      <c r="B94" s="9">
        <v>-5.1000000000000004E-3</v>
      </c>
      <c r="C94" s="9">
        <v>3.9554982134591521E-2</v>
      </c>
      <c r="D94" s="3">
        <f t="shared" si="4"/>
        <v>139.51127528319461</v>
      </c>
      <c r="E94" s="3">
        <f>D94/MAXA($D$6:D93)-1</f>
        <v>-1.9117378993297462E-2</v>
      </c>
      <c r="F94" s="10">
        <f>'L6 (2)'!Q92</f>
        <v>-2.6129926482868913E-2</v>
      </c>
      <c r="G94" s="10">
        <f t="shared" si="5"/>
        <v>-3.4108880724585566E-2</v>
      </c>
      <c r="H94" s="11">
        <f t="shared" si="6"/>
        <v>275.86629349064015</v>
      </c>
      <c r="I94" s="3">
        <f t="shared" si="7"/>
        <v>137.34279922900433</v>
      </c>
      <c r="J94" s="3">
        <f>I94/MAXA($I$6:I93)-1</f>
        <v>-3.4108880724585511E-2</v>
      </c>
    </row>
    <row r="95" spans="1:10" x14ac:dyDescent="0.25">
      <c r="A95" s="47">
        <v>41091</v>
      </c>
      <c r="B95" s="9">
        <v>1.89E-2</v>
      </c>
      <c r="C95" s="9">
        <v>1.2597574126154365E-2</v>
      </c>
      <c r="D95" s="3">
        <f t="shared" si="4"/>
        <v>142.14803838604698</v>
      </c>
      <c r="E95" s="3">
        <f>D95/MAXA($D$6:D94)-1</f>
        <v>-5.7869745627081581E-4</v>
      </c>
      <c r="F95" s="10">
        <f>'L6 (2)'!Q93</f>
        <v>2.4911657529219429E-2</v>
      </c>
      <c r="G95" s="10">
        <f t="shared" si="5"/>
        <v>1.6932703287502775E-2</v>
      </c>
      <c r="H95" s="11">
        <f t="shared" si="6"/>
        <v>282.73858011793413</v>
      </c>
      <c r="I95" s="3">
        <f t="shared" si="7"/>
        <v>139.66838409702413</v>
      </c>
      <c r="J95" s="3">
        <f>I95/MAXA($I$6:I94)-1</f>
        <v>-1.775373299386096E-2</v>
      </c>
    </row>
    <row r="96" spans="1:10" x14ac:dyDescent="0.25">
      <c r="A96" s="47">
        <v>41122</v>
      </c>
      <c r="B96" s="9">
        <v>3.4999999999999996E-3</v>
      </c>
      <c r="C96" s="9">
        <v>1.9763369680148246E-2</v>
      </c>
      <c r="D96" s="3">
        <f t="shared" si="4"/>
        <v>142.64555652039815</v>
      </c>
      <c r="E96" s="3">
        <f>D96/MAXA($D$6:D95)-1</f>
        <v>2.9192771026322895E-3</v>
      </c>
      <c r="F96" s="10">
        <f>'L6 (2)'!Q94</f>
        <v>9.3191561001714166E-3</v>
      </c>
      <c r="G96" s="10">
        <f t="shared" si="5"/>
        <v>1.3402018584547631E-3</v>
      </c>
      <c r="H96" s="11">
        <f t="shared" si="6"/>
        <v>285.37346508159396</v>
      </c>
      <c r="I96" s="3">
        <f t="shared" si="7"/>
        <v>139.85556792495834</v>
      </c>
      <c r="J96" s="3">
        <f>I96/MAXA($I$6:I95)-1</f>
        <v>-1.6437324721359059E-2</v>
      </c>
    </row>
    <row r="97" spans="1:10" x14ac:dyDescent="0.25">
      <c r="A97" s="47">
        <v>41153</v>
      </c>
      <c r="B97" s="9">
        <v>2.3999999999999998E-3</v>
      </c>
      <c r="C97" s="9">
        <v>2.4236153696477025E-2</v>
      </c>
      <c r="D97" s="3">
        <f t="shared" si="4"/>
        <v>142.98790585604709</v>
      </c>
      <c r="E97" s="3">
        <f>D97/MAXA($D$6:D96)-1</f>
        <v>2.3999999999999577E-3</v>
      </c>
      <c r="F97" s="10">
        <f>'L6 (2)'!Q95</f>
        <v>2.6921681544276509E-2</v>
      </c>
      <c r="G97" s="10">
        <f t="shared" si="5"/>
        <v>1.8942727302559855E-2</v>
      </c>
      <c r="H97" s="11">
        <f t="shared" si="6"/>
        <v>293.05619862970735</v>
      </c>
      <c r="I97" s="3">
        <f t="shared" si="7"/>
        <v>142.50481380990544</v>
      </c>
      <c r="J97" s="3">
        <f>I97/MAXA($I$6:I96)-1</f>
        <v>2.194034821420443E-3</v>
      </c>
    </row>
    <row r="98" spans="1:10" x14ac:dyDescent="0.25">
      <c r="A98" s="47">
        <v>41183</v>
      </c>
      <c r="B98" s="9">
        <v>-5.7999999999999996E-3</v>
      </c>
      <c r="C98" s="9">
        <v>-1.9789409878227415E-2</v>
      </c>
      <c r="D98" s="3">
        <f t="shared" si="4"/>
        <v>142.15857600208201</v>
      </c>
      <c r="E98" s="3">
        <f>D98/MAXA($D$6:D97)-1</f>
        <v>-5.8000000000000274E-3</v>
      </c>
      <c r="F98" s="10">
        <f>'L6 (2)'!Q96</f>
        <v>1.5408967329591091E-2</v>
      </c>
      <c r="G98" s="10">
        <f t="shared" si="5"/>
        <v>7.4300130878744378E-3</v>
      </c>
      <c r="H98" s="11">
        <f t="shared" si="6"/>
        <v>297.57189202012671</v>
      </c>
      <c r="I98" s="3">
        <f t="shared" si="7"/>
        <v>143.56362644159813</v>
      </c>
      <c r="J98" s="3">
        <f>I98/MAXA($I$6:I97)-1</f>
        <v>7.4300130878743875E-3</v>
      </c>
    </row>
    <row r="99" spans="1:10" x14ac:dyDescent="0.25">
      <c r="A99" s="47">
        <v>41214</v>
      </c>
      <c r="B99" s="9">
        <v>4.1999999999999997E-3</v>
      </c>
      <c r="C99" s="9">
        <v>2.8467170173434031E-3</v>
      </c>
      <c r="D99" s="3">
        <f t="shared" si="4"/>
        <v>142.75564202129075</v>
      </c>
      <c r="E99" s="3">
        <f>D99/MAXA($D$6:D98)-1</f>
        <v>-1.6243600000001024E-3</v>
      </c>
      <c r="F99" s="10">
        <f>'L6 (2)'!Q97</f>
        <v>1.0379291500378191E-2</v>
      </c>
      <c r="G99" s="10">
        <f t="shared" si="5"/>
        <v>2.4003372586615373E-3</v>
      </c>
      <c r="H99" s="11">
        <f t="shared" si="6"/>
        <v>300.66047742972268</v>
      </c>
      <c r="I99" s="3">
        <f t="shared" si="7"/>
        <v>143.90822756313449</v>
      </c>
      <c r="J99" s="3">
        <f>I99/MAXA($I$6:I98)-1</f>
        <v>2.4003372586616223E-3</v>
      </c>
    </row>
    <row r="100" spans="1:10" x14ac:dyDescent="0.25">
      <c r="A100" s="47">
        <v>41244</v>
      </c>
      <c r="B100" s="9">
        <v>8.8999999999999999E-3</v>
      </c>
      <c r="C100" s="9">
        <v>7.068230463864511E-3</v>
      </c>
      <c r="D100" s="3">
        <f t="shared" si="4"/>
        <v>144.02616723528024</v>
      </c>
      <c r="E100" s="3">
        <f>D100/MAXA($D$6:D99)-1</f>
        <v>7.2611831959998874E-3</v>
      </c>
      <c r="F100" s="10">
        <f>'L6 (2)'!Q98</f>
        <v>2.4768774160067994E-2</v>
      </c>
      <c r="G100" s="10">
        <f t="shared" si="5"/>
        <v>1.678981991835134E-2</v>
      </c>
      <c r="H100" s="11">
        <f t="shared" si="6"/>
        <v>308.10746889403771</v>
      </c>
      <c r="I100" s="3">
        <f t="shared" si="7"/>
        <v>146.32442078868866</v>
      </c>
      <c r="J100" s="3">
        <f>I100/MAXA($I$6:I99)-1</f>
        <v>1.6789819918351379E-2</v>
      </c>
    </row>
    <row r="101" spans="1:10" x14ac:dyDescent="0.25">
      <c r="A101" s="47">
        <v>41275</v>
      </c>
      <c r="B101" s="9">
        <v>1.8200000000000001E-2</v>
      </c>
      <c r="C101" s="9">
        <v>5.0428096519578469E-2</v>
      </c>
      <c r="D101" s="3">
        <f t="shared" si="4"/>
        <v>146.64744347896234</v>
      </c>
      <c r="E101" s="3">
        <f>D101/MAXA($D$6:D100)-1</f>
        <v>1.8199999999999994E-2</v>
      </c>
      <c r="F101" s="10">
        <f>'L6 (2)'!Q99</f>
        <v>1.3633027824354743E-2</v>
      </c>
      <c r="G101" s="10">
        <f t="shared" si="5"/>
        <v>5.6540735826380896E-3</v>
      </c>
      <c r="H101" s="11">
        <f t="shared" si="6"/>
        <v>312.30790659036165</v>
      </c>
      <c r="I101" s="3">
        <f t="shared" si="7"/>
        <v>147.1517498307648</v>
      </c>
      <c r="J101" s="3">
        <f>I101/MAXA($I$6:I100)-1</f>
        <v>5.6540735826380306E-3</v>
      </c>
    </row>
    <row r="102" spans="1:10" x14ac:dyDescent="0.25">
      <c r="A102" s="47">
        <v>41306</v>
      </c>
      <c r="B102" s="9">
        <v>5.7999999999999996E-3</v>
      </c>
      <c r="C102" s="9">
        <v>1.1060649195259176E-2</v>
      </c>
      <c r="D102" s="3">
        <f t="shared" si="4"/>
        <v>147.49799865114034</v>
      </c>
      <c r="E102" s="3">
        <f>D102/MAXA($D$6:D101)-1</f>
        <v>5.8000000000000274E-3</v>
      </c>
      <c r="F102" s="10">
        <f>'L6 (2)'!Q100</f>
        <v>9.8776433569899465E-3</v>
      </c>
      <c r="G102" s="10">
        <f t="shared" si="5"/>
        <v>1.8986891152732929E-3</v>
      </c>
      <c r="H102" s="11">
        <f t="shared" si="6"/>
        <v>315.3927727092294</v>
      </c>
      <c r="I102" s="3">
        <f t="shared" si="7"/>
        <v>147.43114525646189</v>
      </c>
      <c r="J102" s="3">
        <f>I102/MAXA($I$6:I101)-1</f>
        <v>1.8986891152732444E-3</v>
      </c>
    </row>
    <row r="103" spans="1:10" x14ac:dyDescent="0.25">
      <c r="A103" s="47">
        <v>41334</v>
      </c>
      <c r="B103" s="9">
        <v>5.1000000000000004E-3</v>
      </c>
      <c r="C103" s="9">
        <v>3.5987723516956116E-2</v>
      </c>
      <c r="D103" s="3">
        <f t="shared" si="4"/>
        <v>148.25023844426116</v>
      </c>
      <c r="E103" s="3">
        <f>D103/MAXA($D$6:D102)-1</f>
        <v>5.1000000000001044E-3</v>
      </c>
      <c r="F103" s="10">
        <f>'L6 (2)'!Q101</f>
        <v>9.7948086637768064E-3</v>
      </c>
      <c r="G103" s="10">
        <f t="shared" si="5"/>
        <v>1.8158544220601529E-3</v>
      </c>
      <c r="H103" s="11">
        <f t="shared" si="6"/>
        <v>318.48198457185441</v>
      </c>
      <c r="I103" s="3">
        <f t="shared" si="7"/>
        <v>147.69885875352523</v>
      </c>
      <c r="J103" s="3">
        <f>I103/MAXA($I$6:I102)-1</f>
        <v>1.8158544220601147E-3</v>
      </c>
    </row>
    <row r="104" spans="1:10" x14ac:dyDescent="0.25">
      <c r="A104" s="47">
        <v>41365</v>
      </c>
      <c r="B104" s="9">
        <v>5.6999999999999993E-3</v>
      </c>
      <c r="C104" s="9">
        <v>1.8085767859252311E-2</v>
      </c>
      <c r="D104" s="3">
        <f t="shared" si="4"/>
        <v>149.09526480339346</v>
      </c>
      <c r="E104" s="3">
        <f>D104/MAXA($D$6:D103)-1</f>
        <v>5.7000000000000384E-3</v>
      </c>
      <c r="F104" s="10">
        <f>'L6 (2)'!Q102</f>
        <v>1.5854263225800105E-2</v>
      </c>
      <c r="G104" s="10">
        <f t="shared" si="5"/>
        <v>7.8753089840834511E-3</v>
      </c>
      <c r="H104" s="11">
        <f t="shared" si="6"/>
        <v>323.53128178793179</v>
      </c>
      <c r="I104" s="3">
        <f t="shared" si="7"/>
        <v>148.86203290280574</v>
      </c>
      <c r="J104" s="3">
        <f>I104/MAXA($I$6:I103)-1</f>
        <v>7.8753089840835067E-3</v>
      </c>
    </row>
    <row r="105" spans="1:10" x14ac:dyDescent="0.25">
      <c r="A105" s="47">
        <v>41395</v>
      </c>
      <c r="B105" s="9">
        <v>7.7000000000000002E-3</v>
      </c>
      <c r="C105" s="9">
        <v>2.0762811721046104E-2</v>
      </c>
      <c r="D105" s="3">
        <f t="shared" si="4"/>
        <v>150.2432983423796</v>
      </c>
      <c r="E105" s="3">
        <f>D105/MAXA($D$6:D104)-1</f>
        <v>7.7000000000000401E-3</v>
      </c>
      <c r="F105" s="10">
        <f>'L6 (2)'!Q103</f>
        <v>1.1023365064286854E-2</v>
      </c>
      <c r="G105" s="10">
        <f t="shared" si="5"/>
        <v>3.0444108225702003E-3</v>
      </c>
      <c r="H105" s="11">
        <f t="shared" si="6"/>
        <v>327.09768521679683</v>
      </c>
      <c r="I105" s="3">
        <f t="shared" si="7"/>
        <v>149.31523008684485</v>
      </c>
      <c r="J105" s="3">
        <f>I105/MAXA($I$6:I104)-1</f>
        <v>3.0444108225702315E-3</v>
      </c>
    </row>
    <row r="106" spans="1:10" x14ac:dyDescent="0.25">
      <c r="A106" s="47">
        <v>41426</v>
      </c>
      <c r="B106" s="9">
        <v>-1.3000000000000001E-2</v>
      </c>
      <c r="C106" s="9">
        <v>-1.4999301636062778E-2</v>
      </c>
      <c r="D106" s="3">
        <f t="shared" si="4"/>
        <v>148.29013546392866</v>
      </c>
      <c r="E106" s="3">
        <f>D106/MAXA($D$6:D105)-1</f>
        <v>-1.3000000000000012E-2</v>
      </c>
      <c r="F106" s="10">
        <f>'L6 (2)'!Q104</f>
        <v>1.3499684519246038E-2</v>
      </c>
      <c r="G106" s="10">
        <f t="shared" si="5"/>
        <v>5.5207302775293846E-3</v>
      </c>
      <c r="H106" s="11">
        <f t="shared" si="6"/>
        <v>331.51340077419928</v>
      </c>
      <c r="I106" s="3">
        <f t="shared" si="7"/>
        <v>150.13955919848155</v>
      </c>
      <c r="J106" s="3">
        <f>I106/MAXA($I$6:I105)-1</f>
        <v>5.5207302775293066E-3</v>
      </c>
    </row>
    <row r="107" spans="1:10" x14ac:dyDescent="0.25">
      <c r="A107" s="47">
        <v>41456</v>
      </c>
      <c r="B107" s="9">
        <v>6.7000000000000002E-3</v>
      </c>
      <c r="C107" s="9">
        <v>4.9462079815224991E-2</v>
      </c>
      <c r="D107" s="3">
        <f t="shared" si="4"/>
        <v>149.28367937153698</v>
      </c>
      <c r="E107" s="3">
        <f>D107/MAXA($D$6:D106)-1</f>
        <v>-6.3871000000000899E-3</v>
      </c>
      <c r="F107" s="10">
        <f>'L6 (2)'!Q105</f>
        <v>1.4760360174827103E-2</v>
      </c>
      <c r="G107" s="10">
        <f t="shared" si="5"/>
        <v>6.781405933110449E-3</v>
      </c>
      <c r="H107" s="11">
        <f t="shared" si="6"/>
        <v>336.40665797240831</v>
      </c>
      <c r="I107" s="3">
        <f t="shared" si="7"/>
        <v>151.1577164960247</v>
      </c>
      <c r="J107" s="3">
        <f>I107/MAXA($I$6:I106)-1</f>
        <v>6.7814059331103849E-3</v>
      </c>
    </row>
    <row r="108" spans="1:10" x14ac:dyDescent="0.25">
      <c r="A108" s="47">
        <v>41487</v>
      </c>
      <c r="B108" s="9">
        <v>-4.0999999999999995E-3</v>
      </c>
      <c r="C108" s="9">
        <v>-3.1298019033866864E-2</v>
      </c>
      <c r="D108" s="3">
        <f t="shared" si="4"/>
        <v>148.67161628611368</v>
      </c>
      <c r="E108" s="3">
        <f>D108/MAXA($D$6:D107)-1</f>
        <v>-1.0460912890000063E-2</v>
      </c>
      <c r="F108" s="10">
        <f>'L6 (2)'!Q106</f>
        <v>1.3081885547717035E-2</v>
      </c>
      <c r="G108" s="10">
        <f t="shared" si="5"/>
        <v>5.1029313060003811E-3</v>
      </c>
      <c r="H108" s="11">
        <f t="shared" si="6"/>
        <v>340.80749136949333</v>
      </c>
      <c r="I108" s="3">
        <f t="shared" si="7"/>
        <v>151.92906393967581</v>
      </c>
      <c r="J108" s="3">
        <f>I108/MAXA($I$6:I107)-1</f>
        <v>5.1029313060004799E-3</v>
      </c>
    </row>
    <row r="109" spans="1:10" x14ac:dyDescent="0.25">
      <c r="A109" s="47">
        <v>41518</v>
      </c>
      <c r="B109" s="9">
        <v>0.01</v>
      </c>
      <c r="C109" s="9">
        <v>2.9749523177239112E-2</v>
      </c>
      <c r="D109" s="3">
        <f t="shared" si="4"/>
        <v>150.15833244897482</v>
      </c>
      <c r="E109" s="3">
        <f>D109/MAXA($D$6:D108)-1</f>
        <v>-5.6552201890003317E-4</v>
      </c>
      <c r="F109" s="10">
        <f>'L6 (2)'!Q107</f>
        <v>-6.9209390173639446E-3</v>
      </c>
      <c r="G109" s="10">
        <f t="shared" si="5"/>
        <v>-1.4899893259080598E-2</v>
      </c>
      <c r="H109" s="11">
        <f t="shared" si="6"/>
        <v>338.44878350506428</v>
      </c>
      <c r="I109" s="3">
        <f t="shared" si="7"/>
        <v>149.66533710402263</v>
      </c>
      <c r="J109" s="3">
        <f>I109/MAXA($I$6:I108)-1</f>
        <v>-1.4899893259080477E-2</v>
      </c>
    </row>
    <row r="110" spans="1:10" x14ac:dyDescent="0.25">
      <c r="A110" s="47">
        <v>41548</v>
      </c>
      <c r="B110" s="9">
        <v>1.3899999999999999E-2</v>
      </c>
      <c r="C110" s="9">
        <v>4.4595752618006079E-2</v>
      </c>
      <c r="D110" s="3">
        <f t="shared" si="4"/>
        <v>152.24553327001559</v>
      </c>
      <c r="E110" s="3">
        <f>D110/MAXA($D$6:D109)-1</f>
        <v>1.3326617225037252E-2</v>
      </c>
      <c r="F110" s="10">
        <f>'L6 (2)'!Q108</f>
        <v>1.4446465409896731E-2</v>
      </c>
      <c r="G110" s="10">
        <f t="shared" si="5"/>
        <v>6.4675111681800779E-3</v>
      </c>
      <c r="H110" s="11">
        <f t="shared" si="6"/>
        <v>343.33817214899187</v>
      </c>
      <c r="I110" s="3">
        <f t="shared" si="7"/>
        <v>150.63329934323232</v>
      </c>
      <c r="J110" s="3">
        <f>I110/MAXA($I$6:I109)-1</f>
        <v>-8.5287473169582961E-3</v>
      </c>
    </row>
    <row r="111" spans="1:10" x14ac:dyDescent="0.25">
      <c r="A111" s="47">
        <v>41579</v>
      </c>
      <c r="B111" s="9">
        <v>9.9000000000000008E-3</v>
      </c>
      <c r="C111" s="9">
        <v>2.8049471635186451E-2</v>
      </c>
      <c r="D111" s="3">
        <f t="shared" si="4"/>
        <v>153.75276404938873</v>
      </c>
      <c r="E111" s="3">
        <f>D111/MAXA($D$6:D110)-1</f>
        <v>9.9000000000000199E-3</v>
      </c>
      <c r="F111" s="10">
        <f>'L6 (2)'!Q109</f>
        <v>1.4421813882024558E-2</v>
      </c>
      <c r="G111" s="10">
        <f t="shared" si="5"/>
        <v>6.4428596403079044E-3</v>
      </c>
      <c r="H111" s="11">
        <f t="shared" si="6"/>
        <v>348.28973136631913</v>
      </c>
      <c r="I111" s="3">
        <f t="shared" si="7"/>
        <v>151.60380854805726</v>
      </c>
      <c r="J111" s="3">
        <f>I111/MAXA($I$6:I110)-1</f>
        <v>-2.140837198521095E-3</v>
      </c>
    </row>
    <row r="112" spans="1:10" x14ac:dyDescent="0.25">
      <c r="A112" s="47">
        <v>41609</v>
      </c>
      <c r="B112" s="9">
        <v>9.9000000000000008E-3</v>
      </c>
      <c r="C112" s="9">
        <v>2.356279155049279E-2</v>
      </c>
      <c r="D112" s="3">
        <f t="shared" si="4"/>
        <v>155.27491641347768</v>
      </c>
      <c r="E112" s="3">
        <f>D112/MAXA($D$6:D111)-1</f>
        <v>9.9000000000000199E-3</v>
      </c>
      <c r="F112" s="10">
        <f>'L6 (2)'!Q110</f>
        <v>9.0869706154520346E-3</v>
      </c>
      <c r="G112" s="10">
        <f t="shared" si="5"/>
        <v>1.108016373735381E-3</v>
      </c>
      <c r="H112" s="11">
        <f t="shared" si="6"/>
        <v>351.45462992090853</v>
      </c>
      <c r="I112" s="3">
        <f t="shared" si="7"/>
        <v>151.77178805024914</v>
      </c>
      <c r="J112" s="3">
        <f>I112/MAXA($I$6:I111)-1</f>
        <v>-1.0351929074552402E-3</v>
      </c>
    </row>
    <row r="113" spans="1:10" x14ac:dyDescent="0.25">
      <c r="A113" s="47">
        <v>41640</v>
      </c>
      <c r="B113" s="9">
        <v>2.8000000000000004E-3</v>
      </c>
      <c r="C113" s="9">
        <v>-3.5582905675162646E-2</v>
      </c>
      <c r="D113" s="3">
        <f t="shared" si="4"/>
        <v>155.70968617943541</v>
      </c>
      <c r="E113" s="3">
        <f>D113/MAXA($D$6:D112)-1</f>
        <v>2.7999999999999137E-3</v>
      </c>
      <c r="F113" s="10">
        <f>'L6 (2)'!Q111</f>
        <v>1.0153100144676791E-2</v>
      </c>
      <c r="G113" s="10">
        <f t="shared" si="5"/>
        <v>2.1741459029601378E-3</v>
      </c>
      <c r="H113" s="11">
        <f t="shared" si="6"/>
        <v>355.02298397480587</v>
      </c>
      <c r="I113" s="3">
        <f t="shared" si="7"/>
        <v>152.1017620614235</v>
      </c>
      <c r="J113" s="3">
        <f>I113/MAXA($I$6:I112)-1</f>
        <v>1.136702335086115E-3</v>
      </c>
    </row>
    <row r="114" spans="1:10" x14ac:dyDescent="0.25">
      <c r="A114" s="47">
        <v>41671</v>
      </c>
      <c r="B114" s="9">
        <v>1.6899999999999998E-2</v>
      </c>
      <c r="C114" s="9">
        <v>4.3117029976595278E-2</v>
      </c>
      <c r="D114" s="3">
        <f t="shared" si="4"/>
        <v>158.34117987586785</v>
      </c>
      <c r="E114" s="3">
        <f>D114/MAXA($D$6:D113)-1</f>
        <v>1.6899999999999915E-2</v>
      </c>
      <c r="F114" s="10">
        <f>'L6 (2)'!Q112</f>
        <v>-1.2701892422549927E-2</v>
      </c>
      <c r="G114" s="10">
        <f t="shared" si="5"/>
        <v>-2.0680846664266582E-2</v>
      </c>
      <c r="H114" s="11">
        <f t="shared" si="6"/>
        <v>350.51352022482524</v>
      </c>
      <c r="I114" s="3">
        <f t="shared" si="7"/>
        <v>148.95616884286645</v>
      </c>
      <c r="J114" s="3">
        <f>I114/MAXA($I$6:I113)-1</f>
        <v>-2.0680846664266506E-2</v>
      </c>
    </row>
    <row r="115" spans="1:10" x14ac:dyDescent="0.25">
      <c r="A115" s="47">
        <v>41699</v>
      </c>
      <c r="B115" s="9">
        <v>-1E-3</v>
      </c>
      <c r="C115" s="9">
        <v>6.9321656079357474E-3</v>
      </c>
      <c r="D115" s="3">
        <f t="shared" si="4"/>
        <v>158.18283869599199</v>
      </c>
      <c r="E115" s="3">
        <f>D115/MAXA($D$6:D114)-1</f>
        <v>-1.0000000000000009E-3</v>
      </c>
      <c r="F115" s="10">
        <f>'L6 (2)'!Q113</f>
        <v>1.7969013954440709E-2</v>
      </c>
      <c r="G115" s="10">
        <f t="shared" si="5"/>
        <v>9.9900597127240559E-3</v>
      </c>
      <c r="H115" s="11">
        <f t="shared" si="6"/>
        <v>356.81190256096522</v>
      </c>
      <c r="I115" s="3">
        <f t="shared" si="7"/>
        <v>150.44424986418528</v>
      </c>
      <c r="J115" s="3">
        <f>I115/MAXA($I$6:I114)-1</f>
        <v>-1.0897389844628291E-2</v>
      </c>
    </row>
    <row r="116" spans="1:10" x14ac:dyDescent="0.25">
      <c r="A116" s="47">
        <v>41730</v>
      </c>
      <c r="B116" s="9">
        <v>5.9999999999999995E-4</v>
      </c>
      <c r="C116" s="9">
        <v>6.2007889650528281E-3</v>
      </c>
      <c r="D116" s="3">
        <f t="shared" si="4"/>
        <v>158.27774839920957</v>
      </c>
      <c r="E116" s="3">
        <f>D116/MAXA($D$6:D115)-1</f>
        <v>-4.0060000000008422E-4</v>
      </c>
      <c r="F116" s="10">
        <f>'L6 (2)'!Q114</f>
        <v>1.128525115898394E-2</v>
      </c>
      <c r="G116" s="10">
        <f t="shared" si="5"/>
        <v>3.3062969172672867E-3</v>
      </c>
      <c r="H116" s="11">
        <f t="shared" si="6"/>
        <v>360.83861449788066</v>
      </c>
      <c r="I116" s="3">
        <f t="shared" si="7"/>
        <v>150.94166322373181</v>
      </c>
      <c r="J116" s="3">
        <f>I116/MAXA($I$6:I115)-1</f>
        <v>-7.6271229338106261E-3</v>
      </c>
    </row>
    <row r="117" spans="1:10" x14ac:dyDescent="0.25">
      <c r="A117" s="47">
        <v>41760</v>
      </c>
      <c r="B117" s="9">
        <v>1.23E-2</v>
      </c>
      <c r="C117" s="9">
        <v>2.1030280012996005E-2</v>
      </c>
      <c r="D117" s="3">
        <f t="shared" si="4"/>
        <v>160.22456470451985</v>
      </c>
      <c r="E117" s="3">
        <f>D117/MAXA($D$6:D116)-1</f>
        <v>1.1894472619999874E-2</v>
      </c>
      <c r="F117" s="10">
        <f>'L6 (2)'!Q115</f>
        <v>1.1841081510992474E-2</v>
      </c>
      <c r="G117" s="10">
        <f t="shared" si="5"/>
        <v>3.8621272692758203E-3</v>
      </c>
      <c r="H117" s="11">
        <f t="shared" si="6"/>
        <v>365.11133394446364</v>
      </c>
      <c r="I117" s="3">
        <f t="shared" si="7"/>
        <v>151.52461913733802</v>
      </c>
      <c r="J117" s="3">
        <f>I117/MAXA($I$6:I116)-1</f>
        <v>-3.7944525840036825E-3</v>
      </c>
    </row>
    <row r="118" spans="1:10" x14ac:dyDescent="0.25">
      <c r="A118" s="47">
        <v>41791</v>
      </c>
      <c r="B118" s="9">
        <v>2.8000000000000004E-3</v>
      </c>
      <c r="C118" s="9">
        <v>1.9058331658920569E-2</v>
      </c>
      <c r="D118" s="3">
        <f t="shared" si="4"/>
        <v>160.67319348569248</v>
      </c>
      <c r="E118" s="3">
        <f>D118/MAXA($D$6:D117)-1</f>
        <v>2.7999999999999137E-3</v>
      </c>
      <c r="F118" s="10">
        <f>'L6 (2)'!Q116</f>
        <v>1.2422143570074538E-2</v>
      </c>
      <c r="G118" s="10">
        <f t="shared" si="5"/>
        <v>4.4431893283578845E-3</v>
      </c>
      <c r="H118" s="11">
        <f t="shared" si="6"/>
        <v>369.64679935378314</v>
      </c>
      <c r="I118" s="3">
        <f t="shared" si="7"/>
        <v>152.19787170807254</v>
      </c>
      <c r="J118" s="3">
        <f>I118/MAXA($I$6:I117)-1</f>
        <v>6.318772731259692E-4</v>
      </c>
    </row>
    <row r="119" spans="1:10" x14ac:dyDescent="0.25">
      <c r="A119" s="47">
        <v>41821</v>
      </c>
      <c r="B119" s="9">
        <v>-5.9999999999999995E-4</v>
      </c>
      <c r="C119" s="9">
        <v>-1.5079830581919862E-2</v>
      </c>
      <c r="D119" s="3">
        <f t="shared" si="4"/>
        <v>160.57678956960106</v>
      </c>
      <c r="E119" s="3">
        <f>D119/MAXA($D$6:D118)-1</f>
        <v>-6.0000000000004494E-4</v>
      </c>
      <c r="F119" s="10">
        <f>'L6 (2)'!Q117</f>
        <v>8.8911316760066778E-3</v>
      </c>
      <c r="G119" s="10">
        <f t="shared" si="5"/>
        <v>9.1217743429002421E-4</v>
      </c>
      <c r="H119" s="11">
        <f t="shared" si="6"/>
        <v>372.93337772045209</v>
      </c>
      <c r="I119" s="3">
        <f t="shared" si="7"/>
        <v>152.33670317219159</v>
      </c>
      <c r="J119" s="3">
        <f>I119/MAXA($I$6:I118)-1</f>
        <v>9.1217743428995135E-4</v>
      </c>
    </row>
    <row r="120" spans="1:10" x14ac:dyDescent="0.25">
      <c r="A120" s="47">
        <v>41852</v>
      </c>
      <c r="B120" s="9">
        <v>7.7000000000000002E-3</v>
      </c>
      <c r="C120" s="9">
        <v>3.7655295489735119E-2</v>
      </c>
      <c r="D120" s="3">
        <f t="shared" si="4"/>
        <v>161.81323084928701</v>
      </c>
      <c r="E120" s="3">
        <f>D120/MAXA($D$6:D119)-1</f>
        <v>7.0953800000002065E-3</v>
      </c>
      <c r="F120" s="10">
        <f>'L6 (2)'!Q118</f>
        <v>9.7064089593418886E-3</v>
      </c>
      <c r="G120" s="10">
        <f t="shared" si="5"/>
        <v>1.7274547176252351E-3</v>
      </c>
      <c r="H120" s="11">
        <f t="shared" si="6"/>
        <v>376.55322159919552</v>
      </c>
      <c r="I120" s="3">
        <f t="shared" si="7"/>
        <v>152.59985792875386</v>
      </c>
      <c r="J120" s="3">
        <f>I120/MAXA($I$6:I119)-1</f>
        <v>1.7274547176251431E-3</v>
      </c>
    </row>
    <row r="121" spans="1:10" x14ac:dyDescent="0.25">
      <c r="A121" s="47">
        <v>41883</v>
      </c>
      <c r="B121" s="9">
        <v>7.000000000000001E-4</v>
      </c>
      <c r="C121" s="9">
        <v>-1.5513837223063764E-2</v>
      </c>
      <c r="D121" s="3">
        <f t="shared" si="4"/>
        <v>161.92650011088151</v>
      </c>
      <c r="E121" s="3">
        <f>D121/MAXA($D$6:D120)-1</f>
        <v>6.9999999999992291E-4</v>
      </c>
      <c r="F121" s="10">
        <f>'L6 (2)'!Q119</f>
        <v>1.8012385722644585E-2</v>
      </c>
      <c r="G121" s="10">
        <f t="shared" si="5"/>
        <v>1.0033431480927932E-2</v>
      </c>
      <c r="H121" s="11">
        <f t="shared" si="6"/>
        <v>383.33584347174474</v>
      </c>
      <c r="I121" s="3">
        <f t="shared" si="7"/>
        <v>154.13095814728135</v>
      </c>
      <c r="J121" s="3">
        <f>I121/MAXA($I$6:I120)-1</f>
        <v>1.0033431480927835E-2</v>
      </c>
    </row>
    <row r="122" spans="1:10" x14ac:dyDescent="0.25">
      <c r="A122" s="47">
        <v>41913</v>
      </c>
      <c r="B122" s="9">
        <v>-5.0000000000000001E-4</v>
      </c>
      <c r="C122" s="9">
        <v>2.3201460786772321E-2</v>
      </c>
      <c r="D122" s="3">
        <f t="shared" si="4"/>
        <v>161.84553686082609</v>
      </c>
      <c r="E122" s="3">
        <f>D122/MAXA($D$6:D121)-1</f>
        <v>-4.9999999999983391E-4</v>
      </c>
      <c r="F122" s="10">
        <f>'L6 (2)'!Q120</f>
        <v>1.065567427871867E-2</v>
      </c>
      <c r="G122" s="10">
        <f t="shared" si="5"/>
        <v>2.6767200370020165E-3</v>
      </c>
      <c r="H122" s="11">
        <f t="shared" si="6"/>
        <v>387.42054535913758</v>
      </c>
      <c r="I122" s="3">
        <f t="shared" si="7"/>
        <v>154.54352357127647</v>
      </c>
      <c r="J122" s="3">
        <f>I122/MAXA($I$6:I121)-1</f>
        <v>2.6767200370019228E-3</v>
      </c>
    </row>
    <row r="123" spans="1:10" x14ac:dyDescent="0.25">
      <c r="A123" s="47">
        <v>41944</v>
      </c>
      <c r="B123" s="9">
        <v>1.17E-2</v>
      </c>
      <c r="C123" s="9">
        <v>2.4533588760364822E-2</v>
      </c>
      <c r="D123" s="3">
        <f t="shared" si="4"/>
        <v>163.73912964209777</v>
      </c>
      <c r="E123" s="3">
        <f>D123/MAXA($D$6:D122)-1</f>
        <v>1.1194150000000125E-2</v>
      </c>
      <c r="F123" s="10">
        <f>'L6 (2)'!Q121</f>
        <v>1.8797051856087734E-2</v>
      </c>
      <c r="G123" s="10">
        <f t="shared" si="5"/>
        <v>1.0818097614371081E-2</v>
      </c>
      <c r="H123" s="11">
        <f t="shared" si="6"/>
        <v>394.70290944036714</v>
      </c>
      <c r="I123" s="3">
        <f t="shared" si="7"/>
        <v>156.21539049493938</v>
      </c>
      <c r="J123" s="3">
        <f>I123/MAXA($I$6:I122)-1</f>
        <v>1.0818097614371025E-2</v>
      </c>
    </row>
    <row r="124" spans="1:10" x14ac:dyDescent="0.25">
      <c r="A124" s="47">
        <v>41974</v>
      </c>
      <c r="B124" s="9">
        <v>4.0000000000000002E-4</v>
      </c>
      <c r="C124" s="9">
        <v>-4.1885878779204244E-3</v>
      </c>
      <c r="D124" s="3">
        <f t="shared" si="4"/>
        <v>163.80462529395459</v>
      </c>
      <c r="E124" s="3">
        <f>D124/MAXA($D$6:D123)-1</f>
        <v>3.9999999999995595E-4</v>
      </c>
      <c r="F124" s="10">
        <f>'L6 (2)'!Q122</f>
        <v>1.3877399770692182E-2</v>
      </c>
      <c r="G124" s="10">
        <f t="shared" si="5"/>
        <v>5.8984455289755287E-3</v>
      </c>
      <c r="H124" s="11">
        <f t="shared" si="6"/>
        <v>400.18035950532646</v>
      </c>
      <c r="I124" s="3">
        <f t="shared" si="7"/>
        <v>157.13681846656141</v>
      </c>
      <c r="J124" s="3">
        <f>I124/MAXA($I$6:I123)-1</f>
        <v>5.8984455289754489E-3</v>
      </c>
    </row>
    <row r="125" spans="1:10" x14ac:dyDescent="0.25">
      <c r="A125" s="47">
        <v>42005</v>
      </c>
      <c r="B125" s="9">
        <v>2.29E-2</v>
      </c>
      <c r="C125" s="9">
        <v>-3.1040805790470194E-2</v>
      </c>
      <c r="D125" s="3">
        <f t="shared" si="4"/>
        <v>167.55575121318614</v>
      </c>
      <c r="E125" s="3">
        <f>D125/MAXA($D$6:D124)-1</f>
        <v>2.289999999999992E-2</v>
      </c>
      <c r="F125" s="10">
        <f>'L6 (2)'!Q123</f>
        <v>1.2030770177856302E-2</v>
      </c>
      <c r="G125" s="10">
        <f t="shared" si="5"/>
        <v>4.0518159361396487E-3</v>
      </c>
      <c r="H125" s="11">
        <f t="shared" si="6"/>
        <v>404.994837440227</v>
      </c>
      <c r="I125" s="3">
        <f t="shared" si="7"/>
        <v>157.77350793177848</v>
      </c>
      <c r="J125" s="3">
        <f>I125/MAXA($I$6:I124)-1</f>
        <v>4.0518159361395689E-3</v>
      </c>
    </row>
    <row r="126" spans="1:10" x14ac:dyDescent="0.25">
      <c r="A126" s="47">
        <v>42036</v>
      </c>
      <c r="B126" s="9">
        <v>1.34E-2</v>
      </c>
      <c r="C126" s="9">
        <v>5.4892511014553946E-2</v>
      </c>
      <c r="D126" s="3">
        <f t="shared" si="4"/>
        <v>169.80099827944284</v>
      </c>
      <c r="E126" s="3">
        <f>D126/MAXA($D$6:D125)-1</f>
        <v>1.3400000000000079E-2</v>
      </c>
      <c r="F126" s="10">
        <f>'L6 (2)'!Q124</f>
        <v>1.8626850039374983E-2</v>
      </c>
      <c r="G126" s="10">
        <f t="shared" si="5"/>
        <v>1.0647895797658329E-2</v>
      </c>
      <c r="H126" s="11">
        <f t="shared" si="6"/>
        <v>412.53861554394712</v>
      </c>
      <c r="I126" s="3">
        <f t="shared" si="7"/>
        <v>159.45346380386709</v>
      </c>
      <c r="J126" s="3">
        <f>I126/MAXA($I$6:I125)-1</f>
        <v>1.0647895797658347E-2</v>
      </c>
    </row>
    <row r="127" spans="1:10" x14ac:dyDescent="0.25">
      <c r="A127" s="47">
        <v>42064</v>
      </c>
      <c r="B127" s="9">
        <v>9.0000000000000011E-3</v>
      </c>
      <c r="C127" s="9">
        <v>-1.739610691375626E-2</v>
      </c>
      <c r="D127" s="3">
        <f t="shared" si="4"/>
        <v>171.32920726395781</v>
      </c>
      <c r="E127" s="3">
        <f>D127/MAXA($D$6:D126)-1</f>
        <v>8.999999999999897E-3</v>
      </c>
      <c r="F127" s="10">
        <f>'L6 (2)'!Q125</f>
        <v>2.0869634430154341E-2</v>
      </c>
      <c r="G127" s="10">
        <f t="shared" si="5"/>
        <v>1.2890680188437687E-2</v>
      </c>
      <c r="H127" s="11">
        <f t="shared" si="6"/>
        <v>421.14814563867134</v>
      </c>
      <c r="I127" s="3">
        <f t="shared" si="7"/>
        <v>161.50892741070138</v>
      </c>
      <c r="J127" s="3">
        <f>I127/MAXA($I$6:I126)-1</f>
        <v>1.2890680188437642E-2</v>
      </c>
    </row>
    <row r="128" spans="1:10" x14ac:dyDescent="0.25">
      <c r="A128" s="47">
        <v>42095</v>
      </c>
      <c r="B128" s="9">
        <v>-1.7000000000000001E-3</v>
      </c>
      <c r="C128" s="9">
        <v>8.5208197301247512E-3</v>
      </c>
      <c r="D128" s="3">
        <f t="shared" si="4"/>
        <v>171.03794761160907</v>
      </c>
      <c r="E128" s="3">
        <f>D128/MAXA($D$6:D127)-1</f>
        <v>-1.7000000000000348E-3</v>
      </c>
      <c r="F128" s="10">
        <f>'L6 (2)'!Q126</f>
        <v>1.2228814644204814E-2</v>
      </c>
      <c r="G128" s="10">
        <f t="shared" si="5"/>
        <v>4.2498604024881603E-3</v>
      </c>
      <c r="H128" s="11">
        <f t="shared" si="6"/>
        <v>426.29828824943723</v>
      </c>
      <c r="I128" s="3">
        <f t="shared" si="7"/>
        <v>162.19531780595244</v>
      </c>
      <c r="J128" s="3">
        <f>I128/MAXA($I$6:I127)-1</f>
        <v>4.2498604024880926E-3</v>
      </c>
    </row>
    <row r="129" spans="1:10" x14ac:dyDescent="0.25">
      <c r="A129" s="47">
        <v>42125</v>
      </c>
      <c r="B129" s="9">
        <v>4.1999999999999997E-3</v>
      </c>
      <c r="C129" s="9">
        <v>1.0491382393316817E-2</v>
      </c>
      <c r="D129" s="3">
        <f t="shared" si="4"/>
        <v>171.75630699157782</v>
      </c>
      <c r="E129" s="3">
        <f>D129/MAXA($D$6:D128)-1</f>
        <v>2.4928599999998191E-3</v>
      </c>
      <c r="F129" s="10">
        <f>'L6 (2)'!Q127</f>
        <v>1.2098593398775205E-2</v>
      </c>
      <c r="G129" s="10">
        <f t="shared" si="5"/>
        <v>4.1196391570585515E-3</v>
      </c>
      <c r="H129" s="11">
        <f t="shared" si="6"/>
        <v>431.45589790556102</v>
      </c>
      <c r="I129" s="3">
        <f t="shared" si="7"/>
        <v>162.86350398827742</v>
      </c>
      <c r="J129" s="3">
        <f>I129/MAXA($I$6:I128)-1</f>
        <v>4.1196391570585966E-3</v>
      </c>
    </row>
    <row r="130" spans="1:10" x14ac:dyDescent="0.25">
      <c r="A130" s="47">
        <v>42156</v>
      </c>
      <c r="B130" s="9">
        <v>-1.47E-2</v>
      </c>
      <c r="C130" s="9">
        <v>-2.1011672375900514E-2</v>
      </c>
      <c r="D130" s="3">
        <f t="shared" si="4"/>
        <v>169.2314892788016</v>
      </c>
      <c r="E130" s="3">
        <f>D130/MAXA($D$6:D129)-1</f>
        <v>-1.4700000000000157E-2</v>
      </c>
      <c r="F130" s="10">
        <f>'L6 (2)'!Q128</f>
        <v>1.4097744360902257E-2</v>
      </c>
      <c r="G130" s="10">
        <f t="shared" si="5"/>
        <v>6.118790119185603E-3</v>
      </c>
      <c r="H130" s="11">
        <f t="shared" si="6"/>
        <v>437.53845285723719</v>
      </c>
      <c r="I130" s="3">
        <f t="shared" si="7"/>
        <v>163.86003158725686</v>
      </c>
      <c r="J130" s="3">
        <f>I130/MAXA($I$6:I129)-1</f>
        <v>6.1187901191857019E-3</v>
      </c>
    </row>
    <row r="131" spans="1:10" x14ac:dyDescent="0.25">
      <c r="A131" s="47">
        <v>42186</v>
      </c>
      <c r="B131" s="9">
        <v>1.1899999999999999E-2</v>
      </c>
      <c r="C131" s="9">
        <v>1.9742029696721453E-2</v>
      </c>
      <c r="D131" s="3">
        <f t="shared" si="4"/>
        <v>171.24534400121934</v>
      </c>
      <c r="E131" s="3">
        <f>D131/MAXA($D$6:D130)-1</f>
        <v>-2.9749300000001533E-3</v>
      </c>
      <c r="F131" s="10">
        <f>'L6 (2)'!Q129</f>
        <v>1.0855521546769269E-2</v>
      </c>
      <c r="G131" s="10">
        <f t="shared" si="5"/>
        <v>2.8765673050526151E-3</v>
      </c>
      <c r="H131" s="11">
        <f t="shared" si="6"/>
        <v>442.28816095976896</v>
      </c>
      <c r="I131" s="3">
        <f t="shared" si="7"/>
        <v>164.33138599672566</v>
      </c>
      <c r="J131" s="3">
        <f>I131/MAXA($I$6:I130)-1</f>
        <v>2.8765673050525908E-3</v>
      </c>
    </row>
    <row r="132" spans="1:10" x14ac:dyDescent="0.25">
      <c r="A132" s="47">
        <v>42217</v>
      </c>
      <c r="B132" s="9">
        <v>-1.46E-2</v>
      </c>
      <c r="C132" s="9">
        <v>-6.2580818167202845E-2</v>
      </c>
      <c r="D132" s="3">
        <f t="shared" si="4"/>
        <v>168.74516197880155</v>
      </c>
      <c r="E132" s="3">
        <f>D132/MAXA($D$6:D131)-1</f>
        <v>-1.7531496022000104E-2</v>
      </c>
      <c r="F132" s="10">
        <f>'L6 (2)'!Q130</f>
        <v>1.9488766307668885E-2</v>
      </c>
      <c r="G132" s="10">
        <f t="shared" si="5"/>
        <v>1.1509812065952231E-2</v>
      </c>
      <c r="H132" s="11">
        <f t="shared" si="6"/>
        <v>450.90781156936254</v>
      </c>
      <c r="I132" s="3">
        <f t="shared" si="7"/>
        <v>166.22280936608541</v>
      </c>
      <c r="J132" s="3">
        <f>I132/MAXA($I$6:I131)-1</f>
        <v>1.1509812065952252E-2</v>
      </c>
    </row>
    <row r="133" spans="1:10" x14ac:dyDescent="0.25">
      <c r="A133" s="47">
        <v>42248</v>
      </c>
      <c r="B133" s="9">
        <v>-4.5999999999999999E-3</v>
      </c>
      <c r="C133" s="9">
        <v>-2.6442831573227132E-2</v>
      </c>
      <c r="D133" s="3">
        <f t="shared" si="4"/>
        <v>167.96893423369906</v>
      </c>
      <c r="E133" s="3">
        <f>D133/MAXA($D$6:D132)-1</f>
        <v>-2.2050851140298922E-2</v>
      </c>
      <c r="F133" s="10">
        <f>'L6 (2)'!Q131</f>
        <v>-5.2114853516134901E-2</v>
      </c>
      <c r="G133" s="10">
        <f t="shared" si="5"/>
        <v>-6.0093807757851558E-2</v>
      </c>
      <c r="H133" s="11">
        <f t="shared" si="6"/>
        <v>427.40881702014428</v>
      </c>
      <c r="I133" s="3">
        <f t="shared" si="7"/>
        <v>156.23384781506988</v>
      </c>
      <c r="J133" s="3">
        <f>I133/MAXA($I$6:I132)-1</f>
        <v>-6.0093807757851558E-2</v>
      </c>
    </row>
    <row r="134" spans="1:10" x14ac:dyDescent="0.25">
      <c r="A134" s="47">
        <v>42278</v>
      </c>
      <c r="B134" s="9">
        <v>8.0000000000000002E-3</v>
      </c>
      <c r="C134" s="9">
        <v>8.2983117760394132E-2</v>
      </c>
      <c r="D134" s="3">
        <f t="shared" si="4"/>
        <v>169.31268570756865</v>
      </c>
      <c r="E134" s="3">
        <f>D134/MAXA($D$6:D133)-1</f>
        <v>-1.4227257949421257E-2</v>
      </c>
      <c r="F134" s="10">
        <f>'L6 (2)'!Q132</f>
        <v>2.7267834718650963E-2</v>
      </c>
      <c r="G134" s="10">
        <f t="shared" si="5"/>
        <v>1.9288880476934309E-2</v>
      </c>
      <c r="H134" s="11">
        <f t="shared" si="6"/>
        <v>439.06332999994373</v>
      </c>
      <c r="I134" s="3">
        <f t="shared" si="7"/>
        <v>159.2474238320263</v>
      </c>
      <c r="J134" s="3">
        <f>I134/MAXA($I$6:I133)-1</f>
        <v>-4.1964069556162276E-2</v>
      </c>
    </row>
    <row r="135" spans="1:10" x14ac:dyDescent="0.25">
      <c r="A135" s="47">
        <v>42309</v>
      </c>
      <c r="B135" s="9">
        <v>1.6399999999999998E-2</v>
      </c>
      <c r="C135" s="9">
        <v>5.0486926072412786E-4</v>
      </c>
      <c r="D135" s="3">
        <f t="shared" ref="D135:D149" si="8">D134*(1+B135)</f>
        <v>172.08941375317278</v>
      </c>
      <c r="E135" s="3">
        <f>D135/MAXA($D$6:D134)-1</f>
        <v>1.9394150202083349E-3</v>
      </c>
      <c r="F135" s="10">
        <f>'L6 (2)'!Q133</f>
        <v>2.3626307562823131E-2</v>
      </c>
      <c r="G135" s="10">
        <f t="shared" si="5"/>
        <v>1.5647353321106477E-2</v>
      </c>
      <c r="H135" s="11">
        <f t="shared" si="6"/>
        <v>449.43677527407971</v>
      </c>
      <c r="I135" s="3">
        <f t="shared" si="7"/>
        <v>161.73922453820202</v>
      </c>
      <c r="J135" s="3">
        <f>I135/MAXA($I$6:I134)-1</f>
        <v>-2.6973342858192528E-2</v>
      </c>
    </row>
    <row r="136" spans="1:10" x14ac:dyDescent="0.25">
      <c r="A136" s="47">
        <v>42339</v>
      </c>
      <c r="B136" s="9">
        <v>-5.0000000000000001E-3</v>
      </c>
      <c r="C136" s="9">
        <v>-1.7530185176314439E-2</v>
      </c>
      <c r="D136" s="3">
        <f t="shared" si="8"/>
        <v>171.22896668440691</v>
      </c>
      <c r="E136" s="3">
        <f>D136/MAXA($D$6:D135)-1</f>
        <v>-5.0000000000000044E-3</v>
      </c>
      <c r="F136" s="10">
        <f>'L6 (2)'!Q134</f>
        <v>1.4692203479657906E-2</v>
      </c>
      <c r="G136" s="10">
        <f t="shared" ref="G136:G149" si="9">F136-$L$5</f>
        <v>6.7132492379412528E-3</v>
      </c>
      <c r="H136" s="11">
        <f t="shared" si="6"/>
        <v>456.03999182764778</v>
      </c>
      <c r="I136" s="3">
        <f t="shared" si="7"/>
        <v>162.82502026407829</v>
      </c>
      <c r="J136" s="3">
        <f>I136/MAXA($I$6:I135)-1</f>
        <v>-2.0441172393638851E-2</v>
      </c>
    </row>
    <row r="137" spans="1:10" x14ac:dyDescent="0.25">
      <c r="A137" s="47">
        <v>42370</v>
      </c>
      <c r="B137" s="9">
        <v>-1.0500000000000001E-2</v>
      </c>
      <c r="C137" s="9">
        <v>-5.073532197294639E-2</v>
      </c>
      <c r="D137" s="3">
        <f t="shared" si="8"/>
        <v>169.43106253422064</v>
      </c>
      <c r="E137" s="3">
        <f>D137/MAXA($D$6:D136)-1</f>
        <v>-1.5447499999999947E-2</v>
      </c>
      <c r="F137" s="10">
        <f>'L6 (2)'!Q135</f>
        <v>1.6931498647915658E-2</v>
      </c>
      <c r="G137" s="10">
        <f t="shared" si="9"/>
        <v>8.9525444061990048E-3</v>
      </c>
      <c r="H137" s="11">
        <f t="shared" ref="H137:H149" si="10">H136*(1+F137)</f>
        <v>463.76143233267305</v>
      </c>
      <c r="I137" s="3">
        <f t="shared" ref="I137:I149" si="11">(1+G137)*I136</f>
        <v>164.28271848843272</v>
      </c>
      <c r="J137" s="3">
        <f>I137/MAXA($I$6:I136)-1</f>
        <v>-1.1671628491008557E-2</v>
      </c>
    </row>
    <row r="138" spans="1:10" x14ac:dyDescent="0.25">
      <c r="A138" s="47">
        <v>42401</v>
      </c>
      <c r="B138" s="9">
        <v>3.2000000000000002E-3</v>
      </c>
      <c r="C138" s="9">
        <v>-4.1283604302990717E-3</v>
      </c>
      <c r="D138" s="3">
        <f t="shared" si="8"/>
        <v>169.97324193433016</v>
      </c>
      <c r="E138" s="3">
        <f>D138/MAXA($D$6:D137)-1</f>
        <v>-1.2296931999999927E-2</v>
      </c>
      <c r="F138" s="10">
        <f>'L6 (2)'!Q136</f>
        <v>1.2837301296053915E-2</v>
      </c>
      <c r="G138" s="10">
        <f t="shared" si="9"/>
        <v>4.8583470543372611E-3</v>
      </c>
      <c r="H138" s="11">
        <f t="shared" si="10"/>
        <v>469.71487756901706</v>
      </c>
      <c r="I138" s="3">
        <f t="shared" si="11"/>
        <v>165.08086094987951</v>
      </c>
      <c r="J138" s="3">
        <f>I138/MAXA($I$6:I137)-1</f>
        <v>-6.8699862585699378E-3</v>
      </c>
    </row>
    <row r="139" spans="1:10" x14ac:dyDescent="0.25">
      <c r="A139" s="47">
        <v>42430</v>
      </c>
      <c r="B139" s="9">
        <v>2E-3</v>
      </c>
      <c r="C139" s="9">
        <v>6.5991114577365062E-2</v>
      </c>
      <c r="D139" s="3">
        <f t="shared" si="8"/>
        <v>170.31318841819882</v>
      </c>
      <c r="E139" s="3">
        <f>D139/MAXA($D$6:D138)-1</f>
        <v>-1.0321525863999925E-2</v>
      </c>
      <c r="F139" s="10">
        <f>'L6 (2)'!Q137</f>
        <v>1.9037128806689767E-2</v>
      </c>
      <c r="G139" s="10">
        <f t="shared" si="9"/>
        <v>1.1058174564973114E-2</v>
      </c>
      <c r="H139" s="11">
        <f t="shared" si="10"/>
        <v>478.65690019571696</v>
      </c>
      <c r="I139" s="3">
        <f t="shared" si="11"/>
        <v>166.90635392759933</v>
      </c>
      <c r="J139" s="3">
        <f>I139/MAXA($I$6:I138)-1</f>
        <v>4.1122187990969561E-3</v>
      </c>
    </row>
    <row r="140" spans="1:10" x14ac:dyDescent="0.25">
      <c r="A140" s="47">
        <v>42461</v>
      </c>
      <c r="B140" s="9">
        <v>3.7000000000000002E-3</v>
      </c>
      <c r="C140" s="9">
        <v>2.6993984808731941E-3</v>
      </c>
      <c r="D140" s="3">
        <f t="shared" si="8"/>
        <v>170.94334721534617</v>
      </c>
      <c r="E140" s="3">
        <f>D140/MAXA($D$6:D139)-1</f>
        <v>-6.6597155096966842E-3</v>
      </c>
      <c r="F140" s="10">
        <f>'L6 (2)'!Q138</f>
        <v>1.6514809716130827E-2</v>
      </c>
      <c r="G140" s="10">
        <f t="shared" si="9"/>
        <v>8.5358554744141731E-3</v>
      </c>
      <c r="H140" s="11">
        <f t="shared" si="10"/>
        <v>486.56182782176222</v>
      </c>
      <c r="I140" s="3">
        <f t="shared" si="11"/>
        <v>168.33104244248673</v>
      </c>
      <c r="J140" s="3">
        <f>I140/MAXA($I$6:I139)-1</f>
        <v>8.5358554744141557E-3</v>
      </c>
    </row>
    <row r="141" spans="1:10" x14ac:dyDescent="0.25">
      <c r="A141" s="47">
        <v>42491</v>
      </c>
      <c r="B141" s="9">
        <v>5.6000000000000008E-3</v>
      </c>
      <c r="C141" s="9">
        <v>1.5324602357572603E-2</v>
      </c>
      <c r="D141" s="3">
        <f t="shared" si="8"/>
        <v>171.90062995975211</v>
      </c>
      <c r="E141" s="3">
        <f>D141/MAXA($D$6:D140)-1</f>
        <v>-1.0970099165509284E-3</v>
      </c>
      <c r="F141" s="10">
        <f>'L6 (2)'!Q139</f>
        <v>1.3758668346763092E-2</v>
      </c>
      <c r="G141" s="10">
        <f t="shared" si="9"/>
        <v>5.7797141050464386E-3</v>
      </c>
      <c r="H141" s="11">
        <f t="shared" si="10"/>
        <v>493.25627064095664</v>
      </c>
      <c r="I141" s="3">
        <f t="shared" si="11"/>
        <v>169.30394774280873</v>
      </c>
      <c r="J141" s="3">
        <f>I141/MAXA($I$6:I140)-1</f>
        <v>5.7797141050464074E-3</v>
      </c>
    </row>
    <row r="142" spans="1:10" x14ac:dyDescent="0.25">
      <c r="A142" s="47">
        <v>42522</v>
      </c>
      <c r="B142" s="9">
        <v>1.5E-3</v>
      </c>
      <c r="C142" s="9">
        <v>9.1092112097812539E-4</v>
      </c>
      <c r="D142" s="3">
        <f t="shared" si="8"/>
        <v>172.15848090469174</v>
      </c>
      <c r="E142" s="3">
        <f>D142/MAXA($D$6:D141)-1</f>
        <v>4.0134456857421341E-4</v>
      </c>
      <c r="F142" s="10">
        <f>'L6 (2)'!Q140</f>
        <v>1.4542304704145949E-2</v>
      </c>
      <c r="G142" s="10">
        <f t="shared" si="9"/>
        <v>6.5633504624292953E-3</v>
      </c>
      <c r="H142" s="11">
        <f t="shared" si="10"/>
        <v>500.42935362584814</v>
      </c>
      <c r="I142" s="3">
        <f t="shared" si="11"/>
        <v>170.41514888651761</v>
      </c>
      <c r="J142" s="3">
        <f>I142/MAXA($I$6:I141)-1</f>
        <v>6.5633504624293959E-3</v>
      </c>
    </row>
    <row r="143" spans="1:10" x14ac:dyDescent="0.25">
      <c r="A143" s="47">
        <v>42552</v>
      </c>
      <c r="B143" s="9">
        <v>1.3899999999999999E-2</v>
      </c>
      <c r="C143" s="9">
        <v>3.5609801125254359E-2</v>
      </c>
      <c r="D143" s="3">
        <f t="shared" si="8"/>
        <v>174.55148378926697</v>
      </c>
      <c r="E143" s="3">
        <f>D143/MAXA($D$6:D142)-1</f>
        <v>1.3900000000000023E-2</v>
      </c>
      <c r="F143" s="10">
        <f>'L6 (2)'!Q141</f>
        <v>1.1283865793485228E-2</v>
      </c>
      <c r="G143" s="10">
        <f t="shared" si="9"/>
        <v>3.3049115517685742E-3</v>
      </c>
      <c r="H143" s="11">
        <f t="shared" si="10"/>
        <v>506.07613129128282</v>
      </c>
      <c r="I143" s="3">
        <f t="shared" si="11"/>
        <v>170.978355880669</v>
      </c>
      <c r="J143" s="3">
        <f>I143/MAXA($I$6:I142)-1</f>
        <v>3.3049115517684857E-3</v>
      </c>
    </row>
    <row r="144" spans="1:10" x14ac:dyDescent="0.25">
      <c r="A144" s="47">
        <v>42583</v>
      </c>
      <c r="B144" s="9">
        <v>-4.0000000000000002E-4</v>
      </c>
      <c r="C144" s="9">
        <v>-1.2192431360480427E-3</v>
      </c>
      <c r="D144" s="3">
        <f t="shared" si="8"/>
        <v>174.48166319575128</v>
      </c>
      <c r="E144" s="3">
        <f>D144/MAXA($D$6:D143)-1</f>
        <v>-3.9999999999984492E-4</v>
      </c>
      <c r="F144" s="10">
        <f>'L6 (2)'!Q142</f>
        <v>1.3632135435513597E-2</v>
      </c>
      <c r="G144" s="10">
        <f t="shared" si="9"/>
        <v>5.6531811937969439E-3</v>
      </c>
      <c r="H144" s="11">
        <f t="shared" si="10"/>
        <v>512.97502965372632</v>
      </c>
      <c r="I144" s="3">
        <f t="shared" si="11"/>
        <v>171.94492750667993</v>
      </c>
      <c r="J144" s="3">
        <f>I144/MAXA($I$6:I143)-1</f>
        <v>5.6531811937969856E-3</v>
      </c>
    </row>
    <row r="145" spans="1:10" x14ac:dyDescent="0.25">
      <c r="A145" s="47">
        <v>42614</v>
      </c>
      <c r="B145" s="9">
        <v>2.6000000000000003E-3</v>
      </c>
      <c r="C145" s="9">
        <v>-1.2344508443253854E-3</v>
      </c>
      <c r="D145" s="3">
        <f t="shared" si="8"/>
        <v>174.93531552006021</v>
      </c>
      <c r="E145" s="3">
        <f>D145/MAXA($D$6:D144)-1</f>
        <v>2.1989600000000831E-3</v>
      </c>
      <c r="F145" s="10">
        <f>'L6 (2)'!Q143</f>
        <v>1.0888334525900201E-2</v>
      </c>
      <c r="G145" s="10">
        <f t="shared" si="9"/>
        <v>2.9093802841835478E-3</v>
      </c>
      <c r="H145" s="11">
        <f t="shared" si="10"/>
        <v>518.56047338002963</v>
      </c>
      <c r="I145" s="3">
        <f t="shared" si="11"/>
        <v>172.44518068873325</v>
      </c>
      <c r="J145" s="3">
        <f>I145/MAXA($I$6:I144)-1</f>
        <v>2.909380284183527E-3</v>
      </c>
    </row>
    <row r="146" spans="1:10" x14ac:dyDescent="0.25">
      <c r="A146" s="47">
        <v>42644</v>
      </c>
      <c r="B146" s="9">
        <v>-6.9999999999999999E-4</v>
      </c>
      <c r="C146" s="9">
        <v>-1.9425679279557517E-2</v>
      </c>
      <c r="D146" s="3">
        <f t="shared" si="8"/>
        <v>174.81286079919616</v>
      </c>
      <c r="E146" s="3">
        <f>D146/MAXA($D$6:D145)-1</f>
        <v>-7.0000000000003393E-4</v>
      </c>
      <c r="F146" s="10">
        <f>'L6 (2)'!Q144</f>
        <v>1.5486102084388557E-2</v>
      </c>
      <c r="G146" s="10">
        <f t="shared" si="9"/>
        <v>7.5071478426719032E-3</v>
      </c>
      <c r="H146" s="11">
        <f t="shared" si="10"/>
        <v>526.59095380772169</v>
      </c>
      <c r="I146" s="3">
        <f t="shared" si="11"/>
        <v>173.73975215491981</v>
      </c>
      <c r="J146" s="3">
        <f>I146/MAXA($I$6:I145)-1</f>
        <v>7.507147842671813E-3</v>
      </c>
    </row>
    <row r="147" spans="1:10" x14ac:dyDescent="0.25">
      <c r="A147" s="47">
        <v>42675</v>
      </c>
      <c r="B147" s="9">
        <v>1.6999999999999999E-3</v>
      </c>
      <c r="C147" s="9">
        <v>3.4174522187570444E-2</v>
      </c>
      <c r="D147" s="3">
        <f t="shared" si="8"/>
        <v>175.1100426625548</v>
      </c>
      <c r="E147" s="3">
        <f>D147/MAXA($D$6:D146)-1</f>
        <v>9.9881000000001663E-4</v>
      </c>
      <c r="F147" s="10">
        <f>'L6 (2)'!Q145</f>
        <v>1.3824316872201876E-2</v>
      </c>
      <c r="G147" s="10">
        <f t="shared" si="9"/>
        <v>5.8453626304852228E-3</v>
      </c>
      <c r="H147" s="11">
        <f t="shared" si="10"/>
        <v>533.87071401519461</v>
      </c>
      <c r="I147" s="3">
        <f t="shared" si="11"/>
        <v>174.75532400959597</v>
      </c>
      <c r="J147" s="3">
        <f>I147/MAXA($I$6:I146)-1</f>
        <v>5.8453626304852957E-3</v>
      </c>
    </row>
    <row r="148" spans="1:10" x14ac:dyDescent="0.25">
      <c r="A148" s="47">
        <v>42705</v>
      </c>
      <c r="B148" s="9">
        <v>1.03E-2</v>
      </c>
      <c r="C148" s="9">
        <v>1.8200762196895148E-2</v>
      </c>
      <c r="D148" s="3">
        <f t="shared" si="8"/>
        <v>176.91367610197912</v>
      </c>
      <c r="E148" s="3">
        <f>D148/MAXA($D$6:D147)-1</f>
        <v>1.0299999999999976E-2</v>
      </c>
      <c r="F148" s="10">
        <f>'L6 (2)'!Q146</f>
        <v>1.5285663515431373E-2</v>
      </c>
      <c r="G148" s="10">
        <f t="shared" si="9"/>
        <v>7.3067092737147191E-3</v>
      </c>
      <c r="H148" s="11">
        <f t="shared" si="10"/>
        <v>542.03128211037404</v>
      </c>
      <c r="I148" s="3">
        <f t="shared" si="11"/>
        <v>176.03221035616789</v>
      </c>
      <c r="J148" s="3">
        <f>I148/MAXA($I$6:I147)-1</f>
        <v>7.3067092737146844E-3</v>
      </c>
    </row>
    <row r="149" spans="1:10" x14ac:dyDescent="0.25">
      <c r="A149" s="47">
        <v>42736</v>
      </c>
      <c r="B149" s="9">
        <v>5.9999999999999995E-4</v>
      </c>
      <c r="C149" s="9">
        <v>2.3E-2</v>
      </c>
      <c r="D149" s="3">
        <f t="shared" si="8"/>
        <v>177.01982430764031</v>
      </c>
      <c r="E149" s="3">
        <f>D149/MAXA($D$6:D148)-1</f>
        <v>5.9999999999993392E-4</v>
      </c>
      <c r="F149" s="10">
        <f>'L6 (2)'!Q147</f>
        <v>1.358917723947555E-2</v>
      </c>
      <c r="G149" s="10">
        <f t="shared" si="9"/>
        <v>5.6102229977588961E-3</v>
      </c>
      <c r="H149" s="11">
        <f t="shared" si="10"/>
        <v>549.39704127231209</v>
      </c>
      <c r="I149" s="3">
        <f t="shared" si="11"/>
        <v>177.01979031105438</v>
      </c>
      <c r="J149" s="3">
        <f>I149/MAXA($I$6:I148)-1</f>
        <v>5.6102229977588181E-3</v>
      </c>
    </row>
    <row r="150" spans="1:10" x14ac:dyDescent="0.25">
      <c r="F150" s="10"/>
      <c r="G150" s="10"/>
    </row>
  </sheetData>
  <pageMargins left="0.75" right="0.75" top="1" bottom="1" header="0.5" footer="0.5"/>
  <pageSetup paperSize="9" orientation="portrait" horizontalDpi="4294967292" verticalDpi="4294967292"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8"/>
  <sheetViews>
    <sheetView topLeftCell="B144" workbookViewId="0">
      <selection activeCell="O4" sqref="O4:R4"/>
    </sheetView>
  </sheetViews>
  <sheetFormatPr baseColWidth="10" defaultRowHeight="15" x14ac:dyDescent="0.25"/>
  <cols>
    <col min="1" max="1" width="11.7109375" bestFit="1" customWidth="1"/>
    <col min="4" max="4" width="12.7109375" bestFit="1" customWidth="1"/>
    <col min="5" max="5" width="11.85546875" customWidth="1"/>
    <col min="9" max="9" width="18.140625" customWidth="1"/>
  </cols>
  <sheetData>
    <row r="1" spans="1:19" x14ac:dyDescent="0.25">
      <c r="A1" t="s">
        <v>0</v>
      </c>
      <c r="B1">
        <v>8</v>
      </c>
    </row>
    <row r="2" spans="1:19" x14ac:dyDescent="0.25">
      <c r="A2" t="s">
        <v>1</v>
      </c>
      <c r="B2">
        <v>-2</v>
      </c>
    </row>
    <row r="3" spans="1:19" x14ac:dyDescent="0.25">
      <c r="A3" s="2"/>
    </row>
    <row r="4" spans="1:19" x14ac:dyDescent="0.25">
      <c r="A4" s="1" t="s">
        <v>18</v>
      </c>
      <c r="B4" s="62" t="s">
        <v>2</v>
      </c>
      <c r="C4" s="62" t="s">
        <v>6</v>
      </c>
      <c r="D4" s="62" t="s">
        <v>5</v>
      </c>
      <c r="E4" s="62" t="s">
        <v>7</v>
      </c>
      <c r="F4" s="62" t="s">
        <v>8</v>
      </c>
      <c r="G4" s="63" t="s">
        <v>9</v>
      </c>
      <c r="H4" s="62" t="s">
        <v>10</v>
      </c>
      <c r="I4" s="62" t="s">
        <v>17</v>
      </c>
      <c r="J4" s="62" t="s">
        <v>4</v>
      </c>
      <c r="K4" s="62" t="s">
        <v>3</v>
      </c>
      <c r="L4" s="62" t="s">
        <v>11</v>
      </c>
      <c r="M4" s="63" t="s">
        <v>12</v>
      </c>
      <c r="N4" s="63" t="s">
        <v>13</v>
      </c>
      <c r="O4" s="63" t="s">
        <v>14</v>
      </c>
      <c r="P4" s="63" t="s">
        <v>15</v>
      </c>
      <c r="Q4" s="63" t="s">
        <v>16</v>
      </c>
    </row>
    <row r="5" spans="1:19" ht="15.75" x14ac:dyDescent="0.25">
      <c r="A5" s="64">
        <v>38353</v>
      </c>
      <c r="B5" s="65">
        <v>0.12820000000000001</v>
      </c>
      <c r="C5" s="62">
        <v>1181.27</v>
      </c>
      <c r="D5" s="65">
        <v>2.06E-2</v>
      </c>
      <c r="E5" s="65">
        <v>1.7500000000000002E-2</v>
      </c>
      <c r="F5" s="66">
        <v>28</v>
      </c>
      <c r="G5" s="63">
        <f>C5*EXP((D5-E5+((B5^2)/2))*(1/12)+(B5*SQRT(F5/365)*$B$2))</f>
        <v>1101.3296053696297</v>
      </c>
      <c r="H5" s="62">
        <v>1100</v>
      </c>
      <c r="I5" s="67">
        <v>42813</v>
      </c>
      <c r="J5" s="62">
        <v>47</v>
      </c>
      <c r="K5" s="62">
        <v>2.8</v>
      </c>
      <c r="L5" s="62">
        <v>0.55000000000000004</v>
      </c>
      <c r="M5" s="63">
        <f>H5*EXP(-D5*(J5/365))-K5</f>
        <v>1094.2860035324543</v>
      </c>
      <c r="N5" s="63">
        <f>M5/$B$1</f>
        <v>136.78575044155679</v>
      </c>
      <c r="O5" s="63">
        <f>(N5+K5)*(EXP(D5*F5/365)-1)</f>
        <v>0.22075811157703587</v>
      </c>
      <c r="P5" s="63">
        <f>K5-L5+O5</f>
        <v>2.4707581115770361</v>
      </c>
      <c r="Q5" s="68">
        <f>P5/N5</f>
        <v>1.8062978808839409E-2</v>
      </c>
      <c r="S5" s="3"/>
    </row>
    <row r="6" spans="1:19" ht="15.75" x14ac:dyDescent="0.25">
      <c r="A6" s="64">
        <v>38384</v>
      </c>
      <c r="B6" s="65">
        <v>0.1208</v>
      </c>
      <c r="C6" s="62">
        <v>1203.599976</v>
      </c>
      <c r="D6" s="65">
        <v>2.5100000000000001E-2</v>
      </c>
      <c r="E6" s="65">
        <v>1.66E-2</v>
      </c>
      <c r="F6" s="62">
        <v>31</v>
      </c>
      <c r="G6" s="63">
        <f>C6*EXP((D6-E6+((B6^2)/2))*(1/12)+(B6*SQRT(F6/365)*$B$2))</f>
        <v>1123.2473302479405</v>
      </c>
      <c r="H6" s="62">
        <v>1125</v>
      </c>
      <c r="I6" s="69">
        <v>42841</v>
      </c>
      <c r="J6" s="62">
        <v>47</v>
      </c>
      <c r="K6" s="62">
        <v>2.2999999999999998</v>
      </c>
      <c r="L6" s="62">
        <v>1.4</v>
      </c>
      <c r="M6" s="63">
        <f t="shared" ref="M6:M69" si="0">H6*EXP(-D6*(J6/365))-K6</f>
        <v>1119.0698080060195</v>
      </c>
      <c r="N6" s="63">
        <f t="shared" ref="N6:N69" si="1">M6/$B$1</f>
        <v>139.88372600075243</v>
      </c>
      <c r="O6" s="63">
        <f t="shared" ref="O6:O69" si="2">(N6+K6)*(EXP(D6*F6/365)-1)</f>
        <v>0.30342784619851182</v>
      </c>
      <c r="P6" s="63">
        <f t="shared" ref="P6:P69" si="3">K6-L6+O6</f>
        <v>1.2034278461985117</v>
      </c>
      <c r="Q6" s="68">
        <f t="shared" ref="Q6:Q69" si="4">P6/N6</f>
        <v>8.6030582727832008E-3</v>
      </c>
      <c r="S6" s="3"/>
    </row>
    <row r="7" spans="1:19" ht="15.75" x14ac:dyDescent="0.25">
      <c r="A7" s="64">
        <v>38412</v>
      </c>
      <c r="B7" s="65">
        <v>0.14019999999999999</v>
      </c>
      <c r="C7" s="62">
        <v>1180.589966</v>
      </c>
      <c r="D7" s="65">
        <v>2.63E-2</v>
      </c>
      <c r="E7" s="65">
        <v>1.6899999999999998E-2</v>
      </c>
      <c r="F7" s="62">
        <v>29</v>
      </c>
      <c r="G7" s="63">
        <f t="shared" ref="G7:G70" si="5">C7*EXP((D7-E7+((B7^2)/2))*(1/12)+(B7*SQRT(F7/365)*$B$2))</f>
        <v>1092.6212177736613</v>
      </c>
      <c r="H7" s="62">
        <v>1090</v>
      </c>
      <c r="I7" s="67">
        <v>42876</v>
      </c>
      <c r="J7" s="62">
        <v>51</v>
      </c>
      <c r="K7" s="62">
        <v>2.85</v>
      </c>
      <c r="L7" s="62">
        <v>2.1</v>
      </c>
      <c r="M7" s="63">
        <f>H7*EXP(-D7*(J7/365))-K7</f>
        <v>1083.1518247082472</v>
      </c>
      <c r="N7" s="63">
        <f>M7/$B$1</f>
        <v>135.3939780885309</v>
      </c>
      <c r="O7" s="63">
        <f>(N7+K7)*(EXP(D7*F7/365)-1)</f>
        <v>0.28917512497660502</v>
      </c>
      <c r="P7" s="63">
        <f t="shared" si="3"/>
        <v>1.039175124976605</v>
      </c>
      <c r="Q7" s="68">
        <f t="shared" si="4"/>
        <v>7.6751945666085177E-3</v>
      </c>
      <c r="S7" s="3"/>
    </row>
    <row r="8" spans="1:19" ht="15.75" x14ac:dyDescent="0.25">
      <c r="A8" s="64">
        <v>38443</v>
      </c>
      <c r="B8" s="65">
        <v>0.15310000000000001</v>
      </c>
      <c r="C8" s="62">
        <v>1156.849976</v>
      </c>
      <c r="D8" s="65">
        <v>2.7E-2</v>
      </c>
      <c r="E8" s="65">
        <v>1.7600000000000001E-2</v>
      </c>
      <c r="F8" s="62">
        <v>32</v>
      </c>
      <c r="G8" s="63">
        <f t="shared" si="5"/>
        <v>1058.4409182935738</v>
      </c>
      <c r="H8" s="62">
        <v>1060</v>
      </c>
      <c r="I8" s="67">
        <v>42904</v>
      </c>
      <c r="J8" s="62">
        <v>50</v>
      </c>
      <c r="K8" s="62">
        <v>3.5</v>
      </c>
      <c r="L8" s="62">
        <v>0.5</v>
      </c>
      <c r="M8" s="63">
        <f t="shared" si="0"/>
        <v>1052.5866934526846</v>
      </c>
      <c r="N8" s="63">
        <f t="shared" si="1"/>
        <v>131.57333668158557</v>
      </c>
      <c r="O8" s="63">
        <f t="shared" si="2"/>
        <v>0.32011396594036196</v>
      </c>
      <c r="P8" s="63">
        <f t="shared" si="3"/>
        <v>3.320113965940362</v>
      </c>
      <c r="Q8" s="68">
        <f t="shared" si="4"/>
        <v>2.5233942147224048E-2</v>
      </c>
      <c r="S8" s="3"/>
    </row>
    <row r="9" spans="1:19" ht="15.75" x14ac:dyDescent="0.25">
      <c r="A9" s="64">
        <v>38473</v>
      </c>
      <c r="B9" s="65">
        <v>0.13289999999999999</v>
      </c>
      <c r="C9" s="62">
        <v>1191.5</v>
      </c>
      <c r="D9" s="65">
        <v>2.8000000000000001E-2</v>
      </c>
      <c r="E9" s="65">
        <v>1.7600000000000001E-2</v>
      </c>
      <c r="F9" s="62">
        <v>30</v>
      </c>
      <c r="G9" s="63">
        <f t="shared" si="5"/>
        <v>1105.8487352852728</v>
      </c>
      <c r="H9" s="62">
        <v>1110</v>
      </c>
      <c r="I9" s="67">
        <v>42932</v>
      </c>
      <c r="J9" s="62">
        <v>46</v>
      </c>
      <c r="K9" s="62">
        <v>2.9</v>
      </c>
      <c r="L9" s="62">
        <v>0.6</v>
      </c>
      <c r="M9" s="63">
        <f t="shared" si="0"/>
        <v>1103.1899713408122</v>
      </c>
      <c r="N9" s="63">
        <f t="shared" si="1"/>
        <v>137.89874641760153</v>
      </c>
      <c r="O9" s="63">
        <f t="shared" si="2"/>
        <v>0.32440313437594109</v>
      </c>
      <c r="P9" s="63">
        <f t="shared" si="3"/>
        <v>2.6244031343759411</v>
      </c>
      <c r="Q9" s="68">
        <f t="shared" si="4"/>
        <v>1.9031377750370615E-2</v>
      </c>
      <c r="S9" s="3"/>
    </row>
    <row r="10" spans="1:19" ht="15.75" x14ac:dyDescent="0.25">
      <c r="A10" s="64">
        <v>38504</v>
      </c>
      <c r="B10" s="65">
        <v>0.12039999999999999</v>
      </c>
      <c r="C10" s="62">
        <v>1191.329956</v>
      </c>
      <c r="D10" s="65">
        <v>2.9899999999999999E-2</v>
      </c>
      <c r="E10" s="65">
        <v>1.7399999999999999E-2</v>
      </c>
      <c r="F10" s="62">
        <v>29</v>
      </c>
      <c r="G10" s="63">
        <f t="shared" si="5"/>
        <v>1114.9851544860173</v>
      </c>
      <c r="H10" s="62">
        <v>1125</v>
      </c>
      <c r="I10" s="67">
        <v>42967</v>
      </c>
      <c r="J10" s="62">
        <v>49</v>
      </c>
      <c r="K10" s="62">
        <v>3.7</v>
      </c>
      <c r="L10" s="62">
        <v>0.6</v>
      </c>
      <c r="M10" s="63">
        <f t="shared" si="0"/>
        <v>1116.7933316944145</v>
      </c>
      <c r="N10" s="63">
        <f t="shared" si="1"/>
        <v>139.59916646180181</v>
      </c>
      <c r="O10" s="63">
        <f t="shared" si="2"/>
        <v>0.34082853409318803</v>
      </c>
      <c r="P10" s="63">
        <f t="shared" si="3"/>
        <v>3.4408285340931881</v>
      </c>
      <c r="Q10" s="68">
        <f t="shared" si="4"/>
        <v>2.464791603920281E-2</v>
      </c>
      <c r="S10" s="3"/>
    </row>
    <row r="11" spans="1:19" ht="15.75" x14ac:dyDescent="0.25">
      <c r="A11" s="64">
        <v>38534</v>
      </c>
      <c r="B11" s="65">
        <v>0.1157</v>
      </c>
      <c r="C11" s="62">
        <v>1234.1800539999999</v>
      </c>
      <c r="D11" s="65">
        <v>3.2500000000000001E-2</v>
      </c>
      <c r="E11" s="65">
        <v>1.7299999999999999E-2</v>
      </c>
      <c r="F11" s="62">
        <v>32</v>
      </c>
      <c r="G11" s="63">
        <f t="shared" si="5"/>
        <v>1154.5553330858716</v>
      </c>
      <c r="H11" s="62">
        <v>1155</v>
      </c>
      <c r="I11" s="67">
        <v>42995</v>
      </c>
      <c r="J11" s="62">
        <v>49</v>
      </c>
      <c r="K11" s="62">
        <v>2.4</v>
      </c>
      <c r="L11" s="62">
        <v>1.05</v>
      </c>
      <c r="M11" s="63">
        <f t="shared" si="0"/>
        <v>1147.5716964332696</v>
      </c>
      <c r="N11" s="63">
        <f t="shared" si="1"/>
        <v>143.4464620541587</v>
      </c>
      <c r="O11" s="63">
        <f t="shared" si="2"/>
        <v>0.41615511899342733</v>
      </c>
      <c r="P11" s="63">
        <f t="shared" si="3"/>
        <v>1.7661551189934273</v>
      </c>
      <c r="Q11" s="68">
        <f t="shared" si="4"/>
        <v>1.2312294731442099E-2</v>
      </c>
      <c r="S11" s="3"/>
    </row>
    <row r="12" spans="1:19" ht="15.75" x14ac:dyDescent="0.25">
      <c r="A12" s="64">
        <v>38565</v>
      </c>
      <c r="B12" s="65">
        <v>0.126</v>
      </c>
      <c r="C12" s="62">
        <v>1220.329956</v>
      </c>
      <c r="D12" s="65">
        <v>3.4099999999999998E-2</v>
      </c>
      <c r="E12" s="65">
        <v>1.7399999999999999E-2</v>
      </c>
      <c r="F12" s="62">
        <v>30</v>
      </c>
      <c r="G12" s="63">
        <f t="shared" si="5"/>
        <v>1137.6085433533976</v>
      </c>
      <c r="H12" s="62">
        <v>1140</v>
      </c>
      <c r="I12" s="67">
        <v>43030</v>
      </c>
      <c r="J12" s="62">
        <v>52</v>
      </c>
      <c r="K12" s="62">
        <v>3.4</v>
      </c>
      <c r="L12" s="62">
        <v>0.75</v>
      </c>
      <c r="M12" s="63">
        <f t="shared" si="0"/>
        <v>1131.0752170919445</v>
      </c>
      <c r="N12" s="63">
        <f t="shared" si="1"/>
        <v>141.38440213649307</v>
      </c>
      <c r="O12" s="63">
        <f t="shared" si="2"/>
        <v>0.40636219329850115</v>
      </c>
      <c r="P12" s="63">
        <f t="shared" si="3"/>
        <v>3.0563621932985012</v>
      </c>
      <c r="Q12" s="68">
        <f t="shared" si="4"/>
        <v>2.161739305830835E-2</v>
      </c>
      <c r="S12" s="3"/>
    </row>
    <row r="13" spans="1:19" ht="15.75" x14ac:dyDescent="0.25">
      <c r="A13" s="64">
        <v>38596</v>
      </c>
      <c r="B13" s="65">
        <v>0.1192</v>
      </c>
      <c r="C13" s="62">
        <v>1228.8100589999999</v>
      </c>
      <c r="D13" s="65">
        <v>3.15E-2</v>
      </c>
      <c r="E13" s="65">
        <v>1.7500000000000002E-2</v>
      </c>
      <c r="F13" s="62">
        <v>31</v>
      </c>
      <c r="G13" s="63">
        <f t="shared" si="5"/>
        <v>1148.3521771905373</v>
      </c>
      <c r="H13" s="62">
        <v>1150</v>
      </c>
      <c r="I13" s="67">
        <v>43058</v>
      </c>
      <c r="J13" s="62">
        <v>50</v>
      </c>
      <c r="K13" s="62">
        <v>3.2</v>
      </c>
      <c r="L13" s="62">
        <v>3.4</v>
      </c>
      <c r="M13" s="63">
        <f t="shared" si="0"/>
        <v>1141.8483622441247</v>
      </c>
      <c r="N13" s="63">
        <f t="shared" si="1"/>
        <v>142.73104528051559</v>
      </c>
      <c r="O13" s="63">
        <f t="shared" si="2"/>
        <v>0.39093823616614959</v>
      </c>
      <c r="P13" s="63">
        <f t="shared" si="3"/>
        <v>0.19093823616614986</v>
      </c>
      <c r="Q13" s="68">
        <f t="shared" si="4"/>
        <v>1.3377484610365639E-3</v>
      </c>
      <c r="S13" s="3"/>
    </row>
    <row r="14" spans="1:19" ht="15.75" x14ac:dyDescent="0.25">
      <c r="A14" s="64">
        <v>38626</v>
      </c>
      <c r="B14" s="70">
        <v>0.1532</v>
      </c>
      <c r="C14" s="62">
        <v>1207.01001</v>
      </c>
      <c r="D14" s="65">
        <v>3.7699999999999997E-2</v>
      </c>
      <c r="E14" s="70">
        <v>1.8200000000000001E-2</v>
      </c>
      <c r="F14" s="62">
        <v>30</v>
      </c>
      <c r="G14" s="63">
        <f t="shared" si="5"/>
        <v>1108.3883376926078</v>
      </c>
      <c r="H14" s="62">
        <v>1100</v>
      </c>
      <c r="I14" s="71">
        <v>38703</v>
      </c>
      <c r="J14" s="62">
        <v>47</v>
      </c>
      <c r="K14" s="62">
        <v>3</v>
      </c>
      <c r="L14" s="62">
        <v>0.25</v>
      </c>
      <c r="M14" s="63">
        <f t="shared" si="0"/>
        <v>1091.6729679520915</v>
      </c>
      <c r="N14" s="63">
        <f t="shared" si="1"/>
        <v>136.45912099401144</v>
      </c>
      <c r="O14" s="63">
        <f t="shared" si="2"/>
        <v>0.43280243622949399</v>
      </c>
      <c r="P14" s="63">
        <f t="shared" si="3"/>
        <v>3.182802436229494</v>
      </c>
      <c r="Q14" s="68">
        <f t="shared" si="4"/>
        <v>2.3324219099793063E-2</v>
      </c>
      <c r="S14" s="3"/>
    </row>
    <row r="15" spans="1:19" x14ac:dyDescent="0.25">
      <c r="A15" s="64">
        <v>38657</v>
      </c>
      <c r="B15" s="65">
        <v>0.1206</v>
      </c>
      <c r="C15" s="62">
        <v>1249.4799800000001</v>
      </c>
      <c r="D15" s="72">
        <v>0.04</v>
      </c>
      <c r="E15" s="65">
        <v>1.78E-2</v>
      </c>
      <c r="F15" s="62">
        <v>30</v>
      </c>
      <c r="G15" s="63">
        <f t="shared" si="5"/>
        <v>1168.8654447020615</v>
      </c>
      <c r="H15" s="62">
        <v>1165</v>
      </c>
      <c r="I15" s="71">
        <v>38373</v>
      </c>
      <c r="J15" s="62">
        <v>51</v>
      </c>
      <c r="K15" s="62">
        <v>2.5</v>
      </c>
      <c r="L15" s="62">
        <v>0.6</v>
      </c>
      <c r="M15" s="63">
        <f t="shared" si="0"/>
        <v>1156.0069290456906</v>
      </c>
      <c r="N15" s="63">
        <f t="shared" si="1"/>
        <v>144.50086613071133</v>
      </c>
      <c r="O15" s="63">
        <f t="shared" si="2"/>
        <v>0.48408584030013169</v>
      </c>
      <c r="P15" s="63">
        <f t="shared" si="3"/>
        <v>2.3840858403001315</v>
      </c>
      <c r="Q15" s="68">
        <f t="shared" si="4"/>
        <v>1.6498765053377298E-2</v>
      </c>
    </row>
    <row r="16" spans="1:19" x14ac:dyDescent="0.25">
      <c r="A16" s="64">
        <v>38687</v>
      </c>
      <c r="B16" s="65">
        <v>0.1207</v>
      </c>
      <c r="C16" s="62">
        <v>1248.290039</v>
      </c>
      <c r="D16" s="65">
        <v>4.0099999999999997E-2</v>
      </c>
      <c r="E16" s="65">
        <v>1.7600000000000001E-2</v>
      </c>
      <c r="F16" s="62">
        <v>32</v>
      </c>
      <c r="G16" s="63">
        <f t="shared" si="5"/>
        <v>1165.0683416186357</v>
      </c>
      <c r="H16" s="62">
        <v>1165</v>
      </c>
      <c r="I16" s="71">
        <v>38401</v>
      </c>
      <c r="J16" s="62">
        <v>49</v>
      </c>
      <c r="K16" s="62">
        <v>3</v>
      </c>
      <c r="L16" s="62">
        <v>0.8</v>
      </c>
      <c r="M16" s="63">
        <f t="shared" si="0"/>
        <v>1155.7453203379025</v>
      </c>
      <c r="N16" s="63">
        <f t="shared" si="1"/>
        <v>144.46816504223781</v>
      </c>
      <c r="O16" s="63">
        <f t="shared" si="2"/>
        <v>0.51935389478630334</v>
      </c>
      <c r="P16" s="63">
        <f t="shared" si="3"/>
        <v>2.7193538947863036</v>
      </c>
      <c r="Q16" s="68">
        <f t="shared" si="4"/>
        <v>1.8823205056915152E-2</v>
      </c>
    </row>
    <row r="17" spans="1:17" x14ac:dyDescent="0.25">
      <c r="A17" s="64">
        <v>38718</v>
      </c>
      <c r="B17" s="65">
        <v>0.1295</v>
      </c>
      <c r="C17" s="62">
        <v>1280.079956</v>
      </c>
      <c r="D17" s="65">
        <v>4.3700000000000003E-2</v>
      </c>
      <c r="E17" s="65">
        <v>1.7500000000000002E-2</v>
      </c>
      <c r="F17" s="62">
        <v>28</v>
      </c>
      <c r="G17" s="63">
        <f t="shared" si="5"/>
        <v>1194.9082805151711</v>
      </c>
      <c r="H17" s="62">
        <v>1195</v>
      </c>
      <c r="I17" s="71">
        <v>38794</v>
      </c>
      <c r="J17" s="62">
        <v>46</v>
      </c>
      <c r="K17" s="62">
        <v>2.75</v>
      </c>
      <c r="L17" s="62">
        <v>0.9</v>
      </c>
      <c r="M17" s="63">
        <f t="shared" si="0"/>
        <v>1185.6867500756834</v>
      </c>
      <c r="N17" s="63">
        <f t="shared" si="1"/>
        <v>148.21084375946043</v>
      </c>
      <c r="O17" s="63">
        <f t="shared" si="2"/>
        <v>0.50691958506317514</v>
      </c>
      <c r="P17" s="63">
        <f t="shared" si="3"/>
        <v>2.3569195850631752</v>
      </c>
      <c r="Q17" s="68">
        <f t="shared" si="4"/>
        <v>1.5902477344291691E-2</v>
      </c>
    </row>
    <row r="18" spans="1:17" x14ac:dyDescent="0.25">
      <c r="A18" s="64">
        <v>38749</v>
      </c>
      <c r="B18" s="65">
        <v>0.1234</v>
      </c>
      <c r="C18" s="62">
        <v>1280.660034</v>
      </c>
      <c r="D18" s="65">
        <v>4.4699999999999997E-2</v>
      </c>
      <c r="E18" s="65">
        <v>1.77E-2</v>
      </c>
      <c r="F18" s="62">
        <v>31</v>
      </c>
      <c r="G18" s="63">
        <f t="shared" si="5"/>
        <v>1195.2258077906556</v>
      </c>
      <c r="H18" s="62">
        <v>1195</v>
      </c>
      <c r="I18" s="71">
        <v>38829</v>
      </c>
      <c r="J18" s="62">
        <v>53</v>
      </c>
      <c r="K18" s="62">
        <v>2.2799999999999998</v>
      </c>
      <c r="L18" s="62">
        <v>0.7</v>
      </c>
      <c r="M18" s="63">
        <f t="shared" si="0"/>
        <v>1184.9887492058288</v>
      </c>
      <c r="N18" s="63">
        <f t="shared" si="1"/>
        <v>148.12359365072859</v>
      </c>
      <c r="O18" s="63">
        <f t="shared" si="2"/>
        <v>0.5720832240711734</v>
      </c>
      <c r="P18" s="63">
        <f t="shared" si="3"/>
        <v>2.1520832240711734</v>
      </c>
      <c r="Q18" s="68">
        <f t="shared" si="4"/>
        <v>1.4528969835458672E-2</v>
      </c>
    </row>
    <row r="19" spans="1:17" x14ac:dyDescent="0.25">
      <c r="A19" s="64">
        <v>38777</v>
      </c>
      <c r="B19" s="65">
        <v>0.1139</v>
      </c>
      <c r="C19" s="62">
        <v>1294.869995</v>
      </c>
      <c r="D19" s="65">
        <v>4.65E-2</v>
      </c>
      <c r="E19" s="65">
        <v>1.67E-2</v>
      </c>
      <c r="F19" s="62">
        <v>28</v>
      </c>
      <c r="G19" s="63">
        <f t="shared" si="5"/>
        <v>1219.377447220254</v>
      </c>
      <c r="H19" s="62">
        <v>1220</v>
      </c>
      <c r="I19" s="71">
        <v>38857</v>
      </c>
      <c r="J19" s="62">
        <v>50</v>
      </c>
      <c r="K19" s="62">
        <v>2.65</v>
      </c>
      <c r="L19" s="62">
        <v>1.1000000000000001</v>
      </c>
      <c r="M19" s="63">
        <f t="shared" si="0"/>
        <v>1209.6034654981436</v>
      </c>
      <c r="N19" s="63">
        <f t="shared" si="1"/>
        <v>151.20043318726795</v>
      </c>
      <c r="O19" s="63">
        <f t="shared" si="2"/>
        <v>0.54978345274886475</v>
      </c>
      <c r="P19" s="63">
        <f t="shared" si="3"/>
        <v>2.0997834527488646</v>
      </c>
      <c r="Q19" s="68">
        <f t="shared" si="4"/>
        <v>1.388741691069229E-2</v>
      </c>
    </row>
    <row r="20" spans="1:17" x14ac:dyDescent="0.25">
      <c r="A20" s="64">
        <v>38808</v>
      </c>
      <c r="B20" s="65">
        <v>0.1159</v>
      </c>
      <c r="C20" s="62">
        <v>1310.6099850000001</v>
      </c>
      <c r="D20" s="65">
        <v>4.5999999999999999E-2</v>
      </c>
      <c r="E20" s="65">
        <v>1.77E-2</v>
      </c>
      <c r="F20" s="62">
        <v>33</v>
      </c>
      <c r="G20" s="63">
        <f t="shared" si="5"/>
        <v>1225.9451698268069</v>
      </c>
      <c r="H20" s="62">
        <v>1225</v>
      </c>
      <c r="I20" s="71">
        <v>38885</v>
      </c>
      <c r="J20" s="62">
        <v>50</v>
      </c>
      <c r="K20" s="62">
        <v>2.6</v>
      </c>
      <c r="L20" s="62">
        <v>4.9000000000000004</v>
      </c>
      <c r="M20" s="63">
        <f t="shared" si="0"/>
        <v>1214.7050916116787</v>
      </c>
      <c r="N20" s="63">
        <f t="shared" si="1"/>
        <v>151.83813645145983</v>
      </c>
      <c r="O20" s="63">
        <f t="shared" si="2"/>
        <v>0.64363087219267656</v>
      </c>
      <c r="P20" s="63">
        <f t="shared" si="3"/>
        <v>-1.6563691278073236</v>
      </c>
      <c r="Q20" s="68">
        <f t="shared" si="4"/>
        <v>-1.0908781986644295E-2</v>
      </c>
    </row>
    <row r="21" spans="1:17" x14ac:dyDescent="0.25">
      <c r="A21" s="64">
        <v>38838</v>
      </c>
      <c r="B21" s="65">
        <v>0.16439999999999999</v>
      </c>
      <c r="C21" s="62">
        <v>1270.089966</v>
      </c>
      <c r="D21" s="65">
        <v>4.7500000000000001E-2</v>
      </c>
      <c r="E21" s="65">
        <v>1.7999999999999999E-2</v>
      </c>
      <c r="F21" s="62">
        <v>30</v>
      </c>
      <c r="G21" s="63">
        <f t="shared" si="5"/>
        <v>1159.986283435748</v>
      </c>
      <c r="H21" s="62">
        <v>1160</v>
      </c>
      <c r="I21" s="71">
        <v>38920</v>
      </c>
      <c r="J21" s="62">
        <v>52</v>
      </c>
      <c r="K21" s="62">
        <v>1.55</v>
      </c>
      <c r="L21" s="62">
        <v>0.85</v>
      </c>
      <c r="M21" s="63">
        <f t="shared" si="0"/>
        <v>1150.6266376702106</v>
      </c>
      <c r="N21" s="63">
        <f t="shared" si="1"/>
        <v>143.82832970877632</v>
      </c>
      <c r="O21" s="63">
        <f t="shared" si="2"/>
        <v>0.56868230775571316</v>
      </c>
      <c r="P21" s="63">
        <f t="shared" si="3"/>
        <v>1.2686823077557132</v>
      </c>
      <c r="Q21" s="68">
        <f t="shared" si="4"/>
        <v>8.820809574334499E-3</v>
      </c>
    </row>
    <row r="22" spans="1:17" x14ac:dyDescent="0.25">
      <c r="A22" s="64">
        <v>38869</v>
      </c>
      <c r="B22" s="65">
        <v>0.1308</v>
      </c>
      <c r="C22" s="62">
        <v>1270.1999510000001</v>
      </c>
      <c r="D22" s="65">
        <v>4.5400000000000003E-2</v>
      </c>
      <c r="E22" s="65">
        <v>1.8700000000000001E-2</v>
      </c>
      <c r="F22" s="62">
        <v>31</v>
      </c>
      <c r="G22" s="63">
        <f t="shared" si="5"/>
        <v>1180.4244462419026</v>
      </c>
      <c r="H22" s="62">
        <v>1180</v>
      </c>
      <c r="I22" s="71">
        <v>38948</v>
      </c>
      <c r="J22" s="62">
        <v>50</v>
      </c>
      <c r="K22" s="62">
        <v>3.5</v>
      </c>
      <c r="L22" s="62">
        <v>1.1000000000000001</v>
      </c>
      <c r="M22" s="63">
        <f t="shared" si="0"/>
        <v>1169.184142752855</v>
      </c>
      <c r="N22" s="63">
        <f t="shared" si="1"/>
        <v>146.14801784410687</v>
      </c>
      <c r="O22" s="63">
        <f t="shared" si="2"/>
        <v>0.57814026346277214</v>
      </c>
      <c r="P22" s="63">
        <f t="shared" si="3"/>
        <v>2.9781402634627723</v>
      </c>
      <c r="Q22" s="68">
        <f t="shared" si="4"/>
        <v>2.0377561785610353E-2</v>
      </c>
    </row>
    <row r="23" spans="1:17" x14ac:dyDescent="0.25">
      <c r="A23" s="64">
        <v>38899</v>
      </c>
      <c r="B23" s="65">
        <v>0.1459</v>
      </c>
      <c r="C23" s="62">
        <v>1276.660034</v>
      </c>
      <c r="D23" s="65">
        <v>5.0200000000000002E-2</v>
      </c>
      <c r="E23" s="65">
        <v>1.8800000000000001E-2</v>
      </c>
      <c r="F23" s="62">
        <v>31</v>
      </c>
      <c r="G23" s="63">
        <f t="shared" si="5"/>
        <v>1176.6973180593534</v>
      </c>
      <c r="H23" s="62">
        <v>1175</v>
      </c>
      <c r="I23" s="71">
        <v>38976</v>
      </c>
      <c r="J23" s="62">
        <v>47</v>
      </c>
      <c r="K23" s="62">
        <v>3.8</v>
      </c>
      <c r="L23" s="62">
        <v>0.4</v>
      </c>
      <c r="M23" s="63">
        <f t="shared" si="0"/>
        <v>1163.6291669422317</v>
      </c>
      <c r="N23" s="63">
        <f t="shared" si="1"/>
        <v>145.45364586777896</v>
      </c>
      <c r="O23" s="63">
        <f t="shared" si="2"/>
        <v>0.63771061295634379</v>
      </c>
      <c r="P23" s="63">
        <f t="shared" si="3"/>
        <v>4.037710612956344</v>
      </c>
      <c r="Q23" s="68">
        <f t="shared" si="4"/>
        <v>2.7759432146697273E-2</v>
      </c>
    </row>
    <row r="24" spans="1:17" x14ac:dyDescent="0.25">
      <c r="A24" s="64">
        <v>38930</v>
      </c>
      <c r="B24" s="65">
        <v>0.1231</v>
      </c>
      <c r="C24" s="62">
        <v>1303.8199460000001</v>
      </c>
      <c r="D24" s="65">
        <v>5.1200000000000002E-2</v>
      </c>
      <c r="E24" s="65">
        <v>1.8499999999999999E-2</v>
      </c>
      <c r="F24" s="62">
        <v>29</v>
      </c>
      <c r="G24" s="63">
        <f t="shared" si="5"/>
        <v>1220.4965561080521</v>
      </c>
      <c r="H24" s="62">
        <v>1220</v>
      </c>
      <c r="I24" s="71">
        <v>39011</v>
      </c>
      <c r="J24" s="62">
        <v>51</v>
      </c>
      <c r="K24" s="62">
        <v>3.5</v>
      </c>
      <c r="L24" s="62">
        <v>0.6</v>
      </c>
      <c r="M24" s="63">
        <f t="shared" si="0"/>
        <v>1207.8032984977085</v>
      </c>
      <c r="N24" s="63">
        <f t="shared" si="1"/>
        <v>150.97541231221356</v>
      </c>
      <c r="O24" s="63">
        <f t="shared" si="2"/>
        <v>0.62967739110778553</v>
      </c>
      <c r="P24" s="63">
        <f t="shared" si="3"/>
        <v>3.5296773911077857</v>
      </c>
      <c r="Q24" s="68">
        <f t="shared" si="4"/>
        <v>2.3379153843994787E-2</v>
      </c>
    </row>
    <row r="25" spans="1:17" x14ac:dyDescent="0.25">
      <c r="A25" s="64">
        <v>38961</v>
      </c>
      <c r="B25" s="65">
        <v>0.1198</v>
      </c>
      <c r="C25" s="62">
        <v>1335.849976</v>
      </c>
      <c r="D25" s="65">
        <v>4.5999999999999999E-2</v>
      </c>
      <c r="E25" s="65">
        <v>1.83E-2</v>
      </c>
      <c r="F25" s="62">
        <v>32</v>
      </c>
      <c r="G25" s="63">
        <f t="shared" si="5"/>
        <v>1247.9848862915107</v>
      </c>
      <c r="H25" s="62">
        <v>1250</v>
      </c>
      <c r="I25" s="71">
        <v>39039</v>
      </c>
      <c r="J25" s="62">
        <v>50</v>
      </c>
      <c r="K25" s="62">
        <v>3.6</v>
      </c>
      <c r="L25" s="62">
        <v>0.25</v>
      </c>
      <c r="M25" s="63">
        <f t="shared" si="0"/>
        <v>1238.5480526649781</v>
      </c>
      <c r="N25" s="63">
        <f t="shared" si="1"/>
        <v>154.81850658312226</v>
      </c>
      <c r="O25" s="63">
        <f t="shared" si="2"/>
        <v>0.64017230634236055</v>
      </c>
      <c r="P25" s="63">
        <f t="shared" si="3"/>
        <v>3.9901723063423606</v>
      </c>
      <c r="Q25" s="68">
        <f t="shared" si="4"/>
        <v>2.5773225658910694E-2</v>
      </c>
    </row>
    <row r="26" spans="1:17" x14ac:dyDescent="0.25">
      <c r="A26" s="64">
        <v>38991</v>
      </c>
      <c r="B26" s="65">
        <v>0.111</v>
      </c>
      <c r="C26" s="62">
        <v>1377.9399410000001</v>
      </c>
      <c r="D26" s="65">
        <v>5.1799999999999999E-2</v>
      </c>
      <c r="E26" s="65">
        <v>1.7899999999999999E-2</v>
      </c>
      <c r="F26" s="62">
        <v>30</v>
      </c>
      <c r="G26" s="63">
        <f t="shared" si="5"/>
        <v>1297.2965738207695</v>
      </c>
      <c r="H26" s="62">
        <v>1295</v>
      </c>
      <c r="I26" s="71">
        <v>39067</v>
      </c>
      <c r="J26" s="62">
        <v>46</v>
      </c>
      <c r="K26" s="62">
        <v>2.2999999999999998</v>
      </c>
      <c r="L26" s="62">
        <v>0.5</v>
      </c>
      <c r="M26" s="63">
        <f t="shared" si="0"/>
        <v>1284.2734911392342</v>
      </c>
      <c r="N26" s="63">
        <f t="shared" si="1"/>
        <v>160.53418639240428</v>
      </c>
      <c r="O26" s="63">
        <f t="shared" si="2"/>
        <v>0.69475003666160939</v>
      </c>
      <c r="P26" s="63">
        <f t="shared" si="3"/>
        <v>2.4947500366616091</v>
      </c>
      <c r="Q26" s="68">
        <f t="shared" si="4"/>
        <v>1.5540303861281779E-2</v>
      </c>
    </row>
    <row r="27" spans="1:17" x14ac:dyDescent="0.25">
      <c r="A27" s="64">
        <v>39022</v>
      </c>
      <c r="B27" s="65">
        <v>0.1191</v>
      </c>
      <c r="C27" s="62">
        <v>1400.630005</v>
      </c>
      <c r="D27" s="65">
        <v>5.2200000000000003E-2</v>
      </c>
      <c r="E27" s="65">
        <v>1.77E-2</v>
      </c>
      <c r="F27" s="62">
        <v>29</v>
      </c>
      <c r="G27" s="63">
        <f t="shared" si="5"/>
        <v>1314.223720845911</v>
      </c>
      <c r="H27" s="62">
        <v>1315</v>
      </c>
      <c r="I27" s="71">
        <v>38738</v>
      </c>
      <c r="J27" s="62">
        <v>51</v>
      </c>
      <c r="K27" s="62">
        <v>2.75</v>
      </c>
      <c r="L27" s="62">
        <v>0.9</v>
      </c>
      <c r="M27" s="63">
        <f t="shared" si="0"/>
        <v>1302.6936791283524</v>
      </c>
      <c r="N27" s="63">
        <f t="shared" si="1"/>
        <v>162.83670989104405</v>
      </c>
      <c r="O27" s="63">
        <f t="shared" si="2"/>
        <v>0.68817995833393175</v>
      </c>
      <c r="P27" s="63">
        <f t="shared" si="3"/>
        <v>2.5381799583339317</v>
      </c>
      <c r="Q27" s="68">
        <f t="shared" si="4"/>
        <v>1.5587271199671484E-2</v>
      </c>
    </row>
    <row r="28" spans="1:17" x14ac:dyDescent="0.25">
      <c r="A28" s="64">
        <v>39052</v>
      </c>
      <c r="B28" s="65">
        <v>0.11559999999999999</v>
      </c>
      <c r="C28" s="62">
        <v>1418.3000489999999</v>
      </c>
      <c r="D28" s="65">
        <v>4.7500000000000001E-2</v>
      </c>
      <c r="E28" s="65">
        <v>1.7600000000000001E-2</v>
      </c>
      <c r="F28" s="62">
        <v>33</v>
      </c>
      <c r="G28" s="63">
        <f t="shared" si="5"/>
        <v>1327.0909663748384</v>
      </c>
      <c r="H28" s="62">
        <v>1325</v>
      </c>
      <c r="I28" s="71">
        <v>38765</v>
      </c>
      <c r="J28" s="62">
        <v>50</v>
      </c>
      <c r="K28" s="62">
        <v>3.4</v>
      </c>
      <c r="L28" s="62">
        <v>0.35</v>
      </c>
      <c r="M28" s="63">
        <f t="shared" si="0"/>
        <v>1313.006413563905</v>
      </c>
      <c r="N28" s="63">
        <f t="shared" si="1"/>
        <v>164.12580169548812</v>
      </c>
      <c r="O28" s="63">
        <f t="shared" si="2"/>
        <v>0.72099004287357493</v>
      </c>
      <c r="P28" s="63">
        <f t="shared" si="3"/>
        <v>3.7709900428735748</v>
      </c>
      <c r="Q28" s="68">
        <f t="shared" si="4"/>
        <v>2.2976217047640721E-2</v>
      </c>
    </row>
    <row r="29" spans="1:17" x14ac:dyDescent="0.25">
      <c r="A29" s="64">
        <v>39083</v>
      </c>
      <c r="B29" s="65">
        <v>0.1042</v>
      </c>
      <c r="C29" s="62">
        <v>1438.23999</v>
      </c>
      <c r="D29" s="72">
        <v>0.05</v>
      </c>
      <c r="E29" s="70">
        <v>1.7600000000000001E-2</v>
      </c>
      <c r="F29" s="62">
        <v>28</v>
      </c>
      <c r="G29" s="63">
        <f t="shared" si="5"/>
        <v>1361.8608140390097</v>
      </c>
      <c r="H29" s="62">
        <v>1360</v>
      </c>
      <c r="I29" s="71">
        <v>39158</v>
      </c>
      <c r="J29" s="62">
        <v>45</v>
      </c>
      <c r="K29" s="62">
        <v>2.9</v>
      </c>
      <c r="L29" s="62">
        <v>6.8</v>
      </c>
      <c r="M29" s="63">
        <f t="shared" si="0"/>
        <v>1348.7422250873151</v>
      </c>
      <c r="N29" s="63">
        <f t="shared" si="1"/>
        <v>168.59277813591439</v>
      </c>
      <c r="O29" s="63">
        <f t="shared" si="2"/>
        <v>0.65904363018352308</v>
      </c>
      <c r="P29" s="63">
        <f t="shared" si="3"/>
        <v>-3.2409563698164767</v>
      </c>
      <c r="Q29" s="68">
        <f t="shared" si="4"/>
        <v>-1.9223577697994369E-2</v>
      </c>
    </row>
    <row r="30" spans="1:17" x14ac:dyDescent="0.25">
      <c r="A30" s="64">
        <v>39114</v>
      </c>
      <c r="B30" s="65">
        <v>0.1542</v>
      </c>
      <c r="C30" s="62">
        <v>1406.8199460000001</v>
      </c>
      <c r="D30" s="65">
        <v>5.2400000000000002E-2</v>
      </c>
      <c r="E30" s="70">
        <v>1.7500000000000002E-2</v>
      </c>
      <c r="F30" s="62">
        <v>30</v>
      </c>
      <c r="G30" s="63">
        <f t="shared" si="5"/>
        <v>1292.8063700659397</v>
      </c>
      <c r="H30" s="62">
        <v>1290</v>
      </c>
      <c r="I30" s="71">
        <v>39193</v>
      </c>
      <c r="J30" s="62">
        <v>52</v>
      </c>
      <c r="K30" s="62">
        <v>3.7</v>
      </c>
      <c r="L30" s="62">
        <v>1.25</v>
      </c>
      <c r="M30" s="63">
        <f t="shared" si="0"/>
        <v>1276.705741045497</v>
      </c>
      <c r="N30" s="63">
        <f t="shared" si="1"/>
        <v>159.58821763068713</v>
      </c>
      <c r="O30" s="63">
        <f t="shared" si="2"/>
        <v>0.70477433729569761</v>
      </c>
      <c r="P30" s="63">
        <f t="shared" si="3"/>
        <v>3.1547743372956978</v>
      </c>
      <c r="Q30" s="68">
        <f t="shared" si="4"/>
        <v>1.9768215875412273E-2</v>
      </c>
    </row>
    <row r="31" spans="1:17" x14ac:dyDescent="0.25">
      <c r="A31" s="64">
        <v>39142</v>
      </c>
      <c r="B31" s="65">
        <v>0.1464</v>
      </c>
      <c r="C31" s="62">
        <v>1420.8599850000001</v>
      </c>
      <c r="D31" s="65">
        <v>5.0700000000000002E-2</v>
      </c>
      <c r="E31" s="70">
        <v>1.8100000000000002E-2</v>
      </c>
      <c r="F31" s="62">
        <v>31</v>
      </c>
      <c r="G31" s="63">
        <f t="shared" si="5"/>
        <v>1309.3636856804567</v>
      </c>
      <c r="H31" s="62">
        <v>1310</v>
      </c>
      <c r="I31" s="71">
        <v>39221</v>
      </c>
      <c r="J31" s="62">
        <v>50</v>
      </c>
      <c r="K31" s="62">
        <v>4.5999999999999996</v>
      </c>
      <c r="L31" s="62">
        <v>0.9</v>
      </c>
      <c r="M31" s="63">
        <f t="shared" si="0"/>
        <v>1296.3333023061518</v>
      </c>
      <c r="N31" s="63">
        <f t="shared" si="1"/>
        <v>162.04166278826898</v>
      </c>
      <c r="O31" s="63">
        <f t="shared" si="2"/>
        <v>0.71911070956192336</v>
      </c>
      <c r="P31" s="63">
        <f t="shared" si="3"/>
        <v>4.4191107095619229</v>
      </c>
      <c r="Q31" s="68">
        <f t="shared" si="4"/>
        <v>2.7271447561829417E-2</v>
      </c>
    </row>
    <row r="32" spans="1:17" x14ac:dyDescent="0.25">
      <c r="A32" s="64">
        <v>39173</v>
      </c>
      <c r="B32" s="65">
        <v>0.14219999999999999</v>
      </c>
      <c r="C32" s="73">
        <v>1482.369995</v>
      </c>
      <c r="D32" s="65">
        <v>4.8000000000000001E-2</v>
      </c>
      <c r="E32" s="70">
        <v>1.7600000000000001E-2</v>
      </c>
      <c r="F32" s="62">
        <v>31</v>
      </c>
      <c r="G32" s="63">
        <f t="shared" si="5"/>
        <v>1369.0749613159689</v>
      </c>
      <c r="H32" s="62">
        <v>1370</v>
      </c>
      <c r="I32" s="71">
        <v>39249</v>
      </c>
      <c r="J32" s="62">
        <v>47</v>
      </c>
      <c r="K32" s="62">
        <v>4.0999999999999996</v>
      </c>
      <c r="L32" s="62">
        <v>0.7</v>
      </c>
      <c r="M32" s="63">
        <f t="shared" si="0"/>
        <v>1357.45838889432</v>
      </c>
      <c r="N32" s="63">
        <f t="shared" si="1"/>
        <v>169.68229861179</v>
      </c>
      <c r="O32" s="63">
        <f t="shared" si="2"/>
        <v>0.70990649836365494</v>
      </c>
      <c r="P32" s="63">
        <f t="shared" si="3"/>
        <v>4.1099064983636548</v>
      </c>
      <c r="Q32" s="68">
        <f t="shared" si="4"/>
        <v>2.4221185898515917E-2</v>
      </c>
    </row>
    <row r="33" spans="1:17" x14ac:dyDescent="0.25">
      <c r="A33" s="64">
        <v>39203</v>
      </c>
      <c r="B33" s="65">
        <v>0.1305</v>
      </c>
      <c r="C33" s="73">
        <v>1530.619995</v>
      </c>
      <c r="D33" s="65">
        <v>4.7800000000000002E-2</v>
      </c>
      <c r="E33" s="70">
        <v>1.72E-2</v>
      </c>
      <c r="F33" s="62">
        <v>29</v>
      </c>
      <c r="G33" s="63">
        <f t="shared" si="5"/>
        <v>1426.6995559393313</v>
      </c>
      <c r="H33" s="62">
        <v>1425</v>
      </c>
      <c r="I33" s="71">
        <v>42937</v>
      </c>
      <c r="J33" s="62">
        <v>51</v>
      </c>
      <c r="K33" s="62">
        <v>4.5</v>
      </c>
      <c r="L33" s="62">
        <v>4.4000000000000004</v>
      </c>
      <c r="M33" s="63">
        <f t="shared" si="0"/>
        <v>1411.0142740322992</v>
      </c>
      <c r="N33" s="63">
        <f t="shared" si="1"/>
        <v>176.3767842540374</v>
      </c>
      <c r="O33" s="63">
        <f t="shared" si="2"/>
        <v>0.68824141512151915</v>
      </c>
      <c r="P33" s="63">
        <f t="shared" si="3"/>
        <v>0.7882414151215188</v>
      </c>
      <c r="Q33" s="68">
        <f t="shared" si="4"/>
        <v>4.4690769165300469E-3</v>
      </c>
    </row>
    <row r="34" spans="1:17" x14ac:dyDescent="0.25">
      <c r="A34" s="64">
        <v>39234</v>
      </c>
      <c r="B34" s="65">
        <v>0.1623</v>
      </c>
      <c r="C34" s="62">
        <v>1503.349976</v>
      </c>
      <c r="D34" s="65">
        <v>4.2799999999999998E-2</v>
      </c>
      <c r="E34" s="70">
        <v>1.7299999999999999E-2</v>
      </c>
      <c r="F34" s="62">
        <v>32</v>
      </c>
      <c r="G34" s="63">
        <f t="shared" si="5"/>
        <v>1369.9943408062175</v>
      </c>
      <c r="H34" s="62">
        <v>1370</v>
      </c>
      <c r="I34" s="71">
        <v>39312</v>
      </c>
      <c r="J34" s="62">
        <v>50</v>
      </c>
      <c r="K34" s="62">
        <v>5.5</v>
      </c>
      <c r="L34" s="62">
        <v>8.5</v>
      </c>
      <c r="M34" s="63">
        <f t="shared" si="0"/>
        <v>1356.49117210859</v>
      </c>
      <c r="N34" s="63">
        <f t="shared" si="1"/>
        <v>169.56139651357375</v>
      </c>
      <c r="O34" s="63">
        <f t="shared" si="2"/>
        <v>0.65812188680013628</v>
      </c>
      <c r="P34" s="63">
        <f t="shared" si="3"/>
        <v>-2.3418781131998636</v>
      </c>
      <c r="Q34" s="68">
        <f t="shared" si="4"/>
        <v>-1.3811387269462547E-2</v>
      </c>
    </row>
    <row r="35" spans="1:17" x14ac:dyDescent="0.25">
      <c r="A35" s="64">
        <v>39264</v>
      </c>
      <c r="B35" s="65">
        <v>0.23519999999999999</v>
      </c>
      <c r="C35" s="62">
        <v>1455.2700199999999</v>
      </c>
      <c r="D35" s="65">
        <v>5.1299999999999998E-2</v>
      </c>
      <c r="E35" s="70">
        <v>1.7399999999999999E-2</v>
      </c>
      <c r="F35" s="62">
        <v>31</v>
      </c>
      <c r="G35" s="63">
        <f t="shared" si="5"/>
        <v>1275.3653698731714</v>
      </c>
      <c r="H35" s="62">
        <v>1275</v>
      </c>
      <c r="I35" s="71">
        <v>39347</v>
      </c>
      <c r="J35" s="62">
        <v>53</v>
      </c>
      <c r="K35" s="62">
        <v>6.9</v>
      </c>
      <c r="L35" s="62">
        <v>1.7</v>
      </c>
      <c r="M35" s="63">
        <f t="shared" si="0"/>
        <v>1258.6377586685398</v>
      </c>
      <c r="N35" s="63">
        <f t="shared" si="1"/>
        <v>157.32971983356748</v>
      </c>
      <c r="O35" s="63">
        <f t="shared" si="2"/>
        <v>0.71710771942372298</v>
      </c>
      <c r="P35" s="63">
        <f t="shared" si="3"/>
        <v>5.9171077194237229</v>
      </c>
      <c r="Q35" s="68">
        <f t="shared" si="4"/>
        <v>3.7609599290478517E-2</v>
      </c>
    </row>
    <row r="36" spans="1:17" x14ac:dyDescent="0.25">
      <c r="A36" s="64">
        <v>39295</v>
      </c>
      <c r="B36" s="65">
        <v>0.23380000000000001</v>
      </c>
      <c r="C36" s="62">
        <v>1473.98999</v>
      </c>
      <c r="D36" s="65">
        <v>4.02E-2</v>
      </c>
      <c r="E36" s="70">
        <v>1.84E-2</v>
      </c>
      <c r="F36" s="62">
        <v>28</v>
      </c>
      <c r="G36" s="63">
        <f t="shared" si="5"/>
        <v>1300.2494660768634</v>
      </c>
      <c r="H36" s="62">
        <v>1300</v>
      </c>
      <c r="I36" s="71">
        <v>39375</v>
      </c>
      <c r="J36" s="62">
        <v>50</v>
      </c>
      <c r="K36" s="62">
        <v>8.5</v>
      </c>
      <c r="L36" s="62">
        <v>0.7</v>
      </c>
      <c r="M36" s="63">
        <f t="shared" si="0"/>
        <v>1284.3607712605065</v>
      </c>
      <c r="N36" s="63">
        <f t="shared" si="1"/>
        <v>160.54509640756331</v>
      </c>
      <c r="O36" s="63">
        <f t="shared" si="2"/>
        <v>0.52211192899164116</v>
      </c>
      <c r="P36" s="63">
        <f t="shared" si="3"/>
        <v>8.3221119289916405</v>
      </c>
      <c r="Q36" s="68">
        <f t="shared" si="4"/>
        <v>5.1836599903773733E-2</v>
      </c>
    </row>
    <row r="37" spans="1:17" x14ac:dyDescent="0.25">
      <c r="A37" s="64">
        <v>39326</v>
      </c>
      <c r="B37" s="72">
        <v>0.18</v>
      </c>
      <c r="C37" s="62">
        <v>1526.75</v>
      </c>
      <c r="D37" s="65">
        <v>3.4299999999999997E-2</v>
      </c>
      <c r="E37" s="70">
        <v>1.7999999999999999E-2</v>
      </c>
      <c r="F37" s="62">
        <v>33</v>
      </c>
      <c r="G37" s="63">
        <f t="shared" si="5"/>
        <v>1373.8311981875534</v>
      </c>
      <c r="H37" s="62">
        <v>1375</v>
      </c>
      <c r="I37" s="71">
        <v>39403</v>
      </c>
      <c r="J37" s="62">
        <v>50</v>
      </c>
      <c r="K37" s="62">
        <v>5.6</v>
      </c>
      <c r="L37" s="62">
        <v>1.05</v>
      </c>
      <c r="M37" s="63">
        <f t="shared" si="0"/>
        <v>1362.954537841119</v>
      </c>
      <c r="N37" s="63">
        <f t="shared" si="1"/>
        <v>170.36931723013987</v>
      </c>
      <c r="O37" s="63">
        <f t="shared" si="2"/>
        <v>0.54654473231177125</v>
      </c>
      <c r="P37" s="63">
        <f t="shared" si="3"/>
        <v>5.096544732311771</v>
      </c>
      <c r="Q37" s="68">
        <f t="shared" si="4"/>
        <v>2.9914686606551395E-2</v>
      </c>
    </row>
    <row r="38" spans="1:17" x14ac:dyDescent="0.25">
      <c r="A38" s="64">
        <v>39356</v>
      </c>
      <c r="B38" s="65">
        <v>0.18529999999999999</v>
      </c>
      <c r="C38" s="62">
        <v>1549.380005</v>
      </c>
      <c r="D38" s="65">
        <v>4.0099999999999997E-2</v>
      </c>
      <c r="E38" s="70">
        <v>1.77E-2</v>
      </c>
      <c r="F38" s="62">
        <v>30</v>
      </c>
      <c r="G38" s="63">
        <f t="shared" si="5"/>
        <v>1397.806851159668</v>
      </c>
      <c r="H38" s="62">
        <v>1400</v>
      </c>
      <c r="I38" s="71">
        <v>39438</v>
      </c>
      <c r="J38" s="62">
        <v>52</v>
      </c>
      <c r="K38" s="62">
        <v>6.8</v>
      </c>
      <c r="L38" s="62">
        <v>8.1999999999999993</v>
      </c>
      <c r="M38" s="63">
        <f t="shared" si="0"/>
        <v>1385.2247750318179</v>
      </c>
      <c r="N38" s="63">
        <f t="shared" si="1"/>
        <v>173.15309687897724</v>
      </c>
      <c r="O38" s="63">
        <f t="shared" si="2"/>
        <v>0.59408416679077214</v>
      </c>
      <c r="P38" s="63">
        <f t="shared" si="3"/>
        <v>-0.80591583320922733</v>
      </c>
      <c r="Q38" s="68">
        <f t="shared" si="4"/>
        <v>-4.6543541394036408E-3</v>
      </c>
    </row>
    <row r="39" spans="1:17" x14ac:dyDescent="0.25">
      <c r="A39" s="64">
        <v>39387</v>
      </c>
      <c r="B39" s="65">
        <v>0.22869999999999999</v>
      </c>
      <c r="C39" s="62">
        <v>1481.1400149999999</v>
      </c>
      <c r="D39" s="65">
        <v>3.6299999999999999E-2</v>
      </c>
      <c r="E39" s="70">
        <v>1.8800000000000001E-2</v>
      </c>
      <c r="F39" s="62">
        <v>31</v>
      </c>
      <c r="G39" s="63">
        <f t="shared" si="5"/>
        <v>1301.0213304244903</v>
      </c>
      <c r="H39" s="62">
        <v>1300</v>
      </c>
      <c r="I39" s="71">
        <v>39466</v>
      </c>
      <c r="J39" s="62">
        <v>50</v>
      </c>
      <c r="K39" s="62">
        <v>6.6</v>
      </c>
      <c r="L39" s="62">
        <v>1.1499999999999999</v>
      </c>
      <c r="M39" s="63">
        <f t="shared" si="0"/>
        <v>1286.9516622365834</v>
      </c>
      <c r="N39" s="63">
        <f t="shared" si="1"/>
        <v>160.86895777957292</v>
      </c>
      <c r="O39" s="63">
        <f t="shared" si="2"/>
        <v>0.51710580347792867</v>
      </c>
      <c r="P39" s="63">
        <f t="shared" si="3"/>
        <v>5.9671058034779279</v>
      </c>
      <c r="Q39" s="68">
        <f t="shared" si="4"/>
        <v>3.7092959921169011E-2</v>
      </c>
    </row>
    <row r="40" spans="1:17" x14ac:dyDescent="0.25">
      <c r="A40" s="64">
        <v>39417</v>
      </c>
      <c r="B40" s="65">
        <v>0.22500000000000001</v>
      </c>
      <c r="C40" s="62">
        <v>1468.3599850000001</v>
      </c>
      <c r="D40" s="65">
        <v>2.76E-2</v>
      </c>
      <c r="E40" s="70">
        <v>1.8700000000000001E-2</v>
      </c>
      <c r="F40" s="62">
        <v>31</v>
      </c>
      <c r="G40" s="63">
        <f t="shared" si="5"/>
        <v>1291.563649019198</v>
      </c>
      <c r="H40" s="62">
        <v>1290</v>
      </c>
      <c r="I40" s="71">
        <v>39494</v>
      </c>
      <c r="J40" s="62">
        <v>47</v>
      </c>
      <c r="K40" s="62">
        <v>6.2</v>
      </c>
      <c r="L40" s="62">
        <v>7.6</v>
      </c>
      <c r="M40" s="63">
        <f t="shared" si="0"/>
        <v>1279.2235125150619</v>
      </c>
      <c r="N40" s="63">
        <f t="shared" si="1"/>
        <v>159.90293906438274</v>
      </c>
      <c r="O40" s="63">
        <f t="shared" si="2"/>
        <v>0.38982020436800174</v>
      </c>
      <c r="P40" s="63">
        <f t="shared" si="3"/>
        <v>-1.0101797956319978</v>
      </c>
      <c r="Q40" s="68">
        <f t="shared" si="4"/>
        <v>-6.3174560864404294E-3</v>
      </c>
    </row>
    <row r="41" spans="1:17" x14ac:dyDescent="0.25">
      <c r="A41" s="64">
        <v>39448</v>
      </c>
      <c r="B41" s="65">
        <v>0.26200000000000001</v>
      </c>
      <c r="C41" s="62">
        <v>1378.5500489999999</v>
      </c>
      <c r="D41" s="65">
        <v>1.6400000000000001E-2</v>
      </c>
      <c r="E41" s="70">
        <v>2.0299999999999999E-2</v>
      </c>
      <c r="F41" s="62">
        <v>29</v>
      </c>
      <c r="G41" s="63">
        <f t="shared" si="5"/>
        <v>1192.2786190910003</v>
      </c>
      <c r="H41" s="62">
        <v>1190</v>
      </c>
      <c r="I41" s="71">
        <v>39529</v>
      </c>
      <c r="J41" s="62">
        <v>51</v>
      </c>
      <c r="K41" s="62">
        <v>7.4</v>
      </c>
      <c r="L41" s="62">
        <v>12.5</v>
      </c>
      <c r="M41" s="63">
        <f t="shared" si="0"/>
        <v>1179.8762288113599</v>
      </c>
      <c r="N41" s="63">
        <f t="shared" si="1"/>
        <v>147.48452860141998</v>
      </c>
      <c r="O41" s="63">
        <f t="shared" si="2"/>
        <v>0.20194820453891849</v>
      </c>
      <c r="P41" s="63">
        <f t="shared" si="3"/>
        <v>-4.8980517954610807</v>
      </c>
      <c r="Q41" s="68">
        <f t="shared" si="4"/>
        <v>-3.3210614305844703E-2</v>
      </c>
    </row>
    <row r="42" spans="1:17" x14ac:dyDescent="0.25">
      <c r="A42" s="64">
        <v>39479</v>
      </c>
      <c r="B42" s="65">
        <v>0.26540000000000002</v>
      </c>
      <c r="C42" s="62">
        <v>1330.630005</v>
      </c>
      <c r="D42" s="65">
        <v>2.07E-2</v>
      </c>
      <c r="E42" s="70">
        <v>2.07E-2</v>
      </c>
      <c r="F42" s="62">
        <v>31</v>
      </c>
      <c r="G42" s="63">
        <f t="shared" si="5"/>
        <v>1143.2742551559274</v>
      </c>
      <c r="H42" s="62">
        <v>1140</v>
      </c>
      <c r="I42" s="71">
        <v>39557</v>
      </c>
      <c r="J42" s="62">
        <v>50</v>
      </c>
      <c r="K42" s="62">
        <v>5.9</v>
      </c>
      <c r="L42" s="62">
        <v>1</v>
      </c>
      <c r="M42" s="63">
        <f t="shared" si="0"/>
        <v>1130.8719761420009</v>
      </c>
      <c r="N42" s="63">
        <f t="shared" si="1"/>
        <v>141.35899701775011</v>
      </c>
      <c r="O42" s="63">
        <f t="shared" si="2"/>
        <v>0.2591211316178012</v>
      </c>
      <c r="P42" s="63">
        <f t="shared" si="3"/>
        <v>5.1591211316178018</v>
      </c>
      <c r="Q42" s="68">
        <f t="shared" si="4"/>
        <v>3.6496588405830178E-2</v>
      </c>
    </row>
    <row r="43" spans="1:17" x14ac:dyDescent="0.25">
      <c r="A43" s="64">
        <v>39508</v>
      </c>
      <c r="B43" s="65">
        <v>0.25609999999999999</v>
      </c>
      <c r="C43" s="62">
        <v>1322.6999510000001</v>
      </c>
      <c r="D43" s="65">
        <v>1.2200000000000001E-2</v>
      </c>
      <c r="E43" s="70">
        <v>2.1499999999999998E-2</v>
      </c>
      <c r="F43" s="62">
        <v>30</v>
      </c>
      <c r="G43" s="63">
        <f t="shared" si="5"/>
        <v>1144.2961013959007</v>
      </c>
      <c r="H43" s="62">
        <v>1140</v>
      </c>
      <c r="I43" s="71">
        <v>39585</v>
      </c>
      <c r="J43" s="62">
        <v>47</v>
      </c>
      <c r="K43" s="62">
        <v>5.4</v>
      </c>
      <c r="L43" s="62">
        <v>0.3</v>
      </c>
      <c r="M43" s="63">
        <f t="shared" si="0"/>
        <v>1132.8105128227471</v>
      </c>
      <c r="N43" s="63">
        <f t="shared" si="1"/>
        <v>141.60131410284339</v>
      </c>
      <c r="O43" s="63">
        <f t="shared" si="2"/>
        <v>0.14747798608958521</v>
      </c>
      <c r="P43" s="63">
        <f t="shared" si="3"/>
        <v>5.2474779860895859</v>
      </c>
      <c r="Q43" s="68">
        <f t="shared" si="4"/>
        <v>3.7058116440066395E-2</v>
      </c>
    </row>
    <row r="44" spans="1:17" x14ac:dyDescent="0.25">
      <c r="A44" s="64">
        <v>39539</v>
      </c>
      <c r="B44" s="65">
        <v>0.2079</v>
      </c>
      <c r="C44" s="62">
        <v>1385.589966</v>
      </c>
      <c r="D44" s="65">
        <v>1.17E-2</v>
      </c>
      <c r="E44" s="70">
        <v>2.0799999999999999E-2</v>
      </c>
      <c r="F44" s="62">
        <v>30</v>
      </c>
      <c r="G44" s="63">
        <f t="shared" si="5"/>
        <v>1231.1669538225599</v>
      </c>
      <c r="H44" s="62">
        <v>1230</v>
      </c>
      <c r="I44" s="71">
        <v>39620</v>
      </c>
      <c r="J44" s="62">
        <v>52</v>
      </c>
      <c r="K44" s="62">
        <v>6</v>
      </c>
      <c r="L44" s="62">
        <v>0.6</v>
      </c>
      <c r="M44" s="63">
        <f t="shared" si="0"/>
        <v>1221.9514831012582</v>
      </c>
      <c r="N44" s="63">
        <f t="shared" si="1"/>
        <v>152.74393538765727</v>
      </c>
      <c r="O44" s="63">
        <f t="shared" si="2"/>
        <v>0.152728550371761</v>
      </c>
      <c r="P44" s="63">
        <f t="shared" si="3"/>
        <v>5.5527285503717616</v>
      </c>
      <c r="Q44" s="68">
        <f t="shared" si="4"/>
        <v>3.635318506282547E-2</v>
      </c>
    </row>
    <row r="45" spans="1:17" x14ac:dyDescent="0.25">
      <c r="A45" s="64">
        <v>39569</v>
      </c>
      <c r="B45" s="65">
        <v>0.17829999999999999</v>
      </c>
      <c r="C45" s="62">
        <v>1400.380005</v>
      </c>
      <c r="D45" s="65">
        <v>1.9800000000000002E-2</v>
      </c>
      <c r="E45" s="70">
        <v>2.0400000000000001E-2</v>
      </c>
      <c r="F45" s="62">
        <v>31</v>
      </c>
      <c r="G45" s="63">
        <f t="shared" si="5"/>
        <v>1263.7636297384483</v>
      </c>
      <c r="H45" s="62">
        <v>1260</v>
      </c>
      <c r="I45" s="71">
        <v>39648</v>
      </c>
      <c r="J45" s="62">
        <v>50</v>
      </c>
      <c r="K45" s="62">
        <v>5.0999999999999996</v>
      </c>
      <c r="L45" s="62">
        <v>17.2</v>
      </c>
      <c r="M45" s="63">
        <f t="shared" si="0"/>
        <v>1251.4870963041781</v>
      </c>
      <c r="N45" s="63">
        <f t="shared" si="1"/>
        <v>156.43588703802226</v>
      </c>
      <c r="O45" s="63">
        <f t="shared" si="2"/>
        <v>0.27187436252118974</v>
      </c>
      <c r="P45" s="63">
        <f t="shared" si="3"/>
        <v>-11.828125637478809</v>
      </c>
      <c r="Q45" s="68">
        <f t="shared" si="4"/>
        <v>-7.5610052536116246E-2</v>
      </c>
    </row>
    <row r="46" spans="1:17" x14ac:dyDescent="0.25">
      <c r="A46" s="64">
        <v>39600</v>
      </c>
      <c r="B46" s="65">
        <v>0.23949999999999999</v>
      </c>
      <c r="C46" s="62">
        <v>1280</v>
      </c>
      <c r="D46" s="65">
        <v>1.6E-2</v>
      </c>
      <c r="E46" s="70">
        <v>2.1399999999999999E-2</v>
      </c>
      <c r="F46" s="62">
        <v>31</v>
      </c>
      <c r="G46" s="63">
        <f t="shared" si="5"/>
        <v>1115.3910572765717</v>
      </c>
      <c r="H46" s="62">
        <v>1120</v>
      </c>
      <c r="I46" s="71">
        <v>39676</v>
      </c>
      <c r="J46" s="62">
        <v>47</v>
      </c>
      <c r="K46" s="62">
        <v>5.6</v>
      </c>
      <c r="L46" s="62">
        <v>1.1499999999999999</v>
      </c>
      <c r="M46" s="63">
        <f t="shared" si="0"/>
        <v>1112.0948685672204</v>
      </c>
      <c r="N46" s="63">
        <f t="shared" si="1"/>
        <v>139.01185857090255</v>
      </c>
      <c r="O46" s="63">
        <f t="shared" si="2"/>
        <v>0.1966472310114406</v>
      </c>
      <c r="P46" s="63">
        <f t="shared" si="3"/>
        <v>4.6466472310114399</v>
      </c>
      <c r="Q46" s="68">
        <f t="shared" si="4"/>
        <v>3.3426265059548377E-2</v>
      </c>
    </row>
    <row r="47" spans="1:17" x14ac:dyDescent="0.25">
      <c r="A47" s="64">
        <v>39630</v>
      </c>
      <c r="B47" s="65">
        <v>0.22939999999999999</v>
      </c>
      <c r="C47" s="62">
        <v>1267.380005</v>
      </c>
      <c r="D47" s="65">
        <v>1.55E-2</v>
      </c>
      <c r="E47" s="70">
        <v>2.29E-2</v>
      </c>
      <c r="F47" s="62">
        <v>29</v>
      </c>
      <c r="G47" s="63">
        <f t="shared" si="5"/>
        <v>1115.3906867820313</v>
      </c>
      <c r="H47" s="62">
        <v>1120</v>
      </c>
      <c r="I47" s="71">
        <v>39711</v>
      </c>
      <c r="J47" s="62">
        <v>51</v>
      </c>
      <c r="K47" s="62">
        <v>7.4</v>
      </c>
      <c r="L47" s="62">
        <v>0.85</v>
      </c>
      <c r="M47" s="63">
        <f t="shared" si="0"/>
        <v>1110.1769809423895</v>
      </c>
      <c r="N47" s="63">
        <f t="shared" si="1"/>
        <v>138.77212261779869</v>
      </c>
      <c r="O47" s="63">
        <f t="shared" si="2"/>
        <v>0.18012285868516148</v>
      </c>
      <c r="P47" s="63">
        <f t="shared" si="3"/>
        <v>6.7301228586851618</v>
      </c>
      <c r="Q47" s="68">
        <f t="shared" si="4"/>
        <v>4.8497657394929602E-2</v>
      </c>
    </row>
    <row r="48" spans="1:17" x14ac:dyDescent="0.25">
      <c r="A48" s="64">
        <v>39661</v>
      </c>
      <c r="B48" s="65">
        <v>0.20649999999999999</v>
      </c>
      <c r="C48" s="62">
        <v>1282.829956</v>
      </c>
      <c r="D48" s="65">
        <v>1.6299999999999999E-2</v>
      </c>
      <c r="E48" s="70">
        <v>2.2499999999999999E-2</v>
      </c>
      <c r="F48" s="62">
        <v>32</v>
      </c>
      <c r="G48" s="63">
        <f t="shared" si="5"/>
        <v>1136.600861714852</v>
      </c>
      <c r="H48" s="62">
        <v>1130</v>
      </c>
      <c r="I48" s="71">
        <v>39739</v>
      </c>
      <c r="J48" s="62">
        <v>50</v>
      </c>
      <c r="K48" s="62">
        <v>4.2</v>
      </c>
      <c r="L48" s="62">
        <v>31</v>
      </c>
      <c r="M48" s="63">
        <f t="shared" si="0"/>
        <v>1123.2796641618131</v>
      </c>
      <c r="N48" s="63">
        <f t="shared" si="1"/>
        <v>140.40995802022664</v>
      </c>
      <c r="O48" s="63">
        <f t="shared" si="2"/>
        <v>0.20680130147172573</v>
      </c>
      <c r="P48" s="63">
        <f t="shared" si="3"/>
        <v>-26.593198698528276</v>
      </c>
      <c r="Q48" s="68">
        <f t="shared" si="4"/>
        <v>-0.18939681396883129</v>
      </c>
    </row>
    <row r="49" spans="1:17" x14ac:dyDescent="0.25">
      <c r="A49" s="64">
        <v>39692</v>
      </c>
      <c r="B49" s="65">
        <v>0.39389999999999997</v>
      </c>
      <c r="C49" s="62">
        <v>1166.3599850000001</v>
      </c>
      <c r="D49" s="65">
        <v>1.0200000000000001E-2</v>
      </c>
      <c r="E49" s="70">
        <v>2.3699999999999999E-2</v>
      </c>
      <c r="F49" s="62">
        <v>31</v>
      </c>
      <c r="G49" s="63">
        <f t="shared" si="5"/>
        <v>932.05730632795394</v>
      </c>
      <c r="H49" s="62">
        <v>930</v>
      </c>
      <c r="I49" s="71">
        <v>39774</v>
      </c>
      <c r="J49" s="62">
        <v>53</v>
      </c>
      <c r="K49" s="62">
        <v>5.8</v>
      </c>
      <c r="L49" s="62">
        <v>37.1</v>
      </c>
      <c r="M49" s="63">
        <f t="shared" si="0"/>
        <v>922.82360036345153</v>
      </c>
      <c r="N49" s="63">
        <f t="shared" si="1"/>
        <v>115.35295004543144</v>
      </c>
      <c r="O49" s="63">
        <f t="shared" si="2"/>
        <v>0.1050004410335465</v>
      </c>
      <c r="P49" s="63">
        <f t="shared" si="3"/>
        <v>-31.194999558966455</v>
      </c>
      <c r="Q49" s="68">
        <f t="shared" si="4"/>
        <v>-0.27043087798517845</v>
      </c>
    </row>
    <row r="50" spans="1:17" x14ac:dyDescent="0.25">
      <c r="A50" s="64">
        <v>39722</v>
      </c>
      <c r="B50" s="65">
        <v>0.59889999999999999</v>
      </c>
      <c r="C50" s="62">
        <v>968.75</v>
      </c>
      <c r="D50" s="65">
        <v>1.1999999999999999E-3</v>
      </c>
      <c r="E50" s="70">
        <v>2.9600000000000001E-2</v>
      </c>
      <c r="F50" s="62">
        <v>28</v>
      </c>
      <c r="G50" s="63">
        <f t="shared" si="5"/>
        <v>704.03664766533086</v>
      </c>
      <c r="H50" s="62">
        <v>700</v>
      </c>
      <c r="I50" s="71">
        <v>39802</v>
      </c>
      <c r="J50" s="62">
        <v>50</v>
      </c>
      <c r="K50" s="62">
        <v>11</v>
      </c>
      <c r="L50" s="62">
        <v>4.3</v>
      </c>
      <c r="M50" s="63">
        <f t="shared" si="0"/>
        <v>688.88494096401553</v>
      </c>
      <c r="N50" s="63">
        <f t="shared" si="1"/>
        <v>86.110617620501941</v>
      </c>
      <c r="O50" s="63">
        <f t="shared" si="2"/>
        <v>8.9399094252594173E-3</v>
      </c>
      <c r="P50" s="63">
        <f t="shared" si="3"/>
        <v>6.7089399094252595</v>
      </c>
      <c r="Q50" s="68">
        <f t="shared" si="4"/>
        <v>7.7910716411212208E-2</v>
      </c>
    </row>
    <row r="51" spans="1:17" x14ac:dyDescent="0.25">
      <c r="A51" s="64">
        <v>39753</v>
      </c>
      <c r="B51" s="65">
        <v>0.55279999999999996</v>
      </c>
      <c r="C51" s="62">
        <v>896.23999000000003</v>
      </c>
      <c r="D51" s="65">
        <v>2.0000000000000001E-4</v>
      </c>
      <c r="E51" s="70">
        <v>3.2300000000000002E-2</v>
      </c>
      <c r="F51" s="62">
        <v>33</v>
      </c>
      <c r="G51" s="63">
        <f t="shared" si="5"/>
        <v>649.25766212164297</v>
      </c>
      <c r="H51" s="62">
        <v>650</v>
      </c>
      <c r="I51" s="71">
        <v>39830</v>
      </c>
      <c r="J51" s="62">
        <v>50</v>
      </c>
      <c r="K51" s="62">
        <v>8.9</v>
      </c>
      <c r="L51" s="62">
        <v>0.55000000000000004</v>
      </c>
      <c r="M51" s="63">
        <f t="shared" si="0"/>
        <v>641.08219202476789</v>
      </c>
      <c r="N51" s="63">
        <f t="shared" si="1"/>
        <v>80.135274003095986</v>
      </c>
      <c r="O51" s="63">
        <f t="shared" si="2"/>
        <v>1.6099674556122323E-3</v>
      </c>
      <c r="P51" s="63">
        <f t="shared" si="3"/>
        <v>8.3516099674556123</v>
      </c>
      <c r="Q51" s="68">
        <f t="shared" si="4"/>
        <v>0.10421889824864082</v>
      </c>
    </row>
    <row r="52" spans="1:17" x14ac:dyDescent="0.25">
      <c r="A52" s="64">
        <v>39783</v>
      </c>
      <c r="B52" s="72">
        <v>0.4</v>
      </c>
      <c r="C52" s="62">
        <v>903.25</v>
      </c>
      <c r="D52" s="65">
        <v>1.1000000000000001E-3</v>
      </c>
      <c r="E52" s="70">
        <v>3.2300000000000002E-2</v>
      </c>
      <c r="F52" s="62">
        <v>30</v>
      </c>
      <c r="G52" s="63">
        <f t="shared" si="5"/>
        <v>721.05337600289567</v>
      </c>
      <c r="H52" s="62">
        <v>720</v>
      </c>
      <c r="I52" s="71">
        <v>39865</v>
      </c>
      <c r="J52" s="62">
        <v>52</v>
      </c>
      <c r="K52" s="62">
        <v>7.9</v>
      </c>
      <c r="L52" s="62">
        <v>7.2</v>
      </c>
      <c r="M52" s="63">
        <f t="shared" si="0"/>
        <v>711.98717596397728</v>
      </c>
      <c r="N52" s="63">
        <f t="shared" si="1"/>
        <v>88.99839699549716</v>
      </c>
      <c r="O52" s="63">
        <f t="shared" si="2"/>
        <v>8.7610730311779485E-3</v>
      </c>
      <c r="P52" s="63">
        <f t="shared" si="3"/>
        <v>0.70876107303117808</v>
      </c>
      <c r="Q52" s="68">
        <f t="shared" si="4"/>
        <v>7.9637509995493239E-3</v>
      </c>
    </row>
    <row r="53" spans="1:17" x14ac:dyDescent="0.25">
      <c r="A53" s="64">
        <v>39814</v>
      </c>
      <c r="B53" s="65">
        <v>0.44840000000000002</v>
      </c>
      <c r="C53" s="62">
        <v>825.88000499999998</v>
      </c>
      <c r="D53" s="65">
        <v>1.5E-3</v>
      </c>
      <c r="E53" s="70">
        <v>3.2399999999999998E-2</v>
      </c>
      <c r="F53" s="62">
        <v>28</v>
      </c>
      <c r="G53" s="63">
        <f t="shared" si="5"/>
        <v>647.98366366302389</v>
      </c>
      <c r="H53" s="62">
        <v>650</v>
      </c>
      <c r="I53" s="71">
        <v>39893</v>
      </c>
      <c r="J53" s="62">
        <v>50</v>
      </c>
      <c r="K53" s="62">
        <v>7.5</v>
      </c>
      <c r="L53" s="62">
        <v>8</v>
      </c>
      <c r="M53" s="63">
        <f t="shared" si="0"/>
        <v>642.36645207731124</v>
      </c>
      <c r="N53" s="63">
        <f t="shared" si="1"/>
        <v>80.295806509663905</v>
      </c>
      <c r="O53" s="63">
        <f t="shared" si="2"/>
        <v>1.0103112423833452E-2</v>
      </c>
      <c r="P53" s="63">
        <f t="shared" si="3"/>
        <v>-0.48989688757616656</v>
      </c>
      <c r="Q53" s="68">
        <f t="shared" si="4"/>
        <v>-6.1011515902415856E-3</v>
      </c>
    </row>
    <row r="54" spans="1:17" x14ac:dyDescent="0.25">
      <c r="A54" s="64">
        <v>39845</v>
      </c>
      <c r="B54" s="65">
        <v>0.46350000000000002</v>
      </c>
      <c r="C54" s="62">
        <v>735.09002699999996</v>
      </c>
      <c r="D54" s="65">
        <v>1.6000000000000001E-3</v>
      </c>
      <c r="E54" s="70">
        <v>3.4299999999999997E-2</v>
      </c>
      <c r="F54" s="62">
        <v>32</v>
      </c>
      <c r="G54" s="63">
        <f t="shared" si="5"/>
        <v>562.13433233293381</v>
      </c>
      <c r="H54" s="62">
        <v>560</v>
      </c>
      <c r="I54" s="71">
        <v>39921</v>
      </c>
      <c r="J54" s="62">
        <v>50</v>
      </c>
      <c r="K54" s="62">
        <v>5.0999999999999996</v>
      </c>
      <c r="L54" s="62">
        <v>0.65</v>
      </c>
      <c r="M54" s="63">
        <f t="shared" si="0"/>
        <v>554.77727372391882</v>
      </c>
      <c r="N54" s="63">
        <f t="shared" si="1"/>
        <v>69.347159215489853</v>
      </c>
      <c r="O54" s="63">
        <f t="shared" si="2"/>
        <v>1.0443731246847792E-2</v>
      </c>
      <c r="P54" s="63">
        <f t="shared" si="3"/>
        <v>4.4604437312468468</v>
      </c>
      <c r="Q54" s="68">
        <f t="shared" si="4"/>
        <v>6.4320496783241435E-2</v>
      </c>
    </row>
    <row r="55" spans="1:17" x14ac:dyDescent="0.25">
      <c r="A55" s="64">
        <v>39873</v>
      </c>
      <c r="B55" s="65">
        <v>0.44140000000000001</v>
      </c>
      <c r="C55" s="62">
        <v>797.86999500000002</v>
      </c>
      <c r="D55" s="65">
        <v>1.6999999999999999E-3</v>
      </c>
      <c r="E55" s="70">
        <v>3.5999999999999997E-2</v>
      </c>
      <c r="F55" s="62">
        <v>30</v>
      </c>
      <c r="G55" s="63">
        <f t="shared" si="5"/>
        <v>622.73092607539377</v>
      </c>
      <c r="H55" s="62">
        <v>625</v>
      </c>
      <c r="I55" s="71">
        <v>39949</v>
      </c>
      <c r="J55" s="62">
        <v>46</v>
      </c>
      <c r="K55" s="62">
        <v>5.3</v>
      </c>
      <c r="L55" s="62">
        <v>0.3</v>
      </c>
      <c r="M55" s="63">
        <f t="shared" si="0"/>
        <v>619.56611023363507</v>
      </c>
      <c r="N55" s="63">
        <f t="shared" si="1"/>
        <v>77.445763779204384</v>
      </c>
      <c r="O55" s="63">
        <f t="shared" si="2"/>
        <v>1.1562544632214023E-2</v>
      </c>
      <c r="P55" s="63">
        <f t="shared" si="3"/>
        <v>5.0115625446322136</v>
      </c>
      <c r="Q55" s="68">
        <f t="shared" si="4"/>
        <v>6.4710609077599554E-2</v>
      </c>
    </row>
    <row r="56" spans="1:17" x14ac:dyDescent="0.25">
      <c r="A56" s="64">
        <v>39904</v>
      </c>
      <c r="B56" s="65">
        <v>0.36499999999999999</v>
      </c>
      <c r="C56" s="62">
        <v>872.80999799999995</v>
      </c>
      <c r="D56" s="65">
        <v>4.0000000000000002E-4</v>
      </c>
      <c r="E56" s="70">
        <v>3.15E-2</v>
      </c>
      <c r="F56" s="62">
        <v>29</v>
      </c>
      <c r="G56" s="63">
        <f t="shared" si="5"/>
        <v>712.59298306733535</v>
      </c>
      <c r="H56" s="62">
        <v>715</v>
      </c>
      <c r="I56" s="71">
        <v>39984</v>
      </c>
      <c r="J56" s="62">
        <v>50</v>
      </c>
      <c r="K56" s="62">
        <v>6.8</v>
      </c>
      <c r="L56" s="62">
        <v>1.4</v>
      </c>
      <c r="M56" s="63">
        <f t="shared" si="0"/>
        <v>708.16082299116079</v>
      </c>
      <c r="N56" s="63">
        <f t="shared" si="1"/>
        <v>88.520102873895098</v>
      </c>
      <c r="O56" s="63">
        <f t="shared" si="2"/>
        <v>3.0293993527690439E-3</v>
      </c>
      <c r="P56" s="63">
        <f t="shared" si="3"/>
        <v>5.4030293993527696</v>
      </c>
      <c r="Q56" s="68">
        <f t="shared" si="4"/>
        <v>6.1037314959403899E-2</v>
      </c>
    </row>
    <row r="57" spans="1:17" x14ac:dyDescent="0.25">
      <c r="A57" s="64">
        <v>39934</v>
      </c>
      <c r="B57" s="65">
        <v>0.28920000000000001</v>
      </c>
      <c r="C57" s="62">
        <v>919.14001499999995</v>
      </c>
      <c r="D57" s="65">
        <v>1.4E-3</v>
      </c>
      <c r="E57" s="70">
        <v>2.9000000000000001E-2</v>
      </c>
      <c r="F57" s="62">
        <v>32</v>
      </c>
      <c r="G57" s="63">
        <f t="shared" si="5"/>
        <v>775.38755169194337</v>
      </c>
      <c r="H57" s="62">
        <v>775</v>
      </c>
      <c r="I57" s="71">
        <v>40012</v>
      </c>
      <c r="J57" s="62">
        <v>50</v>
      </c>
      <c r="K57" s="62">
        <v>4.4000000000000004</v>
      </c>
      <c r="L57" s="62">
        <v>0.4</v>
      </c>
      <c r="M57" s="63">
        <f t="shared" si="0"/>
        <v>770.45138411430753</v>
      </c>
      <c r="N57" s="63">
        <f t="shared" si="1"/>
        <v>96.306423014288441</v>
      </c>
      <c r="O57" s="63">
        <f t="shared" si="2"/>
        <v>1.236143737418258E-2</v>
      </c>
      <c r="P57" s="63">
        <f t="shared" si="3"/>
        <v>4.0123614373741825</v>
      </c>
      <c r="Q57" s="68">
        <f t="shared" si="4"/>
        <v>4.1662449001754441E-2</v>
      </c>
    </row>
    <row r="58" spans="1:17" x14ac:dyDescent="0.25">
      <c r="A58" s="64">
        <v>39965</v>
      </c>
      <c r="B58" s="65">
        <v>0.26350000000000001</v>
      </c>
      <c r="C58" s="62">
        <v>919.32000700000003</v>
      </c>
      <c r="D58" s="65">
        <v>1.6999999999999999E-3</v>
      </c>
      <c r="E58" s="70">
        <v>2.76E-2</v>
      </c>
      <c r="F58" s="62">
        <v>31</v>
      </c>
      <c r="G58" s="63">
        <f t="shared" si="5"/>
        <v>789.01496286119266</v>
      </c>
      <c r="H58" s="62">
        <v>790</v>
      </c>
      <c r="I58" s="71">
        <v>40047</v>
      </c>
      <c r="J58" s="62">
        <v>53</v>
      </c>
      <c r="K58" s="62">
        <v>5</v>
      </c>
      <c r="L58" s="62">
        <v>0.6</v>
      </c>
      <c r="M58" s="63">
        <f t="shared" si="0"/>
        <v>784.8050131082764</v>
      </c>
      <c r="N58" s="63">
        <f t="shared" si="1"/>
        <v>98.10062663853455</v>
      </c>
      <c r="O58" s="63">
        <f t="shared" si="2"/>
        <v>1.4887110382932795E-2</v>
      </c>
      <c r="P58" s="63">
        <f t="shared" si="3"/>
        <v>4.4148871103829332</v>
      </c>
      <c r="Q58" s="68">
        <f t="shared" si="4"/>
        <v>4.5003658607097395E-2</v>
      </c>
    </row>
    <row r="59" spans="1:17" x14ac:dyDescent="0.25">
      <c r="A59" s="64">
        <v>39995</v>
      </c>
      <c r="B59" s="65">
        <v>0.25919999999999999</v>
      </c>
      <c r="C59" s="62">
        <v>987.47997999999995</v>
      </c>
      <c r="D59" s="65">
        <v>1.4E-3</v>
      </c>
      <c r="E59" s="70">
        <v>2.6700000000000002E-2</v>
      </c>
      <c r="F59" s="62">
        <v>31</v>
      </c>
      <c r="G59" s="63">
        <f t="shared" si="5"/>
        <v>849.60359571265508</v>
      </c>
      <c r="H59" s="62">
        <v>850</v>
      </c>
      <c r="I59" s="71">
        <v>40075</v>
      </c>
      <c r="J59" s="62">
        <v>50</v>
      </c>
      <c r="K59" s="62">
        <v>4.9000000000000004</v>
      </c>
      <c r="L59" s="62">
        <v>0.7</v>
      </c>
      <c r="M59" s="63">
        <f t="shared" si="0"/>
        <v>844.93700193182121</v>
      </c>
      <c r="N59" s="63">
        <f t="shared" si="1"/>
        <v>105.61712524147765</v>
      </c>
      <c r="O59" s="63">
        <f t="shared" si="2"/>
        <v>1.3141721658042244E-2</v>
      </c>
      <c r="P59" s="63">
        <f t="shared" si="3"/>
        <v>4.213141721658042</v>
      </c>
      <c r="Q59" s="68">
        <f t="shared" si="4"/>
        <v>3.9890706284850377E-2</v>
      </c>
    </row>
    <row r="60" spans="1:17" x14ac:dyDescent="0.25">
      <c r="A60" s="64">
        <v>40026</v>
      </c>
      <c r="B60" s="65">
        <v>0.2601</v>
      </c>
      <c r="C60" s="62">
        <v>1020.619995</v>
      </c>
      <c r="D60" s="65">
        <v>1.1000000000000001E-3</v>
      </c>
      <c r="E60" s="70">
        <v>2.4199999999999999E-2</v>
      </c>
      <c r="F60" s="62">
        <v>30</v>
      </c>
      <c r="G60" s="63">
        <f t="shared" si="5"/>
        <v>880.0006875913981</v>
      </c>
      <c r="H60" s="62">
        <v>880</v>
      </c>
      <c r="I60" s="71">
        <v>40103</v>
      </c>
      <c r="J60" s="62">
        <v>47</v>
      </c>
      <c r="K60" s="62">
        <v>5</v>
      </c>
      <c r="L60" s="62">
        <v>0.9</v>
      </c>
      <c r="M60" s="63">
        <f t="shared" si="0"/>
        <v>874.87536225195026</v>
      </c>
      <c r="N60" s="63">
        <f t="shared" si="1"/>
        <v>109.35942028149378</v>
      </c>
      <c r="O60" s="63">
        <f t="shared" si="2"/>
        <v>1.0339812256500982E-2</v>
      </c>
      <c r="P60" s="63">
        <f t="shared" si="3"/>
        <v>4.1103398122565009</v>
      </c>
      <c r="Q60" s="68">
        <f t="shared" si="4"/>
        <v>3.758560352346773E-2</v>
      </c>
    </row>
    <row r="61" spans="1:17" x14ac:dyDescent="0.25">
      <c r="A61" s="64">
        <v>40057</v>
      </c>
      <c r="B61" s="65">
        <v>0.25609999999999999</v>
      </c>
      <c r="C61" s="62">
        <v>1057.079956</v>
      </c>
      <c r="D61" s="65">
        <v>5.9999999999999995E-4</v>
      </c>
      <c r="E61" s="70">
        <v>2.29E-2</v>
      </c>
      <c r="F61" s="62">
        <v>30</v>
      </c>
      <c r="G61" s="63">
        <f t="shared" si="5"/>
        <v>913.51237114677156</v>
      </c>
      <c r="H61" s="62">
        <v>915</v>
      </c>
      <c r="I61" s="71">
        <v>40138</v>
      </c>
      <c r="J61" s="62">
        <v>52</v>
      </c>
      <c r="K61" s="62">
        <v>5.9</v>
      </c>
      <c r="L61" s="62">
        <v>5.8</v>
      </c>
      <c r="M61" s="63">
        <f t="shared" si="0"/>
        <v>909.02178964410678</v>
      </c>
      <c r="N61" s="63">
        <f t="shared" si="1"/>
        <v>113.62772370551335</v>
      </c>
      <c r="O61" s="63">
        <f t="shared" si="2"/>
        <v>5.8946632280445334E-3</v>
      </c>
      <c r="P61" s="63">
        <f t="shared" si="3"/>
        <v>0.10589466322804507</v>
      </c>
      <c r="Q61" s="68">
        <f t="shared" si="4"/>
        <v>9.3194389339779527E-4</v>
      </c>
    </row>
    <row r="62" spans="1:17" x14ac:dyDescent="0.25">
      <c r="A62" s="64">
        <v>40087</v>
      </c>
      <c r="B62" s="65">
        <v>0.30690000000000001</v>
      </c>
      <c r="C62" s="62">
        <v>1036.1899410000001</v>
      </c>
      <c r="D62" s="65">
        <v>1E-4</v>
      </c>
      <c r="E62" s="70">
        <v>2.1899999999999999E-2</v>
      </c>
      <c r="F62" s="62">
        <v>31</v>
      </c>
      <c r="G62" s="63">
        <f t="shared" si="5"/>
        <v>868.29695012516459</v>
      </c>
      <c r="H62" s="62">
        <v>870</v>
      </c>
      <c r="I62" s="71">
        <v>40166</v>
      </c>
      <c r="J62" s="62">
        <v>50</v>
      </c>
      <c r="K62" s="62">
        <v>6.1</v>
      </c>
      <c r="L62" s="62">
        <v>0.8</v>
      </c>
      <c r="M62" s="63">
        <f t="shared" si="0"/>
        <v>863.88808227340928</v>
      </c>
      <c r="N62" s="63">
        <f t="shared" si="1"/>
        <v>107.98601028417616</v>
      </c>
      <c r="O62" s="63">
        <f t="shared" si="2"/>
        <v>9.6895379112155536E-4</v>
      </c>
      <c r="P62" s="63">
        <f t="shared" si="3"/>
        <v>5.3009689537911218</v>
      </c>
      <c r="Q62" s="68">
        <f t="shared" si="4"/>
        <v>4.908940463529566E-2</v>
      </c>
    </row>
    <row r="63" spans="1:17" x14ac:dyDescent="0.25">
      <c r="A63" s="64">
        <v>40118</v>
      </c>
      <c r="B63" s="65">
        <v>0.24510000000000001</v>
      </c>
      <c r="C63" s="62">
        <v>1095.630005</v>
      </c>
      <c r="D63" s="65">
        <v>8.0000000000000004E-4</v>
      </c>
      <c r="E63" s="70">
        <v>2.1000000000000001E-2</v>
      </c>
      <c r="F63" s="62">
        <v>31</v>
      </c>
      <c r="G63" s="63">
        <f t="shared" si="5"/>
        <v>950.55453576168043</v>
      </c>
      <c r="H63" s="62">
        <v>950</v>
      </c>
      <c r="I63" s="71">
        <v>40194</v>
      </c>
      <c r="J63" s="62">
        <v>47</v>
      </c>
      <c r="K63" s="62">
        <v>4.8</v>
      </c>
      <c r="L63" s="62">
        <v>0.95</v>
      </c>
      <c r="M63" s="63">
        <f t="shared" si="0"/>
        <v>945.10214202674388</v>
      </c>
      <c r="N63" s="63">
        <f t="shared" si="1"/>
        <v>118.13776775334298</v>
      </c>
      <c r="O63" s="63">
        <f t="shared" si="2"/>
        <v>8.3533156718505076E-3</v>
      </c>
      <c r="P63" s="63">
        <f t="shared" si="3"/>
        <v>3.8583533156718501</v>
      </c>
      <c r="Q63" s="68">
        <f t="shared" si="4"/>
        <v>3.2659778401498273E-2</v>
      </c>
    </row>
    <row r="64" spans="1:17" x14ac:dyDescent="0.25">
      <c r="A64" s="64">
        <v>40148</v>
      </c>
      <c r="B64" s="65">
        <v>0.21679999999999999</v>
      </c>
      <c r="C64" s="62">
        <v>1115.099976</v>
      </c>
      <c r="D64" s="65">
        <v>4.0000000000000002E-4</v>
      </c>
      <c r="E64" s="70">
        <v>2.0199999999999999E-2</v>
      </c>
      <c r="F64" s="62">
        <v>29</v>
      </c>
      <c r="G64" s="63">
        <f t="shared" si="5"/>
        <v>987.11632999965116</v>
      </c>
      <c r="H64" s="62">
        <v>990</v>
      </c>
      <c r="I64" s="71">
        <v>40229</v>
      </c>
      <c r="J64" s="62">
        <v>51</v>
      </c>
      <c r="K64" s="62">
        <v>5.6</v>
      </c>
      <c r="L64" s="62">
        <v>5</v>
      </c>
      <c r="M64" s="63">
        <f t="shared" si="0"/>
        <v>984.3446700393722</v>
      </c>
      <c r="N64" s="63">
        <f t="shared" si="1"/>
        <v>123.04308375492153</v>
      </c>
      <c r="O64" s="63">
        <f t="shared" si="2"/>
        <v>4.0884479025473409E-3</v>
      </c>
      <c r="P64" s="63">
        <f t="shared" si="3"/>
        <v>0.60408844790254701</v>
      </c>
      <c r="Q64" s="68">
        <f t="shared" si="4"/>
        <v>4.909568498021202E-3</v>
      </c>
    </row>
    <row r="65" spans="1:17" x14ac:dyDescent="0.25">
      <c r="A65" s="64">
        <v>40179</v>
      </c>
      <c r="B65" s="65">
        <v>0.2462</v>
      </c>
      <c r="C65" s="62">
        <v>1073.869995</v>
      </c>
      <c r="D65" s="65">
        <v>2.0000000000000001E-4</v>
      </c>
      <c r="E65" s="70">
        <v>1.9800000000000002E-2</v>
      </c>
      <c r="F65" s="62">
        <v>28</v>
      </c>
      <c r="G65" s="63">
        <f t="shared" si="5"/>
        <v>937.79981269788095</v>
      </c>
      <c r="H65" s="62">
        <v>940</v>
      </c>
      <c r="I65" s="71">
        <v>40257</v>
      </c>
      <c r="J65" s="62">
        <v>50</v>
      </c>
      <c r="K65" s="62">
        <v>6.5</v>
      </c>
      <c r="L65" s="62">
        <v>0.8</v>
      </c>
      <c r="M65" s="63">
        <f t="shared" si="0"/>
        <v>933.47424692812592</v>
      </c>
      <c r="N65" s="63">
        <f t="shared" si="1"/>
        <v>116.68428086601574</v>
      </c>
      <c r="O65" s="63">
        <f t="shared" si="2"/>
        <v>1.8899651088789594E-3</v>
      </c>
      <c r="P65" s="63">
        <f t="shared" si="3"/>
        <v>5.7018899651088795</v>
      </c>
      <c r="Q65" s="68">
        <f t="shared" si="4"/>
        <v>4.8865964830825413E-2</v>
      </c>
    </row>
    <row r="66" spans="1:17" x14ac:dyDescent="0.25">
      <c r="A66" s="64">
        <v>40210</v>
      </c>
      <c r="B66" s="65">
        <v>0.19500000000000001</v>
      </c>
      <c r="C66" s="62">
        <v>1104.48999</v>
      </c>
      <c r="D66" s="65">
        <v>8.9999999999999998E-4</v>
      </c>
      <c r="E66" s="70">
        <v>2.0299999999999999E-2</v>
      </c>
      <c r="F66" s="62">
        <v>33</v>
      </c>
      <c r="G66" s="63">
        <f t="shared" si="5"/>
        <v>982.24409742488695</v>
      </c>
      <c r="H66" s="62">
        <v>980</v>
      </c>
      <c r="I66" s="71">
        <v>40285</v>
      </c>
      <c r="J66" s="62">
        <v>50</v>
      </c>
      <c r="K66" s="62">
        <v>4.4000000000000004</v>
      </c>
      <c r="L66" s="62">
        <v>0.4</v>
      </c>
      <c r="M66" s="63">
        <f t="shared" si="0"/>
        <v>975.47918552981218</v>
      </c>
      <c r="N66" s="63">
        <f t="shared" si="1"/>
        <v>121.93489819122652</v>
      </c>
      <c r="O66" s="63">
        <f t="shared" si="2"/>
        <v>1.0280271606154622E-2</v>
      </c>
      <c r="P66" s="63">
        <f t="shared" si="3"/>
        <v>4.0102802716061543</v>
      </c>
      <c r="Q66" s="68">
        <f t="shared" si="4"/>
        <v>3.2888699880791822E-2</v>
      </c>
    </row>
    <row r="67" spans="1:17" x14ac:dyDescent="0.25">
      <c r="A67" s="64">
        <v>40238</v>
      </c>
      <c r="B67" s="65">
        <v>0.1759</v>
      </c>
      <c r="C67" s="62">
        <v>1169.4300539999999</v>
      </c>
      <c r="D67" s="65">
        <v>1.5E-3</v>
      </c>
      <c r="E67" s="70">
        <v>1.9E-2</v>
      </c>
      <c r="F67" s="62">
        <v>30</v>
      </c>
      <c r="G67" s="63">
        <f t="shared" si="5"/>
        <v>1057.0578529723534</v>
      </c>
      <c r="H67" s="62">
        <v>1055</v>
      </c>
      <c r="I67" s="71">
        <v>40320</v>
      </c>
      <c r="J67" s="62">
        <v>52</v>
      </c>
      <c r="K67" s="62">
        <v>4.7</v>
      </c>
      <c r="L67" s="62">
        <v>2.7</v>
      </c>
      <c r="M67" s="63">
        <f t="shared" si="0"/>
        <v>1050.0745720328871</v>
      </c>
      <c r="N67" s="63">
        <f t="shared" si="1"/>
        <v>131.25932150411089</v>
      </c>
      <c r="O67" s="63">
        <f t="shared" si="2"/>
        <v>1.6763141453761496E-2</v>
      </c>
      <c r="P67" s="63">
        <f t="shared" si="3"/>
        <v>2.0167631414537617</v>
      </c>
      <c r="Q67" s="68">
        <f t="shared" si="4"/>
        <v>1.5364723193320782E-2</v>
      </c>
    </row>
    <row r="68" spans="1:17" x14ac:dyDescent="0.25">
      <c r="A68" s="64">
        <v>40269</v>
      </c>
      <c r="B68" s="65">
        <v>0.2205</v>
      </c>
      <c r="C68" s="62">
        <v>1186.6899410000001</v>
      </c>
      <c r="D68" s="65">
        <v>1.4E-3</v>
      </c>
      <c r="E68" s="70">
        <v>1.83E-2</v>
      </c>
      <c r="F68" s="62">
        <v>28</v>
      </c>
      <c r="G68" s="63">
        <f t="shared" si="5"/>
        <v>1050.8944420534199</v>
      </c>
      <c r="H68" s="62">
        <v>1050</v>
      </c>
      <c r="I68" s="71">
        <v>40348</v>
      </c>
      <c r="J68" s="62">
        <v>50</v>
      </c>
      <c r="K68" s="62">
        <v>5.5</v>
      </c>
      <c r="L68" s="62">
        <v>17.600000000000001</v>
      </c>
      <c r="M68" s="63">
        <f t="shared" si="0"/>
        <v>1044.2986494451909</v>
      </c>
      <c r="N68" s="63">
        <f t="shared" si="1"/>
        <v>130.53733118064886</v>
      </c>
      <c r="O68" s="63">
        <f t="shared" si="2"/>
        <v>1.4610821230839548E-2</v>
      </c>
      <c r="P68" s="63">
        <f t="shared" si="3"/>
        <v>-12.085389178769162</v>
      </c>
      <c r="Q68" s="68">
        <f t="shared" si="4"/>
        <v>-9.2581861981262309E-2</v>
      </c>
    </row>
    <row r="69" spans="1:17" x14ac:dyDescent="0.25">
      <c r="A69" s="64">
        <v>40299</v>
      </c>
      <c r="B69" s="65">
        <v>0.35539999999999999</v>
      </c>
      <c r="C69" s="62">
        <v>1089.410034</v>
      </c>
      <c r="D69" s="65">
        <v>1.5E-3</v>
      </c>
      <c r="E69" s="70">
        <v>1.95E-2</v>
      </c>
      <c r="F69" s="62">
        <v>33</v>
      </c>
      <c r="G69" s="63">
        <f t="shared" si="5"/>
        <v>883.09091988657553</v>
      </c>
      <c r="H69" s="62">
        <v>885</v>
      </c>
      <c r="I69" s="71">
        <v>40376</v>
      </c>
      <c r="J69" s="62">
        <v>50</v>
      </c>
      <c r="K69" s="62">
        <v>6.6</v>
      </c>
      <c r="L69" s="62">
        <v>2.8</v>
      </c>
      <c r="M69" s="63">
        <f t="shared" si="0"/>
        <v>878.21816936680068</v>
      </c>
      <c r="N69" s="63">
        <f t="shared" si="1"/>
        <v>109.77727117085009</v>
      </c>
      <c r="O69" s="63">
        <f t="shared" si="2"/>
        <v>1.578374126500906E-2</v>
      </c>
      <c r="P69" s="63">
        <f t="shared" si="3"/>
        <v>3.8157837412650091</v>
      </c>
      <c r="Q69" s="68">
        <f t="shared" si="4"/>
        <v>3.4759324043739215E-2</v>
      </c>
    </row>
    <row r="70" spans="1:17" x14ac:dyDescent="0.25">
      <c r="A70" s="64">
        <v>40330</v>
      </c>
      <c r="B70" s="65">
        <v>0.34539999999999998</v>
      </c>
      <c r="C70" s="62">
        <v>1030.709961</v>
      </c>
      <c r="D70" s="65">
        <v>1.6999999999999999E-3</v>
      </c>
      <c r="E70" s="70">
        <v>2.0299999999999999E-2</v>
      </c>
      <c r="F70" s="62">
        <v>30</v>
      </c>
      <c r="G70" s="63">
        <f t="shared" si="5"/>
        <v>848.4217028784974</v>
      </c>
      <c r="H70" s="62">
        <v>850</v>
      </c>
      <c r="I70" s="71">
        <v>40411</v>
      </c>
      <c r="J70" s="62">
        <v>52</v>
      </c>
      <c r="K70" s="62">
        <v>8.6999999999999993</v>
      </c>
      <c r="L70" s="62">
        <v>0.4</v>
      </c>
      <c r="M70" s="63">
        <f t="shared" ref="M70:M133" si="6">H70*EXP(-D70*(J70/365))-K70</f>
        <v>841.09416191345383</v>
      </c>
      <c r="N70" s="63">
        <f t="shared" ref="N70:N133" si="7">M70/$B$1</f>
        <v>105.13677023918173</v>
      </c>
      <c r="O70" s="63">
        <f t="shared" ref="O70:O133" si="8">(N70+K70)*(EXP(D70*F70/365)-1)</f>
        <v>1.5907070967280494E-2</v>
      </c>
      <c r="P70" s="63">
        <f t="shared" ref="P70:P133" si="9">K70-L70+O70</f>
        <v>8.3159070709672793</v>
      </c>
      <c r="Q70" s="68">
        <f t="shared" ref="Q70:Q133" si="10">P70/N70</f>
        <v>7.9096086479059038E-2</v>
      </c>
    </row>
    <row r="71" spans="1:17" x14ac:dyDescent="0.25">
      <c r="A71" s="64">
        <v>40360</v>
      </c>
      <c r="B71" s="65">
        <v>0.23499999999999999</v>
      </c>
      <c r="C71" s="62">
        <v>1101.599976</v>
      </c>
      <c r="D71" s="65">
        <v>1.4E-3</v>
      </c>
      <c r="E71" s="70">
        <v>2.0500000000000001E-2</v>
      </c>
      <c r="F71" s="62">
        <v>32</v>
      </c>
      <c r="G71" s="63">
        <f t="shared" ref="G71:G134" si="11">C71*EXP((D71-E71+((B71^2)/2))*(1/12)+(B71*SQRT(F71/365)*$B$2))</f>
        <v>959.16628797131546</v>
      </c>
      <c r="H71" s="62">
        <v>960</v>
      </c>
      <c r="I71" s="71">
        <v>40439</v>
      </c>
      <c r="J71" s="62">
        <v>50</v>
      </c>
      <c r="K71" s="62">
        <v>5.3</v>
      </c>
      <c r="L71" s="62">
        <v>2.5</v>
      </c>
      <c r="M71" s="63">
        <f t="shared" si="6"/>
        <v>954.5159080641746</v>
      </c>
      <c r="N71" s="63">
        <f t="shared" si="7"/>
        <v>119.31448850802182</v>
      </c>
      <c r="O71" s="63">
        <f t="shared" si="8"/>
        <v>1.529608687808472E-2</v>
      </c>
      <c r="P71" s="63">
        <f t="shared" si="9"/>
        <v>2.8152960868780847</v>
      </c>
      <c r="Q71" s="68">
        <f t="shared" si="10"/>
        <v>2.3595592807564229E-2</v>
      </c>
    </row>
    <row r="72" spans="1:17" x14ac:dyDescent="0.25">
      <c r="A72" s="64">
        <v>40391</v>
      </c>
      <c r="B72" s="65">
        <v>0.26050000000000001</v>
      </c>
      <c r="C72" s="62">
        <v>1049.329956</v>
      </c>
      <c r="D72" s="65">
        <v>1.6000000000000001E-3</v>
      </c>
      <c r="E72" s="70">
        <v>2.0500000000000001E-2</v>
      </c>
      <c r="F72" s="62">
        <v>30</v>
      </c>
      <c r="G72" s="63">
        <f t="shared" si="11"/>
        <v>904.87205234309408</v>
      </c>
      <c r="H72" s="62">
        <v>905</v>
      </c>
      <c r="I72" s="71">
        <v>40467</v>
      </c>
      <c r="J72" s="62">
        <v>46</v>
      </c>
      <c r="K72" s="62">
        <v>4.9000000000000004</v>
      </c>
      <c r="L72" s="62">
        <v>0.25</v>
      </c>
      <c r="M72" s="63">
        <f t="shared" si="6"/>
        <v>899.91753072628762</v>
      </c>
      <c r="N72" s="63">
        <f t="shared" si="7"/>
        <v>112.48969134078595</v>
      </c>
      <c r="O72" s="63">
        <f t="shared" si="8"/>
        <v>1.5438563566474326E-2</v>
      </c>
      <c r="P72" s="63">
        <f t="shared" si="9"/>
        <v>4.6654385635664744</v>
      </c>
      <c r="Q72" s="68">
        <f t="shared" si="10"/>
        <v>4.1474365410360967E-2</v>
      </c>
    </row>
    <row r="73" spans="1:17" x14ac:dyDescent="0.25">
      <c r="A73" s="64">
        <v>40422</v>
      </c>
      <c r="B73" s="65">
        <v>0.23699999999999999</v>
      </c>
      <c r="C73" s="62">
        <v>1141.1999510000001</v>
      </c>
      <c r="D73" s="65">
        <v>1.4E-3</v>
      </c>
      <c r="E73" s="70">
        <v>1.9900000000000001E-2</v>
      </c>
      <c r="F73" s="62">
        <v>29</v>
      </c>
      <c r="G73" s="63">
        <f t="shared" si="11"/>
        <v>999.27174932593778</v>
      </c>
      <c r="H73" s="62">
        <v>1000</v>
      </c>
      <c r="I73" s="71">
        <v>40502</v>
      </c>
      <c r="J73" s="62">
        <v>51</v>
      </c>
      <c r="K73" s="62">
        <v>6.3</v>
      </c>
      <c r="L73" s="62">
        <v>0.65</v>
      </c>
      <c r="M73" s="63">
        <f t="shared" si="6"/>
        <v>993.50440269329192</v>
      </c>
      <c r="N73" s="63">
        <f t="shared" si="7"/>
        <v>124.18805033666149</v>
      </c>
      <c r="O73" s="63">
        <f t="shared" si="8"/>
        <v>1.4515368493671587E-2</v>
      </c>
      <c r="P73" s="63">
        <f t="shared" si="9"/>
        <v>5.6645153684936709</v>
      </c>
      <c r="Q73" s="68">
        <f t="shared" si="10"/>
        <v>4.5612402748394322E-2</v>
      </c>
    </row>
    <row r="74" spans="1:17" x14ac:dyDescent="0.25">
      <c r="A74" s="64">
        <v>40452</v>
      </c>
      <c r="B74" s="65">
        <v>0.21199999999999999</v>
      </c>
      <c r="C74" s="62">
        <v>1183.26001</v>
      </c>
      <c r="D74" s="65">
        <v>1.4E-3</v>
      </c>
      <c r="E74" s="70">
        <v>1.9199999999999998E-2</v>
      </c>
      <c r="F74" s="62">
        <v>32</v>
      </c>
      <c r="G74" s="63">
        <f t="shared" si="11"/>
        <v>1044.0622670007785</v>
      </c>
      <c r="H74" s="62">
        <v>1045</v>
      </c>
      <c r="I74" s="71">
        <v>40530</v>
      </c>
      <c r="J74" s="62">
        <v>50</v>
      </c>
      <c r="K74" s="62">
        <v>6.2</v>
      </c>
      <c r="L74" s="62">
        <v>2.1</v>
      </c>
      <c r="M74" s="63">
        <f t="shared" si="6"/>
        <v>1038.5996082573565</v>
      </c>
      <c r="N74" s="63">
        <f t="shared" si="7"/>
        <v>129.82495103216957</v>
      </c>
      <c r="O74" s="63">
        <f t="shared" si="8"/>
        <v>1.669668987520137E-2</v>
      </c>
      <c r="P74" s="63">
        <f t="shared" si="9"/>
        <v>4.1166966898752007</v>
      </c>
      <c r="Q74" s="68">
        <f t="shared" si="10"/>
        <v>3.1709595552669355E-2</v>
      </c>
    </row>
    <row r="75" spans="1:17" x14ac:dyDescent="0.25">
      <c r="A75" s="64">
        <v>40483</v>
      </c>
      <c r="B75" s="65">
        <v>0.2354</v>
      </c>
      <c r="C75" s="62">
        <v>1180.5500489999999</v>
      </c>
      <c r="D75" s="65">
        <v>1.8E-3</v>
      </c>
      <c r="E75" s="70">
        <v>1.89E-2</v>
      </c>
      <c r="F75" s="62">
        <v>31</v>
      </c>
      <c r="G75" s="63">
        <f t="shared" si="11"/>
        <v>1030.1032714040546</v>
      </c>
      <c r="H75" s="62">
        <v>1030</v>
      </c>
      <c r="I75" s="71">
        <v>40565</v>
      </c>
      <c r="J75" s="62">
        <v>53</v>
      </c>
      <c r="K75" s="62">
        <v>6.1</v>
      </c>
      <c r="L75" s="62">
        <v>0.4</v>
      </c>
      <c r="M75" s="63">
        <f t="shared" si="6"/>
        <v>1023.6308242198467</v>
      </c>
      <c r="N75" s="63">
        <f t="shared" si="7"/>
        <v>127.95385302748083</v>
      </c>
      <c r="O75" s="63">
        <f t="shared" si="8"/>
        <v>2.0495278911357176E-2</v>
      </c>
      <c r="P75" s="63">
        <f t="shared" si="9"/>
        <v>5.7204952789113568</v>
      </c>
      <c r="Q75" s="68">
        <f t="shared" si="10"/>
        <v>4.4707487453955433E-2</v>
      </c>
    </row>
    <row r="76" spans="1:17" x14ac:dyDescent="0.25">
      <c r="A76" s="64">
        <v>40513</v>
      </c>
      <c r="B76" s="65">
        <v>0.17749999999999999</v>
      </c>
      <c r="C76" s="62">
        <v>1257.6400149999999</v>
      </c>
      <c r="D76" s="65">
        <v>6.9999999999999999E-4</v>
      </c>
      <c r="E76" s="70">
        <v>1.83E-2</v>
      </c>
      <c r="F76" s="62">
        <v>31</v>
      </c>
      <c r="G76" s="63">
        <f t="shared" si="11"/>
        <v>1133.8573080547494</v>
      </c>
      <c r="H76" s="62">
        <v>1135</v>
      </c>
      <c r="I76" s="71">
        <v>40593</v>
      </c>
      <c r="J76" s="62">
        <v>50</v>
      </c>
      <c r="K76" s="62">
        <v>5.3</v>
      </c>
      <c r="L76" s="62">
        <v>2.0499999999999998</v>
      </c>
      <c r="M76" s="63">
        <f t="shared" si="6"/>
        <v>1129.591169601541</v>
      </c>
      <c r="N76" s="63">
        <f t="shared" si="7"/>
        <v>141.19889620019262</v>
      </c>
      <c r="O76" s="63">
        <f t="shared" si="8"/>
        <v>8.7099193129778867E-3</v>
      </c>
      <c r="P76" s="63">
        <f t="shared" si="9"/>
        <v>3.2587099193129778</v>
      </c>
      <c r="Q76" s="68">
        <f t="shared" si="10"/>
        <v>2.3078862562018614E-2</v>
      </c>
    </row>
    <row r="77" spans="1:17" x14ac:dyDescent="0.25">
      <c r="A77" s="64">
        <v>40544</v>
      </c>
      <c r="B77" s="65">
        <v>0.1953</v>
      </c>
      <c r="C77" s="62">
        <v>1286.119995</v>
      </c>
      <c r="D77" s="65">
        <v>1.5E-3</v>
      </c>
      <c r="E77" s="70">
        <v>1.7899999999999999E-2</v>
      </c>
      <c r="F77" s="62">
        <v>28</v>
      </c>
      <c r="G77" s="63">
        <f t="shared" si="11"/>
        <v>1154.5008337836941</v>
      </c>
      <c r="H77" s="62">
        <v>1155</v>
      </c>
      <c r="I77" s="71">
        <v>40621</v>
      </c>
      <c r="J77" s="62">
        <v>47</v>
      </c>
      <c r="K77" s="62">
        <v>5.0999999999999996</v>
      </c>
      <c r="L77" s="62">
        <v>1.25</v>
      </c>
      <c r="M77" s="63">
        <f t="shared" si="6"/>
        <v>1149.6769325024177</v>
      </c>
      <c r="N77" s="63">
        <f t="shared" si="7"/>
        <v>143.70961656280221</v>
      </c>
      <c r="O77" s="63">
        <f t="shared" si="8"/>
        <v>1.7124283558076908E-2</v>
      </c>
      <c r="P77" s="63">
        <f t="shared" si="9"/>
        <v>3.8671242835580766</v>
      </c>
      <c r="Q77" s="68">
        <f t="shared" si="10"/>
        <v>2.6909293727522498E-2</v>
      </c>
    </row>
    <row r="78" spans="1:17" x14ac:dyDescent="0.25">
      <c r="A78" s="64">
        <v>40575</v>
      </c>
      <c r="B78" s="65">
        <v>0.1835</v>
      </c>
      <c r="C78" s="62">
        <v>1327.219971</v>
      </c>
      <c r="D78" s="65">
        <v>1.2999999999999999E-3</v>
      </c>
      <c r="E78" s="70">
        <v>1.7600000000000001E-2</v>
      </c>
      <c r="F78" s="62">
        <v>31</v>
      </c>
      <c r="G78" s="63">
        <f t="shared" si="11"/>
        <v>1192.6483461444411</v>
      </c>
      <c r="H78" s="62">
        <v>1195</v>
      </c>
      <c r="I78" s="71">
        <v>40649</v>
      </c>
      <c r="J78" s="62">
        <v>47</v>
      </c>
      <c r="K78" s="62">
        <v>4.9000000000000004</v>
      </c>
      <c r="L78" s="62">
        <v>1.05</v>
      </c>
      <c r="M78" s="63">
        <f t="shared" si="6"/>
        <v>1189.8999770160895</v>
      </c>
      <c r="N78" s="63">
        <f t="shared" si="7"/>
        <v>148.73749712701118</v>
      </c>
      <c r="O78" s="63">
        <f t="shared" si="8"/>
        <v>1.6964199880978127E-2</v>
      </c>
      <c r="P78" s="63">
        <f t="shared" si="9"/>
        <v>3.8669641998809787</v>
      </c>
      <c r="Q78" s="68">
        <f t="shared" si="10"/>
        <v>2.5998583239429315E-2</v>
      </c>
    </row>
    <row r="79" spans="1:17" x14ac:dyDescent="0.25">
      <c r="A79" s="64">
        <v>40603</v>
      </c>
      <c r="B79" s="65">
        <v>0.1774</v>
      </c>
      <c r="C79" s="62">
        <v>1325.829956</v>
      </c>
      <c r="D79" s="65">
        <v>5.0000000000000001E-4</v>
      </c>
      <c r="E79" s="70">
        <v>1.7999999999999999E-2</v>
      </c>
      <c r="F79" s="62">
        <v>29</v>
      </c>
      <c r="G79" s="63">
        <f t="shared" si="11"/>
        <v>1199.4741626326943</v>
      </c>
      <c r="H79" s="62">
        <v>1200</v>
      </c>
      <c r="I79" s="71">
        <v>40684</v>
      </c>
      <c r="J79" s="62">
        <v>51</v>
      </c>
      <c r="K79" s="62">
        <v>6</v>
      </c>
      <c r="L79" s="62">
        <v>0.85</v>
      </c>
      <c r="M79" s="63">
        <f t="shared" si="6"/>
        <v>1193.9161673119979</v>
      </c>
      <c r="N79" s="63">
        <f t="shared" si="7"/>
        <v>149.23952091399974</v>
      </c>
      <c r="O79" s="63">
        <f t="shared" si="8"/>
        <v>6.1671719587606802E-3</v>
      </c>
      <c r="P79" s="63">
        <f t="shared" si="9"/>
        <v>5.156167171958761</v>
      </c>
      <c r="Q79" s="68">
        <f t="shared" si="10"/>
        <v>3.4549609516168554E-2</v>
      </c>
    </row>
    <row r="80" spans="1:17" x14ac:dyDescent="0.25">
      <c r="A80" s="64">
        <v>40634</v>
      </c>
      <c r="B80" s="65">
        <v>0.1474</v>
      </c>
      <c r="C80" s="62">
        <v>1363.6099850000001</v>
      </c>
      <c r="D80" s="65">
        <v>2.0000000000000001E-4</v>
      </c>
      <c r="E80" s="70">
        <v>1.78E-2</v>
      </c>
      <c r="F80" s="62">
        <v>32</v>
      </c>
      <c r="G80" s="63">
        <f t="shared" si="11"/>
        <v>1248.9283937520338</v>
      </c>
      <c r="H80" s="62">
        <v>1250</v>
      </c>
      <c r="I80" s="71">
        <v>40712</v>
      </c>
      <c r="J80" s="62">
        <v>50</v>
      </c>
      <c r="K80" s="62">
        <v>4.5</v>
      </c>
      <c r="L80" s="62">
        <v>1.3</v>
      </c>
      <c r="M80" s="63">
        <f t="shared" si="6"/>
        <v>1245.4657538937845</v>
      </c>
      <c r="N80" s="63">
        <f t="shared" si="7"/>
        <v>155.68321923672306</v>
      </c>
      <c r="O80" s="63">
        <f t="shared" si="8"/>
        <v>2.8087166876084838E-3</v>
      </c>
      <c r="P80" s="63">
        <f t="shared" si="9"/>
        <v>3.2028087166876085</v>
      </c>
      <c r="Q80" s="68">
        <f t="shared" si="10"/>
        <v>2.0572600774766865E-2</v>
      </c>
    </row>
    <row r="81" spans="1:17" x14ac:dyDescent="0.25">
      <c r="A81" s="64">
        <v>40664</v>
      </c>
      <c r="B81" s="65">
        <v>0.1545</v>
      </c>
      <c r="C81" s="62">
        <v>1345.1999510000001</v>
      </c>
      <c r="D81" s="65">
        <v>4.0000000000000002E-4</v>
      </c>
      <c r="E81" s="70">
        <v>1.7999999999999999E-2</v>
      </c>
      <c r="F81" s="62">
        <v>30</v>
      </c>
      <c r="G81" s="63">
        <f t="shared" si="11"/>
        <v>1230.5768520769984</v>
      </c>
      <c r="H81" s="62">
        <v>1230</v>
      </c>
      <c r="I81" s="71">
        <v>40740</v>
      </c>
      <c r="J81" s="62">
        <v>46</v>
      </c>
      <c r="K81" s="62">
        <v>4</v>
      </c>
      <c r="L81" s="62">
        <v>1.85</v>
      </c>
      <c r="M81" s="63">
        <f t="shared" si="6"/>
        <v>1225.9379960833996</v>
      </c>
      <c r="N81" s="63">
        <f t="shared" si="7"/>
        <v>153.24224951042495</v>
      </c>
      <c r="O81" s="63">
        <f t="shared" si="8"/>
        <v>5.1696931838733796E-3</v>
      </c>
      <c r="P81" s="63">
        <f t="shared" si="9"/>
        <v>2.1551696931838733</v>
      </c>
      <c r="Q81" s="68">
        <f t="shared" si="10"/>
        <v>1.4063808773815075E-2</v>
      </c>
    </row>
    <row r="82" spans="1:17" x14ac:dyDescent="0.25">
      <c r="A82" s="64">
        <v>40695</v>
      </c>
      <c r="B82" s="65">
        <v>0.16520000000000001</v>
      </c>
      <c r="C82" s="62">
        <v>1320.6400149999999</v>
      </c>
      <c r="D82" s="65">
        <v>1E-4</v>
      </c>
      <c r="E82" s="70">
        <v>1.89E-2</v>
      </c>
      <c r="F82" s="62">
        <v>29</v>
      </c>
      <c r="G82" s="63">
        <f t="shared" si="11"/>
        <v>1202.6846846348853</v>
      </c>
      <c r="H82" s="62">
        <v>1205</v>
      </c>
      <c r="I82" s="71">
        <v>40775</v>
      </c>
      <c r="J82" s="62">
        <v>51</v>
      </c>
      <c r="K82" s="62">
        <v>5.4</v>
      </c>
      <c r="L82" s="62">
        <v>9.3000000000000007</v>
      </c>
      <c r="M82" s="63">
        <f t="shared" si="6"/>
        <v>1199.5831631313263</v>
      </c>
      <c r="N82" s="63">
        <f t="shared" si="7"/>
        <v>149.94789539141578</v>
      </c>
      <c r="O82" s="63">
        <f t="shared" si="8"/>
        <v>1.2342758529737083E-3</v>
      </c>
      <c r="P82" s="63">
        <f t="shared" si="9"/>
        <v>-3.8987657241470268</v>
      </c>
      <c r="Q82" s="68">
        <f t="shared" si="10"/>
        <v>-2.6000803238817736E-2</v>
      </c>
    </row>
    <row r="83" spans="1:17" x14ac:dyDescent="0.25">
      <c r="A83" s="64">
        <v>40725</v>
      </c>
      <c r="B83" s="65">
        <v>0.2525</v>
      </c>
      <c r="C83" s="62">
        <v>1292.280029</v>
      </c>
      <c r="D83" s="65">
        <v>1.6000000000000001E-3</v>
      </c>
      <c r="E83" s="70">
        <v>1.8599999999999998E-2</v>
      </c>
      <c r="F83" s="62">
        <v>33</v>
      </c>
      <c r="G83" s="63">
        <f t="shared" si="11"/>
        <v>1111.6022798868041</v>
      </c>
      <c r="H83" s="62">
        <v>1110</v>
      </c>
      <c r="I83" s="71">
        <v>40803</v>
      </c>
      <c r="J83" s="62">
        <v>50</v>
      </c>
      <c r="K83" s="62">
        <v>5</v>
      </c>
      <c r="L83" s="62">
        <v>6</v>
      </c>
      <c r="M83" s="63">
        <f t="shared" si="6"/>
        <v>1104.7567389884821</v>
      </c>
      <c r="N83" s="63">
        <f t="shared" si="7"/>
        <v>138.09459237356026</v>
      </c>
      <c r="O83" s="63">
        <f t="shared" si="8"/>
        <v>2.0701208153544426E-2</v>
      </c>
      <c r="P83" s="63">
        <f t="shared" si="9"/>
        <v>-0.97929879184645552</v>
      </c>
      <c r="Q83" s="68">
        <f t="shared" si="10"/>
        <v>-7.0915071692115956E-3</v>
      </c>
    </row>
    <row r="84" spans="1:17" x14ac:dyDescent="0.25">
      <c r="A84" s="64">
        <v>40756</v>
      </c>
      <c r="B84" s="65">
        <v>0.31619999999999998</v>
      </c>
      <c r="C84" s="62">
        <v>1218.8900149999999</v>
      </c>
      <c r="D84" s="65">
        <v>1E-4</v>
      </c>
      <c r="E84" s="70">
        <v>2.1000000000000001E-2</v>
      </c>
      <c r="F84" s="62">
        <v>30</v>
      </c>
      <c r="G84" s="63">
        <f t="shared" si="11"/>
        <v>1019.2442732830174</v>
      </c>
      <c r="H84" s="62">
        <v>1120</v>
      </c>
      <c r="I84" s="71">
        <v>40838</v>
      </c>
      <c r="J84" s="62">
        <v>52</v>
      </c>
      <c r="K84" s="62">
        <v>24.3</v>
      </c>
      <c r="L84" s="62">
        <v>41.2</v>
      </c>
      <c r="M84" s="63">
        <f t="shared" si="6"/>
        <v>1095.6840439492762</v>
      </c>
      <c r="N84" s="63">
        <f t="shared" si="7"/>
        <v>136.96050549365953</v>
      </c>
      <c r="O84" s="63">
        <f t="shared" si="8"/>
        <v>1.3254342592681639E-3</v>
      </c>
      <c r="P84" s="63">
        <f t="shared" si="9"/>
        <v>-16.898674565740734</v>
      </c>
      <c r="Q84" s="68">
        <f t="shared" si="10"/>
        <v>-0.12338355867504479</v>
      </c>
    </row>
    <row r="85" spans="1:17" x14ac:dyDescent="0.25">
      <c r="A85" s="64">
        <v>40787</v>
      </c>
      <c r="B85" s="65">
        <v>0.42959999999999998</v>
      </c>
      <c r="C85" s="62">
        <v>1131.420044</v>
      </c>
      <c r="D85" s="65">
        <v>2.0000000000000001E-4</v>
      </c>
      <c r="E85" s="70">
        <v>2.1499999999999998E-2</v>
      </c>
      <c r="F85" s="62">
        <v>31</v>
      </c>
      <c r="G85" s="63">
        <f t="shared" si="11"/>
        <v>886.02652806188973</v>
      </c>
      <c r="H85" s="62">
        <v>885</v>
      </c>
      <c r="I85" s="67">
        <v>40866</v>
      </c>
      <c r="J85" s="62">
        <v>50</v>
      </c>
      <c r="K85" s="62">
        <v>10.4</v>
      </c>
      <c r="L85" s="62">
        <v>0.3</v>
      </c>
      <c r="M85" s="63">
        <f t="shared" si="6"/>
        <v>874.57575375679937</v>
      </c>
      <c r="N85" s="63">
        <f t="shared" si="7"/>
        <v>109.32196921959992</v>
      </c>
      <c r="O85" s="63">
        <f t="shared" si="8"/>
        <v>2.0336507218058708E-3</v>
      </c>
      <c r="P85" s="63">
        <f t="shared" si="9"/>
        <v>10.102033650721806</v>
      </c>
      <c r="Q85" s="68">
        <f t="shared" si="10"/>
        <v>9.2406253956415663E-2</v>
      </c>
    </row>
    <row r="86" spans="1:17" x14ac:dyDescent="0.25">
      <c r="A86" s="64">
        <v>40817</v>
      </c>
      <c r="B86" s="65">
        <v>0.29959999999999998</v>
      </c>
      <c r="C86" s="62">
        <v>1253.3000489999999</v>
      </c>
      <c r="D86" s="65">
        <v>2.0000000000000001E-4</v>
      </c>
      <c r="E86" s="70">
        <v>2.12E-2</v>
      </c>
      <c r="F86" s="62">
        <v>30</v>
      </c>
      <c r="G86" s="63">
        <f t="shared" si="11"/>
        <v>1057.5816269304491</v>
      </c>
      <c r="H86" s="62">
        <v>1060</v>
      </c>
      <c r="I86" s="71">
        <v>40894</v>
      </c>
      <c r="J86" s="62">
        <v>47</v>
      </c>
      <c r="K86" s="62">
        <v>7.8</v>
      </c>
      <c r="L86" s="62">
        <v>1.75</v>
      </c>
      <c r="M86" s="63">
        <f t="shared" si="6"/>
        <v>1052.1727017213766</v>
      </c>
      <c r="N86" s="63">
        <f t="shared" si="7"/>
        <v>131.52158771517207</v>
      </c>
      <c r="O86" s="63">
        <f t="shared" si="8"/>
        <v>2.2902367040557258E-3</v>
      </c>
      <c r="P86" s="63">
        <f t="shared" si="9"/>
        <v>6.0522902367040556</v>
      </c>
      <c r="Q86" s="68">
        <f t="shared" si="10"/>
        <v>4.6017466347890473E-2</v>
      </c>
    </row>
    <row r="87" spans="1:17" x14ac:dyDescent="0.25">
      <c r="A87" s="64">
        <v>40848</v>
      </c>
      <c r="B87" s="65">
        <v>0.27800000000000002</v>
      </c>
      <c r="C87" s="62">
        <v>1246.959961</v>
      </c>
      <c r="D87" s="65">
        <v>2.0000000000000001E-4</v>
      </c>
      <c r="E87" s="70">
        <v>2.12E-2</v>
      </c>
      <c r="F87" s="62">
        <v>30</v>
      </c>
      <c r="G87" s="63">
        <f t="shared" si="11"/>
        <v>1064.7909393422769</v>
      </c>
      <c r="H87" s="62">
        <v>1065</v>
      </c>
      <c r="I87" s="71">
        <v>40564</v>
      </c>
      <c r="J87" s="62">
        <v>52</v>
      </c>
      <c r="K87" s="62">
        <v>7.8</v>
      </c>
      <c r="L87" s="62">
        <v>1.1000000000000001</v>
      </c>
      <c r="M87" s="63">
        <f t="shared" si="6"/>
        <v>1057.1696552268318</v>
      </c>
      <c r="N87" s="63">
        <f t="shared" si="7"/>
        <v>132.14620690335397</v>
      </c>
      <c r="O87" s="63">
        <f t="shared" si="8"/>
        <v>2.3005045011307654E-3</v>
      </c>
      <c r="P87" s="63">
        <f t="shared" si="9"/>
        <v>6.7023005045011299</v>
      </c>
      <c r="Q87" s="68">
        <f t="shared" si="10"/>
        <v>5.071882622709635E-2</v>
      </c>
    </row>
    <row r="88" spans="1:17" x14ac:dyDescent="0.25">
      <c r="A88" s="64">
        <v>40878</v>
      </c>
      <c r="B88" s="65">
        <v>0.23400000000000001</v>
      </c>
      <c r="C88" s="62">
        <v>1257.599976</v>
      </c>
      <c r="D88" s="65">
        <v>1E-4</v>
      </c>
      <c r="E88" s="70">
        <v>2.1299999999999999E-2</v>
      </c>
      <c r="F88" s="62">
        <v>32</v>
      </c>
      <c r="G88" s="63">
        <f t="shared" si="11"/>
        <v>1095.4314456891318</v>
      </c>
      <c r="H88" s="62">
        <v>1095</v>
      </c>
      <c r="I88" s="71">
        <v>40592</v>
      </c>
      <c r="J88" s="62">
        <v>50</v>
      </c>
      <c r="K88" s="62">
        <v>6.8</v>
      </c>
      <c r="L88" s="62">
        <v>0.45</v>
      </c>
      <c r="M88" s="63">
        <f t="shared" si="6"/>
        <v>1088.1850001027394</v>
      </c>
      <c r="N88" s="63">
        <f t="shared" si="7"/>
        <v>136.02312501284243</v>
      </c>
      <c r="O88" s="63">
        <f t="shared" si="8"/>
        <v>1.2521534342073532E-3</v>
      </c>
      <c r="P88" s="63">
        <f t="shared" si="9"/>
        <v>6.3512521534342072</v>
      </c>
      <c r="Q88" s="68">
        <f t="shared" si="10"/>
        <v>4.6692444044603175E-2</v>
      </c>
    </row>
    <row r="89" spans="1:17" x14ac:dyDescent="0.25">
      <c r="A89" s="64">
        <v>40909</v>
      </c>
      <c r="B89" s="65">
        <v>0.19439999999999999</v>
      </c>
      <c r="C89" s="62">
        <v>1312.410034</v>
      </c>
      <c r="D89" s="65">
        <v>4.0000000000000002E-4</v>
      </c>
      <c r="E89" s="70">
        <v>2.06E-2</v>
      </c>
      <c r="F89" s="62">
        <v>29</v>
      </c>
      <c r="G89" s="63">
        <f t="shared" si="11"/>
        <v>1176.0536648004063</v>
      </c>
      <c r="H89" s="62">
        <v>1175</v>
      </c>
      <c r="I89" s="71">
        <v>40985</v>
      </c>
      <c r="J89" s="62">
        <v>46</v>
      </c>
      <c r="K89" s="62">
        <v>4.5999999999999996</v>
      </c>
      <c r="L89" s="62">
        <v>0.5</v>
      </c>
      <c r="M89" s="63">
        <f t="shared" si="6"/>
        <v>1170.3407686162557</v>
      </c>
      <c r="N89" s="63">
        <f t="shared" si="7"/>
        <v>146.29259607703196</v>
      </c>
      <c r="O89" s="63">
        <f t="shared" si="8"/>
        <v>4.7955669277670197E-3</v>
      </c>
      <c r="P89" s="63">
        <f t="shared" si="9"/>
        <v>4.1047955669277663</v>
      </c>
      <c r="Q89" s="68">
        <f t="shared" si="10"/>
        <v>2.8058805961487902E-2</v>
      </c>
    </row>
    <row r="90" spans="1:17" x14ac:dyDescent="0.25">
      <c r="A90" s="64">
        <v>40940</v>
      </c>
      <c r="B90" s="65">
        <v>0.18429999999999999</v>
      </c>
      <c r="C90" s="62">
        <v>1365.6800539999999</v>
      </c>
      <c r="D90" s="65">
        <v>8.0000000000000004E-4</v>
      </c>
      <c r="E90" s="70">
        <v>0.02</v>
      </c>
      <c r="F90" s="62">
        <v>30</v>
      </c>
      <c r="G90" s="63">
        <f t="shared" si="11"/>
        <v>1228.4994280892106</v>
      </c>
      <c r="H90" s="62">
        <v>1230</v>
      </c>
      <c r="I90" s="71">
        <v>41020</v>
      </c>
      <c r="J90" s="62">
        <v>52</v>
      </c>
      <c r="K90" s="62">
        <v>6.4</v>
      </c>
      <c r="L90" s="62">
        <v>1</v>
      </c>
      <c r="M90" s="63">
        <f t="shared" si="6"/>
        <v>1223.4598216870254</v>
      </c>
      <c r="N90" s="63">
        <f t="shared" si="7"/>
        <v>152.93247771087817</v>
      </c>
      <c r="O90" s="63">
        <f t="shared" si="8"/>
        <v>1.0477000514223574E-2</v>
      </c>
      <c r="P90" s="63">
        <f t="shared" si="9"/>
        <v>5.4104770005142235</v>
      </c>
      <c r="Q90" s="68">
        <f t="shared" si="10"/>
        <v>3.5378207961443191E-2</v>
      </c>
    </row>
    <row r="91" spans="1:17" x14ac:dyDescent="0.25">
      <c r="A91" s="64">
        <v>40969</v>
      </c>
      <c r="B91" s="65">
        <v>0.155</v>
      </c>
      <c r="C91" s="62">
        <v>1408.469971</v>
      </c>
      <c r="D91" s="65">
        <v>5.0000000000000001E-4</v>
      </c>
      <c r="E91" s="70">
        <v>1.9699999999999999E-2</v>
      </c>
      <c r="F91" s="62">
        <v>31</v>
      </c>
      <c r="G91" s="63">
        <f t="shared" si="11"/>
        <v>1286.032241923758</v>
      </c>
      <c r="H91" s="62">
        <v>1285</v>
      </c>
      <c r="I91" s="71">
        <v>41048</v>
      </c>
      <c r="J91" s="62">
        <v>50</v>
      </c>
      <c r="K91" s="62">
        <v>4.9000000000000004</v>
      </c>
      <c r="L91" s="62">
        <v>1.95</v>
      </c>
      <c r="M91" s="63">
        <f t="shared" si="6"/>
        <v>1280.0119893154688</v>
      </c>
      <c r="N91" s="63">
        <f t="shared" si="7"/>
        <v>160.0014986644336</v>
      </c>
      <c r="O91" s="63">
        <f t="shared" si="8"/>
        <v>7.0028150704993901E-3</v>
      </c>
      <c r="P91" s="63">
        <f t="shared" si="9"/>
        <v>2.9570028150704997</v>
      </c>
      <c r="Q91" s="68">
        <f t="shared" si="10"/>
        <v>1.8481094488196851E-2</v>
      </c>
    </row>
    <row r="92" spans="1:17" x14ac:dyDescent="0.25">
      <c r="A92" s="64">
        <v>41000</v>
      </c>
      <c r="B92" s="65">
        <v>0.17150000000000001</v>
      </c>
      <c r="C92" s="62">
        <v>1397.910034</v>
      </c>
      <c r="D92" s="65">
        <v>6.9999999999999999E-4</v>
      </c>
      <c r="E92" s="70">
        <v>0.02</v>
      </c>
      <c r="F92" s="62">
        <v>31</v>
      </c>
      <c r="G92" s="63">
        <f t="shared" si="11"/>
        <v>1264.4470841576929</v>
      </c>
      <c r="H92" s="62">
        <v>1265</v>
      </c>
      <c r="I92" s="71">
        <v>41076</v>
      </c>
      <c r="J92" s="62">
        <v>47</v>
      </c>
      <c r="K92" s="62">
        <v>4.9000000000000004</v>
      </c>
      <c r="L92" s="62">
        <v>10.4</v>
      </c>
      <c r="M92" s="63">
        <f t="shared" si="6"/>
        <v>1259.9859818510322</v>
      </c>
      <c r="N92" s="63">
        <f t="shared" si="7"/>
        <v>157.49824773137902</v>
      </c>
      <c r="O92" s="63">
        <f t="shared" si="8"/>
        <v>9.6551965304667309E-3</v>
      </c>
      <c r="P92" s="63">
        <f t="shared" si="9"/>
        <v>-5.490344803469533</v>
      </c>
      <c r="Q92" s="68">
        <f t="shared" si="10"/>
        <v>-3.4859719917859563E-2</v>
      </c>
    </row>
    <row r="93" spans="1:17" x14ac:dyDescent="0.25">
      <c r="A93" s="64">
        <v>41030</v>
      </c>
      <c r="B93" s="65">
        <v>0.24060000000000001</v>
      </c>
      <c r="C93" s="62">
        <v>1310.329956</v>
      </c>
      <c r="D93" s="65">
        <v>2.9999999999999997E-4</v>
      </c>
      <c r="E93" s="70">
        <v>2.0899999999999998E-2</v>
      </c>
      <c r="F93" s="62">
        <v>29</v>
      </c>
      <c r="G93" s="63">
        <f t="shared" si="11"/>
        <v>1144.9229309959505</v>
      </c>
      <c r="H93" s="62">
        <v>1150</v>
      </c>
      <c r="I93" s="71">
        <v>41096</v>
      </c>
      <c r="J93" s="62">
        <v>36</v>
      </c>
      <c r="K93" s="62">
        <v>4.8</v>
      </c>
      <c r="L93" s="62">
        <v>0.05</v>
      </c>
      <c r="M93" s="63">
        <f t="shared" si="6"/>
        <v>1145.1659731061538</v>
      </c>
      <c r="N93" s="63">
        <f t="shared" si="7"/>
        <v>143.14574663826923</v>
      </c>
      <c r="O93" s="63">
        <f t="shared" si="8"/>
        <v>3.5264200975872661E-3</v>
      </c>
      <c r="P93" s="63">
        <f t="shared" si="9"/>
        <v>4.7535264200975869</v>
      </c>
      <c r="Q93" s="68">
        <f t="shared" si="10"/>
        <v>3.3207598072122931E-2</v>
      </c>
    </row>
    <row r="94" spans="1:17" x14ac:dyDescent="0.25">
      <c r="A94" s="64">
        <v>41061</v>
      </c>
      <c r="B94" s="65">
        <v>0.17080000000000001</v>
      </c>
      <c r="C94" s="62">
        <v>1362.160034</v>
      </c>
      <c r="D94" s="65">
        <v>4.0000000000000002E-4</v>
      </c>
      <c r="E94" s="70">
        <v>2.1399999999999999E-2</v>
      </c>
      <c r="F94" s="62">
        <v>32</v>
      </c>
      <c r="G94" s="63">
        <f t="shared" si="11"/>
        <v>1230.4645252786906</v>
      </c>
      <c r="H94" s="62">
        <v>1230</v>
      </c>
      <c r="I94" s="71">
        <v>41124</v>
      </c>
      <c r="J94" s="62">
        <v>35</v>
      </c>
      <c r="K94" s="62">
        <v>2</v>
      </c>
      <c r="L94" s="62">
        <v>0.1</v>
      </c>
      <c r="M94" s="63">
        <f t="shared" si="6"/>
        <v>1227.9528228225818</v>
      </c>
      <c r="N94" s="63">
        <f t="shared" si="7"/>
        <v>153.49410285282272</v>
      </c>
      <c r="O94" s="63">
        <f t="shared" si="8"/>
        <v>5.4530394952506034E-3</v>
      </c>
      <c r="P94" s="63">
        <f t="shared" si="9"/>
        <v>1.9054530394952505</v>
      </c>
      <c r="Q94" s="68">
        <f t="shared" si="10"/>
        <v>1.2413851764209387E-2</v>
      </c>
    </row>
    <row r="95" spans="1:17" x14ac:dyDescent="0.25">
      <c r="A95" s="64">
        <v>41091</v>
      </c>
      <c r="B95" s="65">
        <v>0.1893</v>
      </c>
      <c r="C95" s="62">
        <v>1379.3199460000001</v>
      </c>
      <c r="D95" s="65">
        <v>6.9999999999999999E-4</v>
      </c>
      <c r="E95" s="70">
        <v>2.1100000000000001E-2</v>
      </c>
      <c r="F95" s="62">
        <v>31</v>
      </c>
      <c r="G95" s="63">
        <f t="shared" si="11"/>
        <v>1234.9719415927023</v>
      </c>
      <c r="H95" s="62">
        <v>1235</v>
      </c>
      <c r="I95" s="71">
        <v>41174</v>
      </c>
      <c r="J95" s="62">
        <v>53</v>
      </c>
      <c r="K95" s="62">
        <v>6.3</v>
      </c>
      <c r="L95" s="62">
        <v>0.8</v>
      </c>
      <c r="M95" s="63">
        <f t="shared" si="6"/>
        <v>1228.5744762424799</v>
      </c>
      <c r="N95" s="63">
        <f t="shared" si="7"/>
        <v>153.57180953030999</v>
      </c>
      <c r="O95" s="63">
        <f t="shared" si="8"/>
        <v>9.5049901231060493E-3</v>
      </c>
      <c r="P95" s="63">
        <f t="shared" si="9"/>
        <v>5.5095049901231059</v>
      </c>
      <c r="Q95" s="68">
        <f t="shared" si="10"/>
        <v>3.5875757451667663E-2</v>
      </c>
    </row>
    <row r="96" spans="1:17" x14ac:dyDescent="0.25">
      <c r="A96" s="64">
        <v>41122</v>
      </c>
      <c r="B96" s="65">
        <v>0.17469999999999999</v>
      </c>
      <c r="C96" s="62">
        <v>1406.579956</v>
      </c>
      <c r="D96" s="65">
        <v>8.9999999999999998E-4</v>
      </c>
      <c r="E96" s="70">
        <v>2.0799999999999999E-2</v>
      </c>
      <c r="F96" s="62">
        <v>28</v>
      </c>
      <c r="G96" s="63">
        <f t="shared" si="11"/>
        <v>1276.3459218265609</v>
      </c>
      <c r="H96" s="62">
        <v>1275</v>
      </c>
      <c r="I96" s="71">
        <v>41187</v>
      </c>
      <c r="J96" s="62">
        <v>35</v>
      </c>
      <c r="K96" s="62">
        <v>3.6</v>
      </c>
      <c r="L96" s="62">
        <v>0.35</v>
      </c>
      <c r="M96" s="63">
        <f t="shared" si="6"/>
        <v>1271.2899705013413</v>
      </c>
      <c r="N96" s="63">
        <f t="shared" si="7"/>
        <v>158.91124631266766</v>
      </c>
      <c r="O96" s="63">
        <f t="shared" si="8"/>
        <v>1.1220341867852602E-2</v>
      </c>
      <c r="P96" s="63">
        <f t="shared" si="9"/>
        <v>3.2612203418678525</v>
      </c>
      <c r="Q96" s="68">
        <f t="shared" si="10"/>
        <v>2.0522275279694181E-2</v>
      </c>
    </row>
    <row r="97" spans="1:17" x14ac:dyDescent="0.25">
      <c r="A97" s="64">
        <v>41153</v>
      </c>
      <c r="B97" s="65">
        <v>0.1573</v>
      </c>
      <c r="C97" s="62">
        <v>1440.670044</v>
      </c>
      <c r="D97" s="65">
        <v>5.9999999999999995E-4</v>
      </c>
      <c r="E97" s="70">
        <v>2.0500000000000001E-2</v>
      </c>
      <c r="F97" s="62">
        <v>33</v>
      </c>
      <c r="G97" s="63">
        <f t="shared" si="11"/>
        <v>1309.8147522942782</v>
      </c>
      <c r="H97" s="62">
        <v>1310</v>
      </c>
      <c r="I97" s="71">
        <v>41215</v>
      </c>
      <c r="J97" s="62">
        <v>35</v>
      </c>
      <c r="K97" s="62">
        <v>2.35</v>
      </c>
      <c r="L97" s="62">
        <v>0.1</v>
      </c>
      <c r="M97" s="63">
        <f t="shared" si="6"/>
        <v>1307.5746323051189</v>
      </c>
      <c r="N97" s="63">
        <f t="shared" si="7"/>
        <v>163.44682903813987</v>
      </c>
      <c r="O97" s="63">
        <f t="shared" si="8"/>
        <v>8.9941541267770011E-3</v>
      </c>
      <c r="P97" s="63">
        <f t="shared" si="9"/>
        <v>2.2589941541267771</v>
      </c>
      <c r="Q97" s="68">
        <f t="shared" si="10"/>
        <v>1.3820972651599419E-2</v>
      </c>
    </row>
    <row r="98" spans="1:17" x14ac:dyDescent="0.25">
      <c r="A98" s="64">
        <v>41183</v>
      </c>
      <c r="B98" s="65">
        <v>0.186</v>
      </c>
      <c r="C98" s="62">
        <v>1412.160034</v>
      </c>
      <c r="D98" s="65">
        <v>8.9999999999999998E-4</v>
      </c>
      <c r="E98" s="70">
        <v>2.1000000000000001E-2</v>
      </c>
      <c r="F98" s="62">
        <v>30</v>
      </c>
      <c r="G98" s="63">
        <f t="shared" si="11"/>
        <v>1269.0110367114471</v>
      </c>
      <c r="H98" s="62">
        <v>1270</v>
      </c>
      <c r="I98" s="71">
        <v>41265</v>
      </c>
      <c r="J98" s="62">
        <v>52</v>
      </c>
      <c r="K98" s="62">
        <v>6.3</v>
      </c>
      <c r="L98" s="62">
        <v>1.1000000000000001</v>
      </c>
      <c r="M98" s="63">
        <f t="shared" si="6"/>
        <v>1263.5371720828896</v>
      </c>
      <c r="N98" s="63">
        <f t="shared" si="7"/>
        <v>157.9421465103612</v>
      </c>
      <c r="O98" s="63">
        <f t="shared" si="8"/>
        <v>1.2149868430087023E-2</v>
      </c>
      <c r="P98" s="63">
        <f t="shared" si="9"/>
        <v>5.2121498684300862</v>
      </c>
      <c r="Q98" s="68">
        <f t="shared" si="10"/>
        <v>3.3000373767163936E-2</v>
      </c>
    </row>
    <row r="99" spans="1:17" x14ac:dyDescent="0.25">
      <c r="A99" s="64">
        <v>41214</v>
      </c>
      <c r="B99" s="65">
        <v>0.15870000000000001</v>
      </c>
      <c r="C99" s="62">
        <v>1416.1800539999999</v>
      </c>
      <c r="D99" s="65">
        <v>1.1000000000000001E-3</v>
      </c>
      <c r="E99" s="70">
        <v>2.1999999999999999E-2</v>
      </c>
      <c r="F99" s="62">
        <v>31</v>
      </c>
      <c r="G99" s="63">
        <f t="shared" si="11"/>
        <v>1290.1660942474382</v>
      </c>
      <c r="H99" s="62">
        <v>1290</v>
      </c>
      <c r="I99" s="71">
        <v>41293</v>
      </c>
      <c r="J99" s="62">
        <v>50</v>
      </c>
      <c r="K99" s="62">
        <v>4.5</v>
      </c>
      <c r="L99" s="62">
        <v>1.6</v>
      </c>
      <c r="M99" s="63">
        <f t="shared" si="6"/>
        <v>1285.3056310829575</v>
      </c>
      <c r="N99" s="63">
        <f t="shared" si="7"/>
        <v>160.66320388536968</v>
      </c>
      <c r="O99" s="63">
        <f t="shared" si="8"/>
        <v>1.5431036568696701E-2</v>
      </c>
      <c r="P99" s="63">
        <f t="shared" si="9"/>
        <v>2.9154310365686964</v>
      </c>
      <c r="Q99" s="68">
        <f t="shared" si="10"/>
        <v>1.8146227425221796E-2</v>
      </c>
    </row>
    <row r="100" spans="1:17" x14ac:dyDescent="0.25">
      <c r="A100" s="64">
        <v>41244</v>
      </c>
      <c r="B100" s="65">
        <v>0.1802</v>
      </c>
      <c r="C100" s="62">
        <v>1426.1899410000001</v>
      </c>
      <c r="D100" s="65">
        <v>2.0000000000000001E-4</v>
      </c>
      <c r="E100" s="70">
        <v>2.1999999999999999E-2</v>
      </c>
      <c r="F100" s="62">
        <v>31</v>
      </c>
      <c r="G100" s="63">
        <f t="shared" si="11"/>
        <v>1283.3982416659319</v>
      </c>
      <c r="H100" s="62">
        <v>1280</v>
      </c>
      <c r="I100" s="71">
        <v>41306</v>
      </c>
      <c r="J100" s="62">
        <v>32</v>
      </c>
      <c r="K100" s="62">
        <v>2.15</v>
      </c>
      <c r="L100" s="62">
        <v>0.05</v>
      </c>
      <c r="M100" s="63">
        <f t="shared" si="6"/>
        <v>1277.8275563611503</v>
      </c>
      <c r="N100" s="63">
        <f t="shared" si="7"/>
        <v>159.72844454514379</v>
      </c>
      <c r="O100" s="63">
        <f t="shared" si="8"/>
        <v>2.7497393982068631E-3</v>
      </c>
      <c r="P100" s="63">
        <f t="shared" si="9"/>
        <v>2.1027497393982069</v>
      </c>
      <c r="Q100" s="68">
        <f t="shared" si="10"/>
        <v>1.3164528994107309E-2</v>
      </c>
    </row>
    <row r="101" spans="1:17" x14ac:dyDescent="0.25">
      <c r="A101" s="64">
        <v>41275</v>
      </c>
      <c r="B101" s="65">
        <v>0.14280000000000001</v>
      </c>
      <c r="C101" s="62">
        <v>1498.1099850000001</v>
      </c>
      <c r="D101" s="65">
        <v>4.0000000000000002E-4</v>
      </c>
      <c r="E101" s="70">
        <v>2.1299999999999999E-2</v>
      </c>
      <c r="F101" s="62">
        <v>28</v>
      </c>
      <c r="G101" s="63">
        <f t="shared" si="11"/>
        <v>1382.9372673776006</v>
      </c>
      <c r="H101" s="62">
        <v>1385</v>
      </c>
      <c r="I101" s="71">
        <v>41334</v>
      </c>
      <c r="J101" s="62">
        <v>29</v>
      </c>
      <c r="K101" s="62">
        <v>2.2999999999999998</v>
      </c>
      <c r="L101" s="62">
        <v>0.05</v>
      </c>
      <c r="M101" s="63">
        <f t="shared" si="6"/>
        <v>1382.6559842610757</v>
      </c>
      <c r="N101" s="63">
        <f t="shared" si="7"/>
        <v>172.83199803263446</v>
      </c>
      <c r="O101" s="63">
        <f t="shared" si="8"/>
        <v>5.3739958142233748E-3</v>
      </c>
      <c r="P101" s="63">
        <f t="shared" si="9"/>
        <v>2.2553739958142232</v>
      </c>
      <c r="Q101" s="68">
        <f t="shared" si="10"/>
        <v>1.3049516417604334E-2</v>
      </c>
    </row>
    <row r="102" spans="1:17" x14ac:dyDescent="0.25">
      <c r="A102" s="64">
        <v>41306</v>
      </c>
      <c r="B102" s="65">
        <v>0.15509999999999999</v>
      </c>
      <c r="C102" s="62">
        <v>1514.6800539999999</v>
      </c>
      <c r="D102" s="65">
        <v>6.9999999999999999E-4</v>
      </c>
      <c r="E102" s="70">
        <v>2.1000000000000001E-2</v>
      </c>
      <c r="F102" s="62">
        <v>28</v>
      </c>
      <c r="G102" s="63">
        <f t="shared" si="11"/>
        <v>1389.0205152438714</v>
      </c>
      <c r="H102" s="62">
        <v>1390</v>
      </c>
      <c r="I102" s="71">
        <v>41369</v>
      </c>
      <c r="J102" s="62">
        <v>36</v>
      </c>
      <c r="K102" s="62">
        <v>3.8</v>
      </c>
      <c r="L102" s="62">
        <v>0.15</v>
      </c>
      <c r="M102" s="63">
        <f t="shared" si="6"/>
        <v>1386.1040361894738</v>
      </c>
      <c r="N102" s="63">
        <f t="shared" si="7"/>
        <v>173.26300452368423</v>
      </c>
      <c r="O102" s="63">
        <f t="shared" si="8"/>
        <v>9.5082960798218933E-3</v>
      </c>
      <c r="P102" s="63">
        <f t="shared" si="9"/>
        <v>3.6595082960798218</v>
      </c>
      <c r="Q102" s="68">
        <f t="shared" si="10"/>
        <v>2.1121117610422048E-2</v>
      </c>
    </row>
    <row r="103" spans="1:17" x14ac:dyDescent="0.25">
      <c r="A103" s="64">
        <v>41334</v>
      </c>
      <c r="B103" s="65">
        <v>0.127</v>
      </c>
      <c r="C103" s="62">
        <v>1569.1899410000001</v>
      </c>
      <c r="D103" s="65">
        <v>4.0000000000000002E-4</v>
      </c>
      <c r="E103" s="70">
        <v>2.07E-2</v>
      </c>
      <c r="F103" s="62">
        <v>33</v>
      </c>
      <c r="G103" s="63">
        <f t="shared" si="11"/>
        <v>1452.3255882589374</v>
      </c>
      <c r="H103" s="62">
        <v>1450</v>
      </c>
      <c r="I103" s="71">
        <v>41397</v>
      </c>
      <c r="J103" s="62">
        <v>36</v>
      </c>
      <c r="K103" s="62">
        <v>2.75</v>
      </c>
      <c r="L103" s="62">
        <v>0.1</v>
      </c>
      <c r="M103" s="63">
        <f t="shared" si="6"/>
        <v>1447.1927956489699</v>
      </c>
      <c r="N103" s="63">
        <f t="shared" si="7"/>
        <v>180.89909945612123</v>
      </c>
      <c r="O103" s="63">
        <f t="shared" si="8"/>
        <v>6.6416765688414913E-3</v>
      </c>
      <c r="P103" s="63">
        <f t="shared" si="9"/>
        <v>2.6566416765688414</v>
      </c>
      <c r="Q103" s="68">
        <f t="shared" si="10"/>
        <v>1.4685765073215496E-2</v>
      </c>
    </row>
    <row r="104" spans="1:17" x14ac:dyDescent="0.25">
      <c r="A104" s="64">
        <v>41365</v>
      </c>
      <c r="B104" s="65">
        <v>0.13519999999999999</v>
      </c>
      <c r="C104" s="62">
        <v>1597.5699460000001</v>
      </c>
      <c r="D104" s="65">
        <v>2.9999999999999997E-4</v>
      </c>
      <c r="E104" s="70">
        <v>2.07E-2</v>
      </c>
      <c r="F104" s="62">
        <v>31</v>
      </c>
      <c r="G104" s="63">
        <f t="shared" si="11"/>
        <v>1475.1248302691517</v>
      </c>
      <c r="H104" s="62">
        <v>1475</v>
      </c>
      <c r="I104" s="71">
        <v>41447</v>
      </c>
      <c r="J104" s="62">
        <v>53</v>
      </c>
      <c r="K104" s="62">
        <v>5.4</v>
      </c>
      <c r="L104" s="62">
        <v>2.1</v>
      </c>
      <c r="M104" s="63">
        <f t="shared" si="6"/>
        <v>1469.5357479748145</v>
      </c>
      <c r="N104" s="63">
        <f t="shared" si="7"/>
        <v>183.69196849685181</v>
      </c>
      <c r="O104" s="63">
        <f t="shared" si="8"/>
        <v>4.8180211252703145E-3</v>
      </c>
      <c r="P104" s="63">
        <f t="shared" si="9"/>
        <v>3.3048180211252705</v>
      </c>
      <c r="Q104" s="68">
        <f t="shared" si="10"/>
        <v>1.7991086100108453E-2</v>
      </c>
    </row>
    <row r="105" spans="1:17" x14ac:dyDescent="0.25">
      <c r="A105" s="64">
        <v>41395</v>
      </c>
      <c r="B105" s="65">
        <v>0.16300000000000001</v>
      </c>
      <c r="C105" s="62">
        <v>1630.73999</v>
      </c>
      <c r="D105" s="65">
        <v>2.9999999999999997E-4</v>
      </c>
      <c r="E105" s="70">
        <v>2.01E-2</v>
      </c>
      <c r="F105" s="62">
        <v>28</v>
      </c>
      <c r="G105" s="63">
        <f t="shared" si="11"/>
        <v>1489.1399607263766</v>
      </c>
      <c r="H105" s="62">
        <v>1490</v>
      </c>
      <c r="I105" s="71">
        <v>41460</v>
      </c>
      <c r="J105" s="62">
        <v>35</v>
      </c>
      <c r="K105" s="62">
        <v>3.9</v>
      </c>
      <c r="L105" s="62">
        <v>0.25</v>
      </c>
      <c r="M105" s="63">
        <f t="shared" si="6"/>
        <v>1486.0571376028183</v>
      </c>
      <c r="N105" s="63">
        <f t="shared" si="7"/>
        <v>185.75714220035229</v>
      </c>
      <c r="O105" s="63">
        <f t="shared" si="8"/>
        <v>4.3647625381360369E-3</v>
      </c>
      <c r="P105" s="63">
        <f t="shared" si="9"/>
        <v>3.6543647625381359</v>
      </c>
      <c r="Q105" s="68">
        <f t="shared" si="10"/>
        <v>1.9672808911953672E-2</v>
      </c>
    </row>
    <row r="106" spans="1:17" x14ac:dyDescent="0.25">
      <c r="A106" s="64">
        <v>41426</v>
      </c>
      <c r="B106" s="65">
        <v>0.1686</v>
      </c>
      <c r="C106" s="62">
        <v>1606.280029</v>
      </c>
      <c r="D106" s="65">
        <v>2.0000000000000001E-4</v>
      </c>
      <c r="E106" s="70">
        <v>2.06E-2</v>
      </c>
      <c r="F106" s="62">
        <v>33</v>
      </c>
      <c r="G106" s="63">
        <f t="shared" si="11"/>
        <v>1450.654282154449</v>
      </c>
      <c r="H106" s="62">
        <v>1450</v>
      </c>
      <c r="I106" s="71">
        <v>41488</v>
      </c>
      <c r="J106" s="62">
        <v>35</v>
      </c>
      <c r="K106" s="62">
        <v>3.2</v>
      </c>
      <c r="L106" s="62">
        <v>0.05</v>
      </c>
      <c r="M106" s="63">
        <f t="shared" si="6"/>
        <v>1446.7721920474744</v>
      </c>
      <c r="N106" s="63">
        <f t="shared" si="7"/>
        <v>180.8465240059343</v>
      </c>
      <c r="O106" s="63">
        <f t="shared" si="8"/>
        <v>3.3279946323050143E-3</v>
      </c>
      <c r="P106" s="63">
        <f t="shared" si="9"/>
        <v>3.1533279946323054</v>
      </c>
      <c r="Q106" s="68">
        <f t="shared" si="10"/>
        <v>1.7436486611867818E-2</v>
      </c>
    </row>
    <row r="107" spans="1:17" x14ac:dyDescent="0.25">
      <c r="A107" s="64">
        <v>41456</v>
      </c>
      <c r="B107" s="65">
        <v>0.13450000000000001</v>
      </c>
      <c r="C107" s="62">
        <v>1685.7299800000001</v>
      </c>
      <c r="D107" s="65">
        <v>2.9999999999999997E-4</v>
      </c>
      <c r="E107" s="70">
        <v>2.0199999999999999E-2</v>
      </c>
      <c r="F107" s="62">
        <v>30</v>
      </c>
      <c r="G107" s="63">
        <f t="shared" si="11"/>
        <v>1559.2021007555186</v>
      </c>
      <c r="H107" s="62">
        <v>1560</v>
      </c>
      <c r="I107" s="71">
        <v>42999</v>
      </c>
      <c r="J107" s="62">
        <v>52</v>
      </c>
      <c r="K107" s="62">
        <v>5.0999999999999996</v>
      </c>
      <c r="L107" s="62">
        <v>6.9</v>
      </c>
      <c r="M107" s="63">
        <f t="shared" si="6"/>
        <v>1554.8333274521906</v>
      </c>
      <c r="N107" s="63">
        <f t="shared" si="7"/>
        <v>194.35416593152382</v>
      </c>
      <c r="O107" s="63">
        <f t="shared" si="8"/>
        <v>4.9181085610548242E-3</v>
      </c>
      <c r="P107" s="63">
        <f t="shared" si="9"/>
        <v>-1.7950818914389459</v>
      </c>
      <c r="Q107" s="68">
        <f t="shared" si="10"/>
        <v>-9.2361379692339676E-3</v>
      </c>
    </row>
    <row r="108" spans="1:17" x14ac:dyDescent="0.25">
      <c r="A108" s="64">
        <v>41487</v>
      </c>
      <c r="B108" s="65">
        <v>0.1701</v>
      </c>
      <c r="C108" s="62">
        <v>1632.969971</v>
      </c>
      <c r="D108" s="65">
        <v>2.0000000000000001E-4</v>
      </c>
      <c r="E108" s="70">
        <v>2.0400000000000001E-2</v>
      </c>
      <c r="F108" s="62">
        <v>31</v>
      </c>
      <c r="G108" s="63">
        <f t="shared" si="11"/>
        <v>1478.1305585360456</v>
      </c>
      <c r="H108" s="62">
        <v>1480</v>
      </c>
      <c r="I108" s="71">
        <v>41551</v>
      </c>
      <c r="J108" s="62">
        <v>35</v>
      </c>
      <c r="K108" s="62">
        <v>3.8</v>
      </c>
      <c r="L108" s="62">
        <v>0.25</v>
      </c>
      <c r="M108" s="63">
        <f t="shared" si="6"/>
        <v>1476.1716167105255</v>
      </c>
      <c r="N108" s="63">
        <f t="shared" si="7"/>
        <v>184.52145208881569</v>
      </c>
      <c r="O108" s="63">
        <f t="shared" si="8"/>
        <v>3.1989121083488771E-3</v>
      </c>
      <c r="P108" s="63">
        <f t="shared" si="9"/>
        <v>3.5531989121083485</v>
      </c>
      <c r="Q108" s="68">
        <f t="shared" si="10"/>
        <v>1.9256291731316353E-2</v>
      </c>
    </row>
    <row r="109" spans="1:17" x14ac:dyDescent="0.25">
      <c r="A109" s="64">
        <v>41518</v>
      </c>
      <c r="B109" s="65">
        <v>0.16600000000000001</v>
      </c>
      <c r="C109" s="62">
        <v>1681.5500489999999</v>
      </c>
      <c r="D109" s="65">
        <v>2.9999999999999997E-4</v>
      </c>
      <c r="E109" s="70">
        <v>2.0400000000000001E-2</v>
      </c>
      <c r="F109" s="62">
        <v>31</v>
      </c>
      <c r="G109" s="63">
        <f t="shared" si="11"/>
        <v>1525.6711134237096</v>
      </c>
      <c r="H109" s="62">
        <v>1525</v>
      </c>
      <c r="I109" s="71">
        <v>41579</v>
      </c>
      <c r="J109" s="62">
        <v>32</v>
      </c>
      <c r="K109" s="62">
        <v>3.7</v>
      </c>
      <c r="L109" s="62">
        <v>0.05</v>
      </c>
      <c r="M109" s="63">
        <f t="shared" si="6"/>
        <v>1521.2598909384228</v>
      </c>
      <c r="N109" s="63">
        <f t="shared" si="7"/>
        <v>190.15748636730285</v>
      </c>
      <c r="O109" s="63">
        <f t="shared" si="8"/>
        <v>4.9394454562728682E-3</v>
      </c>
      <c r="P109" s="63">
        <f t="shared" si="9"/>
        <v>3.6549394454562734</v>
      </c>
      <c r="Q109" s="68">
        <f t="shared" si="10"/>
        <v>1.9220591917146482E-2</v>
      </c>
    </row>
    <row r="110" spans="1:17" x14ac:dyDescent="0.25">
      <c r="A110" s="64">
        <v>41548</v>
      </c>
      <c r="B110" s="65">
        <v>0.13750000000000001</v>
      </c>
      <c r="C110" s="62">
        <v>1756.540039</v>
      </c>
      <c r="D110" s="65">
        <v>2.9999999999999997E-4</v>
      </c>
      <c r="E110" s="70">
        <v>2.01E-2</v>
      </c>
      <c r="F110" s="62">
        <v>29</v>
      </c>
      <c r="G110" s="63">
        <f t="shared" si="11"/>
        <v>1624.1243926190584</v>
      </c>
      <c r="H110" s="62">
        <v>1625</v>
      </c>
      <c r="I110" s="71">
        <v>41614</v>
      </c>
      <c r="J110" s="62">
        <v>36</v>
      </c>
      <c r="K110" s="62">
        <v>2.95</v>
      </c>
      <c r="L110" s="62">
        <v>0.5</v>
      </c>
      <c r="M110" s="63">
        <f t="shared" si="6"/>
        <v>1622.0019185195649</v>
      </c>
      <c r="N110" s="63">
        <f t="shared" si="7"/>
        <v>202.75023981494562</v>
      </c>
      <c r="O110" s="63">
        <f t="shared" si="8"/>
        <v>4.9030504508894646E-3</v>
      </c>
      <c r="P110" s="63">
        <f t="shared" si="9"/>
        <v>2.4549030504508895</v>
      </c>
      <c r="Q110" s="68">
        <f t="shared" si="10"/>
        <v>1.2108015520433075E-2</v>
      </c>
    </row>
    <row r="111" spans="1:17" x14ac:dyDescent="0.25">
      <c r="A111" s="64">
        <v>41579</v>
      </c>
      <c r="B111" s="65">
        <v>0.13700000000000001</v>
      </c>
      <c r="C111" s="62">
        <v>1805.8100589999999</v>
      </c>
      <c r="D111" s="65">
        <v>5.0000000000000001E-4</v>
      </c>
      <c r="E111" s="70">
        <v>1.95E-2</v>
      </c>
      <c r="F111" s="62">
        <v>32</v>
      </c>
      <c r="G111" s="63">
        <f t="shared" si="11"/>
        <v>1663.7572124193596</v>
      </c>
      <c r="H111" s="62">
        <v>1665</v>
      </c>
      <c r="I111" s="71">
        <v>41642</v>
      </c>
      <c r="J111" s="62">
        <v>35</v>
      </c>
      <c r="K111" s="62">
        <v>3</v>
      </c>
      <c r="L111" s="62">
        <v>0.2</v>
      </c>
      <c r="M111" s="63">
        <f t="shared" si="6"/>
        <v>1661.9201731465496</v>
      </c>
      <c r="N111" s="63">
        <f t="shared" si="7"/>
        <v>207.7400216433187</v>
      </c>
      <c r="O111" s="63">
        <f t="shared" si="8"/>
        <v>9.2381212348637484E-3</v>
      </c>
      <c r="P111" s="63">
        <f t="shared" si="9"/>
        <v>2.8092381212348636</v>
      </c>
      <c r="Q111" s="68">
        <f t="shared" si="10"/>
        <v>1.3522854667158036E-2</v>
      </c>
    </row>
    <row r="112" spans="1:17" x14ac:dyDescent="0.25">
      <c r="A112" s="64">
        <v>41609</v>
      </c>
      <c r="B112" s="65">
        <v>0.13719999999999999</v>
      </c>
      <c r="C112" s="62">
        <v>1848.3599850000001</v>
      </c>
      <c r="D112" s="65">
        <v>1E-4</v>
      </c>
      <c r="E112" s="70">
        <v>1.9400000000000001E-2</v>
      </c>
      <c r="F112" s="62">
        <v>31</v>
      </c>
      <c r="G112" s="63">
        <f t="shared" si="11"/>
        <v>1704.8997707022088</v>
      </c>
      <c r="H112" s="62">
        <v>1705</v>
      </c>
      <c r="I112" s="71">
        <v>41692</v>
      </c>
      <c r="J112" s="62">
        <v>53</v>
      </c>
      <c r="K112" s="62">
        <v>5.6</v>
      </c>
      <c r="L112" s="62">
        <v>9.1999999999999993</v>
      </c>
      <c r="M112" s="63">
        <f t="shared" si="6"/>
        <v>1699.3752426454992</v>
      </c>
      <c r="N112" s="63">
        <f t="shared" si="7"/>
        <v>212.42190533068739</v>
      </c>
      <c r="O112" s="63">
        <f t="shared" si="8"/>
        <v>1.8517007579764177E-3</v>
      </c>
      <c r="P112" s="63">
        <f t="shared" si="9"/>
        <v>-3.5981482992420233</v>
      </c>
      <c r="Q112" s="68">
        <f t="shared" si="10"/>
        <v>-1.6938687625650532E-2</v>
      </c>
    </row>
    <row r="113" spans="1:17" x14ac:dyDescent="0.25">
      <c r="A113" s="64">
        <v>41640</v>
      </c>
      <c r="B113" s="65">
        <v>0.18410000000000001</v>
      </c>
      <c r="C113" s="62">
        <v>1782.589966</v>
      </c>
      <c r="D113" s="65">
        <v>2.9999999999999997E-4</v>
      </c>
      <c r="E113" s="70">
        <v>1.9400000000000001E-2</v>
      </c>
      <c r="F113" s="62">
        <v>28</v>
      </c>
      <c r="G113" s="63">
        <f t="shared" si="11"/>
        <v>1609.4742264580686</v>
      </c>
      <c r="H113" s="62">
        <v>1610</v>
      </c>
      <c r="I113" s="71">
        <v>41705</v>
      </c>
      <c r="J113" s="62">
        <v>35</v>
      </c>
      <c r="K113" s="62">
        <v>5.0999999999999996</v>
      </c>
      <c r="L113" s="62">
        <v>0.3</v>
      </c>
      <c r="M113" s="63">
        <f t="shared" si="6"/>
        <v>1604.8536855976763</v>
      </c>
      <c r="N113" s="63">
        <f t="shared" si="7"/>
        <v>200.60671069970954</v>
      </c>
      <c r="O113" s="63">
        <f t="shared" si="8"/>
        <v>4.7341267209266838E-3</v>
      </c>
      <c r="P113" s="63">
        <f t="shared" si="9"/>
        <v>4.8047341267209269</v>
      </c>
      <c r="Q113" s="68">
        <f t="shared" si="10"/>
        <v>2.3951013951438484E-2</v>
      </c>
    </row>
    <row r="114" spans="1:17" x14ac:dyDescent="0.25">
      <c r="A114" s="64">
        <v>41671</v>
      </c>
      <c r="B114" s="72">
        <v>0.14000000000000001</v>
      </c>
      <c r="C114" s="62">
        <v>1859.4499510000001</v>
      </c>
      <c r="D114" s="65">
        <v>4.0000000000000002E-4</v>
      </c>
      <c r="E114" s="70">
        <v>1.9699999999999999E-2</v>
      </c>
      <c r="F114" s="62">
        <v>31</v>
      </c>
      <c r="G114" s="63">
        <f t="shared" si="11"/>
        <v>1712.3875457700533</v>
      </c>
      <c r="H114" s="62">
        <v>1710</v>
      </c>
      <c r="I114" s="71">
        <v>41733</v>
      </c>
      <c r="J114" s="62">
        <v>35</v>
      </c>
      <c r="K114" s="62">
        <v>3.4</v>
      </c>
      <c r="L114" s="62">
        <v>0.2</v>
      </c>
      <c r="M114" s="63">
        <f t="shared" si="6"/>
        <v>1706.5344122167601</v>
      </c>
      <c r="N114" s="63">
        <f t="shared" si="7"/>
        <v>213.31680152709501</v>
      </c>
      <c r="O114" s="63">
        <f t="shared" si="8"/>
        <v>7.3625588672393419E-3</v>
      </c>
      <c r="P114" s="63">
        <f t="shared" si="9"/>
        <v>3.207362558867239</v>
      </c>
      <c r="Q114" s="68">
        <f t="shared" si="10"/>
        <v>1.5035677152040211E-2</v>
      </c>
    </row>
    <row r="115" spans="1:17" x14ac:dyDescent="0.25">
      <c r="A115" s="64">
        <v>41699</v>
      </c>
      <c r="B115" s="65">
        <v>0.13880000000000001</v>
      </c>
      <c r="C115" s="62">
        <v>1872.339966</v>
      </c>
      <c r="D115" s="65">
        <v>2.9999999999999997E-4</v>
      </c>
      <c r="E115" s="70">
        <v>1.9400000000000001E-2</v>
      </c>
      <c r="F115" s="62">
        <v>30</v>
      </c>
      <c r="G115" s="63">
        <f t="shared" si="11"/>
        <v>1727.740664802765</v>
      </c>
      <c r="H115" s="62">
        <v>1730</v>
      </c>
      <c r="I115" s="71">
        <v>41761</v>
      </c>
      <c r="J115" s="62">
        <v>32</v>
      </c>
      <c r="K115" s="62">
        <v>3.5</v>
      </c>
      <c r="L115" s="62">
        <v>0.1</v>
      </c>
      <c r="M115" s="63">
        <f t="shared" si="6"/>
        <v>1726.4544992285059</v>
      </c>
      <c r="N115" s="63">
        <f t="shared" si="7"/>
        <v>215.80681240356324</v>
      </c>
      <c r="O115" s="63">
        <f t="shared" si="8"/>
        <v>5.4076319065198301E-3</v>
      </c>
      <c r="P115" s="63">
        <f t="shared" si="9"/>
        <v>3.4054076319065198</v>
      </c>
      <c r="Q115" s="68">
        <f t="shared" si="10"/>
        <v>1.5779889401907929E-2</v>
      </c>
    </row>
    <row r="116" spans="1:17" x14ac:dyDescent="0.25">
      <c r="A116" s="64">
        <v>41730</v>
      </c>
      <c r="B116" s="65">
        <v>0.1341</v>
      </c>
      <c r="C116" s="62">
        <v>1883.9499510000001</v>
      </c>
      <c r="D116" s="65">
        <v>2.0000000000000001E-4</v>
      </c>
      <c r="E116" s="70">
        <v>1.9599999999999999E-2</v>
      </c>
      <c r="F116" s="62">
        <v>30</v>
      </c>
      <c r="G116" s="63">
        <f t="shared" si="11"/>
        <v>1743.0085596245001</v>
      </c>
      <c r="H116" s="62">
        <v>1745</v>
      </c>
      <c r="I116" s="71">
        <v>41796</v>
      </c>
      <c r="J116" s="62">
        <v>37</v>
      </c>
      <c r="K116" s="62">
        <v>3.8</v>
      </c>
      <c r="L116" s="62">
        <v>0.2</v>
      </c>
      <c r="M116" s="63">
        <f t="shared" si="6"/>
        <v>1741.164622276433</v>
      </c>
      <c r="N116" s="63">
        <f t="shared" si="7"/>
        <v>217.64557778455412</v>
      </c>
      <c r="O116" s="63">
        <f t="shared" si="8"/>
        <v>3.6402311982680863E-3</v>
      </c>
      <c r="P116" s="63">
        <f t="shared" si="9"/>
        <v>3.6036402311982676</v>
      </c>
      <c r="Q116" s="68">
        <f t="shared" si="10"/>
        <v>1.6557378596341096E-2</v>
      </c>
    </row>
    <row r="117" spans="1:17" x14ac:dyDescent="0.25">
      <c r="A117" s="64">
        <v>41760</v>
      </c>
      <c r="B117" s="65">
        <v>0.114</v>
      </c>
      <c r="C117" s="62">
        <v>1923.5699460000001</v>
      </c>
      <c r="D117" s="65">
        <v>5.0000000000000001E-4</v>
      </c>
      <c r="E117" s="70">
        <v>1.9599999999999999E-2</v>
      </c>
      <c r="F117" s="62">
        <v>31</v>
      </c>
      <c r="G117" s="63">
        <f t="shared" si="11"/>
        <v>1798.0209279785986</v>
      </c>
      <c r="H117" s="62">
        <v>1800</v>
      </c>
      <c r="I117" s="71">
        <v>41823</v>
      </c>
      <c r="J117" s="62">
        <v>34</v>
      </c>
      <c r="K117" s="62">
        <v>2.95</v>
      </c>
      <c r="L117" s="62">
        <v>0.3</v>
      </c>
      <c r="M117" s="63">
        <f t="shared" si="6"/>
        <v>1796.9661663358675</v>
      </c>
      <c r="N117" s="63">
        <f t="shared" si="7"/>
        <v>224.62077079198343</v>
      </c>
      <c r="O117" s="63">
        <f t="shared" si="8"/>
        <v>9.664169435780778E-3</v>
      </c>
      <c r="P117" s="63">
        <f t="shared" si="9"/>
        <v>2.6596641694357812</v>
      </c>
      <c r="Q117" s="68">
        <f t="shared" si="10"/>
        <v>1.1840686682973054E-2</v>
      </c>
    </row>
    <row r="118" spans="1:17" x14ac:dyDescent="0.25">
      <c r="A118" s="64">
        <v>41791</v>
      </c>
      <c r="B118" s="65">
        <v>0.1157</v>
      </c>
      <c r="C118" s="62">
        <v>1960.2299800000001</v>
      </c>
      <c r="D118" s="65">
        <v>2.0000000000000001E-4</v>
      </c>
      <c r="E118" s="70">
        <v>1.9199999999999998E-2</v>
      </c>
      <c r="F118" s="62">
        <v>31</v>
      </c>
      <c r="G118" s="63">
        <f t="shared" si="11"/>
        <v>1830.5185979827563</v>
      </c>
      <c r="H118" s="62">
        <v>1830</v>
      </c>
      <c r="I118" s="71">
        <v>41852</v>
      </c>
      <c r="J118" s="62">
        <v>32</v>
      </c>
      <c r="K118" s="62">
        <v>3.2</v>
      </c>
      <c r="L118" s="62">
        <v>0.25</v>
      </c>
      <c r="M118" s="63">
        <f t="shared" si="6"/>
        <v>1826.767912610082</v>
      </c>
      <c r="N118" s="63">
        <f t="shared" si="7"/>
        <v>228.34598907626025</v>
      </c>
      <c r="O118" s="63">
        <f t="shared" si="8"/>
        <v>3.9331433561076243E-3</v>
      </c>
      <c r="P118" s="63">
        <f t="shared" si="9"/>
        <v>2.953933143356108</v>
      </c>
      <c r="Q118" s="68">
        <f t="shared" si="10"/>
        <v>1.29362164639099E-2</v>
      </c>
    </row>
    <row r="119" spans="1:17" x14ac:dyDescent="0.25">
      <c r="A119" s="64">
        <v>41821</v>
      </c>
      <c r="B119" s="65">
        <v>0.16950000000000001</v>
      </c>
      <c r="C119" s="62">
        <v>1930.670044</v>
      </c>
      <c r="D119" s="65">
        <v>1E-4</v>
      </c>
      <c r="E119" s="70">
        <v>1.9099999999999999E-2</v>
      </c>
      <c r="F119" s="62">
        <v>29</v>
      </c>
      <c r="G119" s="63">
        <f t="shared" si="11"/>
        <v>1754.0477719554308</v>
      </c>
      <c r="H119" s="62">
        <v>1755</v>
      </c>
      <c r="I119" s="71">
        <v>41887</v>
      </c>
      <c r="J119" s="62">
        <v>36</v>
      </c>
      <c r="K119" s="62">
        <v>5.4</v>
      </c>
      <c r="L119" s="62">
        <v>0.15</v>
      </c>
      <c r="M119" s="63">
        <f t="shared" si="6"/>
        <v>1749.582690496321</v>
      </c>
      <c r="N119" s="63">
        <f t="shared" si="7"/>
        <v>218.69783631204012</v>
      </c>
      <c r="O119" s="63">
        <f t="shared" si="8"/>
        <v>1.7805104302616131E-3</v>
      </c>
      <c r="P119" s="63">
        <f t="shared" si="9"/>
        <v>5.2517805104302617</v>
      </c>
      <c r="Q119" s="68">
        <f t="shared" si="10"/>
        <v>2.4013865884511872E-2</v>
      </c>
    </row>
    <row r="120" spans="1:17" x14ac:dyDescent="0.25">
      <c r="A120" s="64">
        <v>41852</v>
      </c>
      <c r="B120" s="65">
        <v>0.1198</v>
      </c>
      <c r="C120" s="62">
        <v>2003.369995</v>
      </c>
      <c r="D120" s="65">
        <v>2.0000000000000001E-4</v>
      </c>
      <c r="E120" s="70">
        <v>1.9400000000000001E-2</v>
      </c>
      <c r="F120" s="62">
        <v>32</v>
      </c>
      <c r="G120" s="63">
        <f t="shared" si="11"/>
        <v>1864.298440190033</v>
      </c>
      <c r="H120" s="62">
        <v>1865</v>
      </c>
      <c r="I120" s="71">
        <v>41915</v>
      </c>
      <c r="J120" s="62">
        <v>35</v>
      </c>
      <c r="K120" s="62">
        <v>3.7</v>
      </c>
      <c r="L120" s="62">
        <v>0.4</v>
      </c>
      <c r="M120" s="63">
        <f t="shared" si="6"/>
        <v>1861.2642332196824</v>
      </c>
      <c r="N120" s="63">
        <f t="shared" si="7"/>
        <v>232.6580291524603</v>
      </c>
      <c r="O120" s="63">
        <f t="shared" si="8"/>
        <v>4.1443962975278546E-3</v>
      </c>
      <c r="P120" s="63">
        <f t="shared" si="9"/>
        <v>3.3041443962975281</v>
      </c>
      <c r="Q120" s="68">
        <f t="shared" si="10"/>
        <v>1.4201720904857874E-2</v>
      </c>
    </row>
    <row r="121" spans="1:17" x14ac:dyDescent="0.25">
      <c r="A121" s="64">
        <v>41883</v>
      </c>
      <c r="B121" s="65">
        <v>0.16309999999999999</v>
      </c>
      <c r="C121" s="62">
        <v>1972.290039</v>
      </c>
      <c r="D121" s="65">
        <v>2.0000000000000001E-4</v>
      </c>
      <c r="E121" s="70">
        <v>1.9300000000000001E-2</v>
      </c>
      <c r="F121" s="62">
        <v>31</v>
      </c>
      <c r="G121" s="63">
        <f t="shared" si="11"/>
        <v>1792.5650035992244</v>
      </c>
      <c r="H121" s="62">
        <v>1795</v>
      </c>
      <c r="I121" s="71">
        <v>41950</v>
      </c>
      <c r="J121" s="62">
        <v>38</v>
      </c>
      <c r="K121" s="62">
        <v>5.8</v>
      </c>
      <c r="L121" s="62">
        <v>0.2</v>
      </c>
      <c r="M121" s="63">
        <f t="shared" si="6"/>
        <v>1789.1626250466447</v>
      </c>
      <c r="N121" s="63">
        <f t="shared" si="7"/>
        <v>223.64532813083059</v>
      </c>
      <c r="O121" s="63">
        <f t="shared" si="8"/>
        <v>3.8974605931545148E-3</v>
      </c>
      <c r="P121" s="63">
        <f t="shared" si="9"/>
        <v>5.6038974605931537</v>
      </c>
      <c r="Q121" s="68">
        <f t="shared" si="10"/>
        <v>2.5057073659571025E-2</v>
      </c>
    </row>
    <row r="122" spans="1:17" x14ac:dyDescent="0.25">
      <c r="A122" s="64">
        <v>41913</v>
      </c>
      <c r="B122" s="65">
        <v>0.14030000000000001</v>
      </c>
      <c r="C122" s="62">
        <v>2018.0500489999999</v>
      </c>
      <c r="D122" s="65">
        <v>1E-4</v>
      </c>
      <c r="E122" s="70">
        <v>0.02</v>
      </c>
      <c r="F122" s="62">
        <v>28</v>
      </c>
      <c r="G122" s="63">
        <f t="shared" si="11"/>
        <v>1865.5871035801997</v>
      </c>
      <c r="H122" s="62">
        <v>1865</v>
      </c>
      <c r="I122" s="71">
        <v>41978</v>
      </c>
      <c r="J122" s="62">
        <v>35</v>
      </c>
      <c r="K122" s="62">
        <v>4.8</v>
      </c>
      <c r="L122" s="62">
        <v>0.5</v>
      </c>
      <c r="M122" s="63">
        <f t="shared" si="6"/>
        <v>1860.182116524099</v>
      </c>
      <c r="N122" s="63">
        <f t="shared" si="7"/>
        <v>232.52276456551238</v>
      </c>
      <c r="O122" s="63">
        <f t="shared" si="8"/>
        <v>1.8205651769149106E-3</v>
      </c>
      <c r="P122" s="63">
        <f t="shared" si="9"/>
        <v>4.3018205651769144</v>
      </c>
      <c r="Q122" s="68">
        <f t="shared" si="10"/>
        <v>1.850064260682267E-2</v>
      </c>
    </row>
    <row r="123" spans="1:17" x14ac:dyDescent="0.25">
      <c r="A123" s="64">
        <v>41944</v>
      </c>
      <c r="B123" s="65">
        <v>0.1333</v>
      </c>
      <c r="C123" s="62">
        <v>2067.5600589999999</v>
      </c>
      <c r="D123" s="65">
        <v>4.0000000000000002E-4</v>
      </c>
      <c r="E123" s="70">
        <v>1.9099999999999999E-2</v>
      </c>
      <c r="F123" s="62">
        <v>33</v>
      </c>
      <c r="G123" s="63">
        <f t="shared" si="11"/>
        <v>1906.7282952915023</v>
      </c>
      <c r="H123" s="62">
        <v>1905</v>
      </c>
      <c r="I123" s="71">
        <v>42006</v>
      </c>
      <c r="J123" s="62">
        <v>35</v>
      </c>
      <c r="K123" s="62">
        <v>4</v>
      </c>
      <c r="L123" s="62">
        <v>0.2</v>
      </c>
      <c r="M123" s="63">
        <f t="shared" si="6"/>
        <v>1900.9269329081451</v>
      </c>
      <c r="N123" s="63">
        <f t="shared" si="7"/>
        <v>237.61586661351814</v>
      </c>
      <c r="O123" s="63">
        <f t="shared" si="8"/>
        <v>8.738046876896062E-3</v>
      </c>
      <c r="P123" s="63">
        <f t="shared" si="9"/>
        <v>3.8087380468768961</v>
      </c>
      <c r="Q123" s="68">
        <f t="shared" si="10"/>
        <v>1.6028971891308096E-2</v>
      </c>
    </row>
    <row r="124" spans="1:17" x14ac:dyDescent="0.25">
      <c r="A124" s="64">
        <v>41974</v>
      </c>
      <c r="B124" s="65">
        <v>0.192</v>
      </c>
      <c r="C124" s="62">
        <v>2058.8999020000001</v>
      </c>
      <c r="D124" s="65">
        <v>2.9999999999999997E-4</v>
      </c>
      <c r="E124" s="70">
        <v>1.9199999999999998E-2</v>
      </c>
      <c r="F124" s="62">
        <v>30</v>
      </c>
      <c r="G124" s="63">
        <f t="shared" si="11"/>
        <v>1844.1960432655344</v>
      </c>
      <c r="H124" s="62">
        <v>1845</v>
      </c>
      <c r="I124" s="71">
        <v>42041</v>
      </c>
      <c r="J124" s="62">
        <v>37</v>
      </c>
      <c r="K124" s="62">
        <v>6.4</v>
      </c>
      <c r="L124" s="62">
        <v>0.7</v>
      </c>
      <c r="M124" s="63">
        <f t="shared" si="6"/>
        <v>1838.5438926339657</v>
      </c>
      <c r="N124" s="63">
        <f t="shared" si="7"/>
        <v>229.81798657924571</v>
      </c>
      <c r="O124" s="63">
        <f t="shared" si="8"/>
        <v>5.8246249038958154E-3</v>
      </c>
      <c r="P124" s="63">
        <f t="shared" si="9"/>
        <v>5.7058246249038964</v>
      </c>
      <c r="Q124" s="68">
        <f t="shared" si="10"/>
        <v>2.4827580773084605E-2</v>
      </c>
    </row>
    <row r="125" spans="1:17" x14ac:dyDescent="0.25">
      <c r="A125" s="64">
        <v>42005</v>
      </c>
      <c r="B125" s="65">
        <v>0.2097</v>
      </c>
      <c r="C125" s="62">
        <v>1994.98999</v>
      </c>
      <c r="D125" s="65">
        <v>1E-4</v>
      </c>
      <c r="E125" s="70">
        <v>1.9699999999999999E-2</v>
      </c>
      <c r="F125" s="62">
        <v>28</v>
      </c>
      <c r="G125" s="63">
        <f t="shared" si="11"/>
        <v>1776.5562061408389</v>
      </c>
      <c r="H125" s="62">
        <v>1775</v>
      </c>
      <c r="I125" s="71">
        <v>42069</v>
      </c>
      <c r="J125" s="62">
        <v>35</v>
      </c>
      <c r="K125" s="62">
        <v>6.2</v>
      </c>
      <c r="L125" s="62">
        <v>0.05</v>
      </c>
      <c r="M125" s="63">
        <f t="shared" si="6"/>
        <v>1768.78297953366</v>
      </c>
      <c r="N125" s="63">
        <f t="shared" si="7"/>
        <v>221.09787244170749</v>
      </c>
      <c r="O125" s="63">
        <f t="shared" si="8"/>
        <v>1.7436615998967452E-3</v>
      </c>
      <c r="P125" s="63">
        <f t="shared" si="9"/>
        <v>6.1517436615998973</v>
      </c>
      <c r="Q125" s="68">
        <f t="shared" si="10"/>
        <v>2.7823622152772211E-2</v>
      </c>
    </row>
    <row r="126" spans="1:17" x14ac:dyDescent="0.25">
      <c r="A126" s="64">
        <v>42036</v>
      </c>
      <c r="B126" s="65">
        <v>0.13339999999999999</v>
      </c>
      <c r="C126" s="62">
        <v>2104.5</v>
      </c>
      <c r="D126" s="65">
        <v>2.0000000000000001E-4</v>
      </c>
      <c r="E126" s="70">
        <v>1.9400000000000001E-2</v>
      </c>
      <c r="F126" s="62">
        <v>32</v>
      </c>
      <c r="G126" s="63">
        <f t="shared" si="11"/>
        <v>1942.9777184013553</v>
      </c>
      <c r="H126" s="62">
        <v>1945</v>
      </c>
      <c r="I126" s="71">
        <v>42096</v>
      </c>
      <c r="J126" s="62">
        <v>34</v>
      </c>
      <c r="K126" s="62">
        <v>4.0999999999999996</v>
      </c>
      <c r="L126" s="62">
        <v>0.15</v>
      </c>
      <c r="M126" s="63">
        <f t="shared" si="6"/>
        <v>1940.8637647210969</v>
      </c>
      <c r="N126" s="63">
        <f t="shared" si="7"/>
        <v>242.60797059013711</v>
      </c>
      <c r="O126" s="63">
        <f t="shared" si="8"/>
        <v>4.3258763137885648E-3</v>
      </c>
      <c r="P126" s="63">
        <f t="shared" si="9"/>
        <v>3.9543258763137885</v>
      </c>
      <c r="Q126" s="68">
        <f t="shared" si="10"/>
        <v>1.6299241392172734E-2</v>
      </c>
    </row>
    <row r="127" spans="1:17" x14ac:dyDescent="0.25">
      <c r="A127" s="64">
        <v>42064</v>
      </c>
      <c r="B127" s="65">
        <v>0.15290000000000001</v>
      </c>
      <c r="C127" s="62">
        <v>2067.889893</v>
      </c>
      <c r="D127" s="65">
        <v>5.0000000000000001E-4</v>
      </c>
      <c r="E127" s="70">
        <v>1.9599999999999999E-2</v>
      </c>
      <c r="F127" s="62">
        <v>30</v>
      </c>
      <c r="G127" s="63">
        <f t="shared" si="11"/>
        <v>1893.1479216564703</v>
      </c>
      <c r="H127" s="62">
        <v>1895</v>
      </c>
      <c r="I127" s="71">
        <v>42125</v>
      </c>
      <c r="J127" s="62">
        <v>31</v>
      </c>
      <c r="K127" s="62">
        <v>3.9</v>
      </c>
      <c r="L127" s="62">
        <v>0.1</v>
      </c>
      <c r="M127" s="63">
        <f t="shared" si="6"/>
        <v>1891.0195291059008</v>
      </c>
      <c r="N127" s="63">
        <f t="shared" si="7"/>
        <v>236.3774411382376</v>
      </c>
      <c r="O127" s="63">
        <f t="shared" si="8"/>
        <v>9.8746182909431445E-3</v>
      </c>
      <c r="P127" s="63">
        <f t="shared" si="9"/>
        <v>3.8098746182909431</v>
      </c>
      <c r="Q127" s="68">
        <f t="shared" si="10"/>
        <v>1.6117758953414097E-2</v>
      </c>
    </row>
    <row r="128" spans="1:17" x14ac:dyDescent="0.25">
      <c r="A128" s="64">
        <v>42095</v>
      </c>
      <c r="B128" s="65">
        <v>0.14549999999999999</v>
      </c>
      <c r="C128" s="62">
        <v>2085.51001</v>
      </c>
      <c r="D128" s="65">
        <v>0</v>
      </c>
      <c r="E128" s="70">
        <v>1.9599999999999999E-2</v>
      </c>
      <c r="F128" s="62">
        <v>29</v>
      </c>
      <c r="G128" s="63">
        <f t="shared" si="11"/>
        <v>1919.831312164529</v>
      </c>
      <c r="H128" s="62">
        <v>1920</v>
      </c>
      <c r="I128" s="71">
        <v>42160</v>
      </c>
      <c r="J128" s="62">
        <v>36</v>
      </c>
      <c r="K128" s="62">
        <v>4.8</v>
      </c>
      <c r="L128" s="62">
        <v>0.3</v>
      </c>
      <c r="M128" s="63">
        <f t="shared" si="6"/>
        <v>1915.2</v>
      </c>
      <c r="N128" s="63">
        <f t="shared" si="7"/>
        <v>239.4</v>
      </c>
      <c r="O128" s="63">
        <f t="shared" si="8"/>
        <v>0</v>
      </c>
      <c r="P128" s="63">
        <f t="shared" si="9"/>
        <v>4.5</v>
      </c>
      <c r="Q128" s="68">
        <f t="shared" si="10"/>
        <v>1.8796992481203006E-2</v>
      </c>
    </row>
    <row r="129" spans="1:17" x14ac:dyDescent="0.25">
      <c r="A129" s="64">
        <v>42125</v>
      </c>
      <c r="B129" s="65">
        <v>0.1384</v>
      </c>
      <c r="C129" s="62">
        <v>2107.389893</v>
      </c>
      <c r="D129" s="65">
        <v>1E-4</v>
      </c>
      <c r="E129" s="70">
        <v>1.9599999999999999E-2</v>
      </c>
      <c r="F129" s="62">
        <v>32</v>
      </c>
      <c r="G129" s="63">
        <f t="shared" si="11"/>
        <v>1939.9547534673416</v>
      </c>
      <c r="H129" s="62">
        <v>1940</v>
      </c>
      <c r="I129" s="71">
        <v>41822</v>
      </c>
      <c r="J129" s="62">
        <v>34</v>
      </c>
      <c r="K129" s="62">
        <v>3.9</v>
      </c>
      <c r="L129" s="62">
        <v>0.4</v>
      </c>
      <c r="M129" s="63">
        <f t="shared" si="6"/>
        <v>1936.0819288512903</v>
      </c>
      <c r="N129" s="63">
        <f t="shared" si="7"/>
        <v>242.01024110641129</v>
      </c>
      <c r="O129" s="63">
        <f t="shared" si="8"/>
        <v>2.155934852149914E-3</v>
      </c>
      <c r="P129" s="63">
        <f t="shared" si="9"/>
        <v>3.50215593485215</v>
      </c>
      <c r="Q129" s="68">
        <f t="shared" si="10"/>
        <v>1.4471106341786012E-2</v>
      </c>
    </row>
    <row r="130" spans="1:17" x14ac:dyDescent="0.25">
      <c r="A130" s="64">
        <v>42156</v>
      </c>
      <c r="B130" s="65">
        <v>0.18229999999999999</v>
      </c>
      <c r="C130" s="62">
        <v>2063.110107</v>
      </c>
      <c r="D130" s="65">
        <v>2.0000000000000001E-4</v>
      </c>
      <c r="E130" s="70">
        <v>1.9900000000000001E-2</v>
      </c>
      <c r="F130" s="62">
        <v>31</v>
      </c>
      <c r="G130" s="63">
        <f t="shared" si="11"/>
        <v>1854.6615784765806</v>
      </c>
      <c r="H130" s="62">
        <v>1855</v>
      </c>
      <c r="I130" s="71">
        <v>42223</v>
      </c>
      <c r="J130" s="62">
        <v>38</v>
      </c>
      <c r="K130" s="62">
        <v>6.1</v>
      </c>
      <c r="L130" s="62">
        <v>0.1</v>
      </c>
      <c r="M130" s="63">
        <f t="shared" si="6"/>
        <v>1848.8613757445828</v>
      </c>
      <c r="N130" s="63">
        <f t="shared" si="7"/>
        <v>231.10767196807285</v>
      </c>
      <c r="O130" s="63">
        <f t="shared" si="8"/>
        <v>4.029315224768181E-3</v>
      </c>
      <c r="P130" s="63">
        <f t="shared" si="9"/>
        <v>6.0040293152247681</v>
      </c>
      <c r="Q130" s="68">
        <f t="shared" si="10"/>
        <v>2.5979359595012557E-2</v>
      </c>
    </row>
    <row r="131" spans="1:17" x14ac:dyDescent="0.25">
      <c r="A131" s="64">
        <v>42186</v>
      </c>
      <c r="B131" s="65">
        <v>0.1212</v>
      </c>
      <c r="C131" s="62">
        <v>2103.8400879999999</v>
      </c>
      <c r="D131" s="65">
        <v>4.0000000000000002E-4</v>
      </c>
      <c r="E131" s="70">
        <v>2.01E-2</v>
      </c>
      <c r="F131" s="62">
        <v>31</v>
      </c>
      <c r="G131" s="63">
        <f t="shared" si="11"/>
        <v>1958.3299109382465</v>
      </c>
      <c r="H131" s="62">
        <v>1960</v>
      </c>
      <c r="I131" s="71">
        <v>42251</v>
      </c>
      <c r="J131" s="62">
        <v>35</v>
      </c>
      <c r="K131" s="62">
        <v>4</v>
      </c>
      <c r="L131" s="62">
        <v>21</v>
      </c>
      <c r="M131" s="63">
        <f t="shared" si="6"/>
        <v>1955.9248233595613</v>
      </c>
      <c r="N131" s="63">
        <f t="shared" si="7"/>
        <v>244.49060291994516</v>
      </c>
      <c r="O131" s="63">
        <f t="shared" si="8"/>
        <v>8.4420159353687952E-3</v>
      </c>
      <c r="P131" s="63">
        <f t="shared" si="9"/>
        <v>-16.991557984064631</v>
      </c>
      <c r="Q131" s="68">
        <f t="shared" si="10"/>
        <v>-6.9497795748118249E-2</v>
      </c>
    </row>
    <row r="132" spans="1:17" x14ac:dyDescent="0.25">
      <c r="A132" s="64">
        <v>42217</v>
      </c>
      <c r="B132" s="65">
        <v>0.2843</v>
      </c>
      <c r="C132" s="62">
        <v>1972.1800539999999</v>
      </c>
      <c r="D132" s="65">
        <v>0</v>
      </c>
      <c r="E132" s="70">
        <v>2.07E-2</v>
      </c>
      <c r="F132" s="62">
        <v>30</v>
      </c>
      <c r="G132" s="63">
        <f t="shared" si="11"/>
        <v>1678.2805282382865</v>
      </c>
      <c r="H132" s="62">
        <v>1680</v>
      </c>
      <c r="I132" s="71">
        <v>42279</v>
      </c>
      <c r="J132" s="62">
        <v>32</v>
      </c>
      <c r="K132" s="62">
        <v>7.7</v>
      </c>
      <c r="L132" s="62">
        <v>0.1</v>
      </c>
      <c r="M132" s="63">
        <f t="shared" si="6"/>
        <v>1672.3</v>
      </c>
      <c r="N132" s="63">
        <f t="shared" si="7"/>
        <v>209.03749999999999</v>
      </c>
      <c r="O132" s="63">
        <f t="shared" si="8"/>
        <v>0</v>
      </c>
      <c r="P132" s="63">
        <f t="shared" si="9"/>
        <v>7.6000000000000005</v>
      </c>
      <c r="Q132" s="68">
        <f t="shared" si="10"/>
        <v>3.6357112958201286E-2</v>
      </c>
    </row>
    <row r="133" spans="1:17" x14ac:dyDescent="0.25">
      <c r="A133" s="64">
        <v>42248</v>
      </c>
      <c r="B133" s="65">
        <v>0.245</v>
      </c>
      <c r="C133" s="62">
        <v>1920.030029</v>
      </c>
      <c r="D133" s="65">
        <v>0</v>
      </c>
      <c r="E133" s="70">
        <v>2.1899999999999999E-2</v>
      </c>
      <c r="F133" s="62">
        <v>30</v>
      </c>
      <c r="G133" s="63">
        <f t="shared" si="11"/>
        <v>1669.5234623358665</v>
      </c>
      <c r="H133" s="62">
        <v>1670</v>
      </c>
      <c r="I133" s="71">
        <v>42314</v>
      </c>
      <c r="J133" s="62">
        <v>37</v>
      </c>
      <c r="K133" s="62">
        <v>6.6</v>
      </c>
      <c r="L133" s="62">
        <v>0.05</v>
      </c>
      <c r="M133" s="63">
        <f t="shared" si="6"/>
        <v>1663.4</v>
      </c>
      <c r="N133" s="63">
        <f t="shared" si="7"/>
        <v>207.92500000000001</v>
      </c>
      <c r="O133" s="63">
        <f t="shared" si="8"/>
        <v>0</v>
      </c>
      <c r="P133" s="63">
        <f t="shared" si="9"/>
        <v>6.55</v>
      </c>
      <c r="Q133" s="68">
        <f t="shared" si="10"/>
        <v>3.1501743417097508E-2</v>
      </c>
    </row>
    <row r="134" spans="1:17" x14ac:dyDescent="0.25">
      <c r="A134" s="64">
        <v>42278</v>
      </c>
      <c r="B134" s="65">
        <v>0.1507</v>
      </c>
      <c r="C134" s="62">
        <v>2079.360107</v>
      </c>
      <c r="D134" s="65">
        <v>1E-4</v>
      </c>
      <c r="E134" s="70">
        <v>2.1100000000000001E-2</v>
      </c>
      <c r="F134" s="62">
        <v>31</v>
      </c>
      <c r="G134" s="63">
        <f t="shared" si="11"/>
        <v>1902.9768855126797</v>
      </c>
      <c r="H134" s="62">
        <v>1905</v>
      </c>
      <c r="I134" s="71">
        <v>42342</v>
      </c>
      <c r="J134" s="62">
        <v>35</v>
      </c>
      <c r="K134" s="62">
        <v>4.9000000000000004</v>
      </c>
      <c r="L134" s="62">
        <v>0.25</v>
      </c>
      <c r="M134" s="63">
        <f t="shared" ref="M134:M148" si="12">H134*EXP(-D134*(J134/365))-K134</f>
        <v>1900.0817329642941</v>
      </c>
      <c r="N134" s="63">
        <f t="shared" ref="N134:N148" si="13">M134/$B$1</f>
        <v>237.51021662053677</v>
      </c>
      <c r="O134" s="63">
        <f t="shared" ref="O134:O148" si="14">(N134+K134)*(EXP(D134*F134/365)-1)</f>
        <v>2.0588352403243366E-3</v>
      </c>
      <c r="P134" s="63">
        <f t="shared" ref="P134:P148" si="15">K134-L134+O134</f>
        <v>4.6520588352403243</v>
      </c>
      <c r="Q134" s="68">
        <f t="shared" ref="Q134:Q148" si="16">P134/N134</f>
        <v>1.9586773577293243E-2</v>
      </c>
    </row>
    <row r="135" spans="1:17" x14ac:dyDescent="0.25">
      <c r="A135" s="64">
        <v>42309</v>
      </c>
      <c r="B135" s="65">
        <v>0.1613</v>
      </c>
      <c r="C135" s="62">
        <v>2080.4099120000001</v>
      </c>
      <c r="D135" s="65">
        <v>1.1000000000000001E-3</v>
      </c>
      <c r="E135" s="70">
        <v>2.07E-2</v>
      </c>
      <c r="F135" s="62">
        <v>31</v>
      </c>
      <c r="G135" s="63">
        <f t="shared" ref="G135:G148" si="17">C135*EXP((D135-E135+((B135^2)/2))*(1/12)+(B135*SQRT(F135/365)*$B$2))</f>
        <v>1892.6923366754336</v>
      </c>
      <c r="H135" s="62">
        <v>1895</v>
      </c>
      <c r="I135" s="71">
        <v>42377</v>
      </c>
      <c r="J135" s="62">
        <v>39</v>
      </c>
      <c r="K135" s="62">
        <v>6</v>
      </c>
      <c r="L135" s="62">
        <v>0.7</v>
      </c>
      <c r="M135" s="63">
        <f t="shared" si="12"/>
        <v>1888.7772856912754</v>
      </c>
      <c r="N135" s="63">
        <f t="shared" si="13"/>
        <v>236.09716071140943</v>
      </c>
      <c r="O135" s="63">
        <f t="shared" si="14"/>
        <v>2.2618900894585535E-2</v>
      </c>
      <c r="P135" s="63">
        <f t="shared" si="15"/>
        <v>5.322618900894585</v>
      </c>
      <c r="Q135" s="68">
        <f t="shared" si="16"/>
        <v>2.2544188523303019E-2</v>
      </c>
    </row>
    <row r="136" spans="1:17" x14ac:dyDescent="0.25">
      <c r="A136" s="64">
        <v>42339</v>
      </c>
      <c r="B136" s="65">
        <v>0.18210000000000001</v>
      </c>
      <c r="C136" s="62">
        <v>2043.9399410000001</v>
      </c>
      <c r="D136" s="65">
        <v>1.4E-3</v>
      </c>
      <c r="E136" s="70">
        <v>2.1100000000000001E-2</v>
      </c>
      <c r="F136" s="62">
        <v>29</v>
      </c>
      <c r="G136" s="63">
        <f t="shared" si="17"/>
        <v>1844.0447166800448</v>
      </c>
      <c r="H136" s="62">
        <v>1845</v>
      </c>
      <c r="I136" s="71">
        <v>42405</v>
      </c>
      <c r="J136" s="62">
        <v>36</v>
      </c>
      <c r="K136" s="62">
        <v>5.7</v>
      </c>
      <c r="L136" s="62">
        <v>1.8</v>
      </c>
      <c r="M136" s="63">
        <f t="shared" si="12"/>
        <v>1839.0452559443779</v>
      </c>
      <c r="N136" s="63">
        <f t="shared" si="13"/>
        <v>229.88065699304724</v>
      </c>
      <c r="O136" s="63">
        <f t="shared" si="14"/>
        <v>2.6205771619798566E-2</v>
      </c>
      <c r="P136" s="63">
        <f t="shared" si="15"/>
        <v>3.9262057716197991</v>
      </c>
      <c r="Q136" s="68">
        <f t="shared" si="16"/>
        <v>1.7079322040299143E-2</v>
      </c>
    </row>
    <row r="137" spans="1:17" x14ac:dyDescent="0.25">
      <c r="A137" s="64">
        <v>42370</v>
      </c>
      <c r="B137" s="65">
        <v>0.20200000000000001</v>
      </c>
      <c r="C137" s="62">
        <v>1940.23999</v>
      </c>
      <c r="D137" s="65">
        <v>2.2000000000000001E-3</v>
      </c>
      <c r="E137" s="70">
        <v>2.2700000000000001E-2</v>
      </c>
      <c r="F137" s="62">
        <v>31</v>
      </c>
      <c r="G137" s="63">
        <f t="shared" si="17"/>
        <v>1724.7217653145747</v>
      </c>
      <c r="H137" s="62">
        <v>1725</v>
      </c>
      <c r="I137" s="71">
        <v>42433</v>
      </c>
      <c r="J137" s="62">
        <v>35</v>
      </c>
      <c r="K137" s="62">
        <v>5.5</v>
      </c>
      <c r="L137" s="62">
        <v>0.1</v>
      </c>
      <c r="M137" s="63">
        <f t="shared" si="12"/>
        <v>1719.1361342721179</v>
      </c>
      <c r="N137" s="63">
        <f t="shared" si="13"/>
        <v>214.89201678401474</v>
      </c>
      <c r="O137" s="63">
        <f t="shared" si="14"/>
        <v>4.1183944858800316E-2</v>
      </c>
      <c r="P137" s="63">
        <f t="shared" si="15"/>
        <v>5.4411839448588006</v>
      </c>
      <c r="Q137" s="68">
        <f t="shared" si="16"/>
        <v>2.5320549484756646E-2</v>
      </c>
    </row>
    <row r="138" spans="1:17" x14ac:dyDescent="0.25">
      <c r="A138" s="64">
        <v>42401</v>
      </c>
      <c r="B138" s="65">
        <v>0.20549999999999999</v>
      </c>
      <c r="C138" s="62">
        <v>1932.2299800000001</v>
      </c>
      <c r="D138" s="65">
        <v>2.3E-3</v>
      </c>
      <c r="E138" s="70">
        <v>2.3E-2</v>
      </c>
      <c r="F138" s="62">
        <v>31</v>
      </c>
      <c r="G138" s="63">
        <f t="shared" si="17"/>
        <v>1714.1744355670367</v>
      </c>
      <c r="H138" s="62">
        <v>1715</v>
      </c>
      <c r="I138" s="71">
        <v>42461</v>
      </c>
      <c r="J138" s="62">
        <v>32</v>
      </c>
      <c r="K138" s="62">
        <v>4.7</v>
      </c>
      <c r="L138" s="62">
        <v>0.05</v>
      </c>
      <c r="M138" s="63">
        <f t="shared" si="12"/>
        <v>1709.9542156857271</v>
      </c>
      <c r="N138" s="63">
        <f t="shared" si="13"/>
        <v>213.74427696071589</v>
      </c>
      <c r="O138" s="63">
        <f t="shared" si="14"/>
        <v>4.2675611735133227E-2</v>
      </c>
      <c r="P138" s="63">
        <f t="shared" si="15"/>
        <v>4.6926756117351331</v>
      </c>
      <c r="Q138" s="68">
        <f t="shared" si="16"/>
        <v>2.1954625772729348E-2</v>
      </c>
    </row>
    <row r="139" spans="1:17" x14ac:dyDescent="0.25">
      <c r="A139" s="64">
        <v>42430</v>
      </c>
      <c r="B139" s="65">
        <v>0.13950000000000001</v>
      </c>
      <c r="C139" s="62">
        <v>2059.73999</v>
      </c>
      <c r="D139" s="65">
        <v>1.8E-3</v>
      </c>
      <c r="E139" s="70">
        <v>2.1700000000000001E-2</v>
      </c>
      <c r="F139" s="62">
        <v>29</v>
      </c>
      <c r="G139" s="63">
        <f t="shared" si="17"/>
        <v>1902.3498112020682</v>
      </c>
      <c r="H139" s="62">
        <v>1900</v>
      </c>
      <c r="I139" s="71">
        <v>42496</v>
      </c>
      <c r="J139" s="62">
        <v>36</v>
      </c>
      <c r="K139" s="62">
        <v>4.5</v>
      </c>
      <c r="L139" s="62">
        <v>0.2</v>
      </c>
      <c r="M139" s="63">
        <f t="shared" si="12"/>
        <v>1895.1627148722234</v>
      </c>
      <c r="N139" s="63">
        <f t="shared" si="13"/>
        <v>236.89533935902793</v>
      </c>
      <c r="O139" s="63">
        <f t="shared" si="14"/>
        <v>3.4525309051032217E-2</v>
      </c>
      <c r="P139" s="63">
        <f t="shared" si="15"/>
        <v>4.3345253090510321</v>
      </c>
      <c r="Q139" s="68">
        <f t="shared" si="16"/>
        <v>1.8297216487158579E-2</v>
      </c>
    </row>
    <row r="140" spans="1:17" x14ac:dyDescent="0.25">
      <c r="A140" s="64">
        <v>42461</v>
      </c>
      <c r="B140" s="65">
        <v>0.157</v>
      </c>
      <c r="C140" s="62">
        <v>2065.3000489999999</v>
      </c>
      <c r="D140" s="65">
        <v>1.6000000000000001E-3</v>
      </c>
      <c r="E140" s="70">
        <v>2.12E-2</v>
      </c>
      <c r="F140" s="62">
        <v>32</v>
      </c>
      <c r="G140" s="63">
        <f t="shared" si="17"/>
        <v>1880.7975867952639</v>
      </c>
      <c r="H140" s="62">
        <v>1880</v>
      </c>
      <c r="I140" s="71">
        <v>42524</v>
      </c>
      <c r="J140" s="62">
        <v>35</v>
      </c>
      <c r="K140" s="62">
        <v>4.7</v>
      </c>
      <c r="L140" s="62">
        <v>0.2</v>
      </c>
      <c r="M140" s="63">
        <f t="shared" si="12"/>
        <v>1875.0115837694821</v>
      </c>
      <c r="N140" s="63">
        <f t="shared" si="13"/>
        <v>234.37644797118526</v>
      </c>
      <c r="O140" s="63">
        <f t="shared" si="14"/>
        <v>3.3538555350847293E-2</v>
      </c>
      <c r="P140" s="63">
        <f t="shared" si="15"/>
        <v>4.5335385553508472</v>
      </c>
      <c r="Q140" s="68">
        <f t="shared" si="16"/>
        <v>1.934297833504248E-2</v>
      </c>
    </row>
    <row r="141" spans="1:17" x14ac:dyDescent="0.25">
      <c r="A141" s="64">
        <v>42491</v>
      </c>
      <c r="B141" s="65">
        <v>0.1419</v>
      </c>
      <c r="C141" s="62">
        <v>2096.9499510000001</v>
      </c>
      <c r="D141" s="65">
        <v>2.7000000000000001E-3</v>
      </c>
      <c r="E141" s="70">
        <v>2.1399999999999999E-2</v>
      </c>
      <c r="F141" s="62">
        <v>30</v>
      </c>
      <c r="G141" s="63">
        <f t="shared" si="17"/>
        <v>1931.7022401109882</v>
      </c>
      <c r="H141" s="62">
        <v>1930</v>
      </c>
      <c r="I141" s="71">
        <v>42552</v>
      </c>
      <c r="J141" s="62">
        <v>31</v>
      </c>
      <c r="K141" s="62">
        <v>3.6</v>
      </c>
      <c r="L141" s="62">
        <v>0.05</v>
      </c>
      <c r="M141" s="63">
        <f t="shared" si="12"/>
        <v>1925.9574726588412</v>
      </c>
      <c r="N141" s="63">
        <f t="shared" si="13"/>
        <v>240.74468408235515</v>
      </c>
      <c r="O141" s="63">
        <f t="shared" si="14"/>
        <v>5.4230453870712542E-2</v>
      </c>
      <c r="P141" s="63">
        <f t="shared" si="15"/>
        <v>3.6042304538707128</v>
      </c>
      <c r="Q141" s="68">
        <f t="shared" si="16"/>
        <v>1.4971173580047814E-2</v>
      </c>
    </row>
    <row r="142" spans="1:17" x14ac:dyDescent="0.25">
      <c r="A142" s="64">
        <v>42522</v>
      </c>
      <c r="B142" s="65">
        <v>0.1565</v>
      </c>
      <c r="C142" s="62">
        <v>2098.860107</v>
      </c>
      <c r="D142" s="65">
        <v>2E-3</v>
      </c>
      <c r="E142" s="70">
        <v>2.1299999999999999E-2</v>
      </c>
      <c r="F142" s="62">
        <v>29</v>
      </c>
      <c r="G142" s="63">
        <f t="shared" si="17"/>
        <v>1920.4902736872509</v>
      </c>
      <c r="H142" s="62">
        <v>1920</v>
      </c>
      <c r="I142" s="71">
        <v>42587</v>
      </c>
      <c r="J142" s="62">
        <v>36</v>
      </c>
      <c r="K142" s="62">
        <v>4.4000000000000004</v>
      </c>
      <c r="L142" s="62">
        <v>0.1</v>
      </c>
      <c r="M142" s="63">
        <f t="shared" si="12"/>
        <v>1915.2212976266676</v>
      </c>
      <c r="N142" s="63">
        <f t="shared" si="13"/>
        <v>239.40266220333345</v>
      </c>
      <c r="O142" s="63">
        <f t="shared" si="14"/>
        <v>3.8744323187420888E-2</v>
      </c>
      <c r="P142" s="63">
        <f t="shared" si="15"/>
        <v>4.3387443231874219</v>
      </c>
      <c r="Q142" s="68">
        <f t="shared" si="16"/>
        <v>1.8123208335512859E-2</v>
      </c>
    </row>
    <row r="143" spans="1:17" x14ac:dyDescent="0.25">
      <c r="A143" s="64">
        <v>42552</v>
      </c>
      <c r="B143" s="65">
        <v>0.1187</v>
      </c>
      <c r="C143" s="62">
        <v>2173.6000979999999</v>
      </c>
      <c r="D143" s="65">
        <v>1.9E-3</v>
      </c>
      <c r="E143" s="70">
        <v>2.0799999999999999E-2</v>
      </c>
      <c r="F143" s="62">
        <v>33</v>
      </c>
      <c r="G143" s="63">
        <f t="shared" si="17"/>
        <v>2021.8531201620965</v>
      </c>
      <c r="H143" s="62">
        <v>2020</v>
      </c>
      <c r="I143" s="71">
        <v>42615</v>
      </c>
      <c r="J143" s="62">
        <v>35</v>
      </c>
      <c r="K143" s="62">
        <v>3.7</v>
      </c>
      <c r="L143" s="62">
        <v>0.1</v>
      </c>
      <c r="M143" s="63">
        <f t="shared" si="12"/>
        <v>2015.9320061264873</v>
      </c>
      <c r="N143" s="63">
        <f t="shared" si="13"/>
        <v>251.99150076581091</v>
      </c>
      <c r="O143" s="63">
        <f t="shared" si="14"/>
        <v>4.3926668930592425E-2</v>
      </c>
      <c r="P143" s="63">
        <f t="shared" si="15"/>
        <v>3.6439266689305927</v>
      </c>
      <c r="Q143" s="68">
        <f t="shared" si="16"/>
        <v>1.4460514175504226E-2</v>
      </c>
    </row>
    <row r="144" spans="1:17" x14ac:dyDescent="0.25">
      <c r="A144" s="64">
        <v>42583</v>
      </c>
      <c r="B144" s="65">
        <v>0.13239999999999999</v>
      </c>
      <c r="C144" s="62">
        <v>2170.9499510000001</v>
      </c>
      <c r="D144" s="65">
        <v>2.5999999999999999E-3</v>
      </c>
      <c r="E144" s="70">
        <v>2.07E-2</v>
      </c>
      <c r="F144" s="62">
        <v>30</v>
      </c>
      <c r="G144" s="63">
        <f t="shared" si="17"/>
        <v>2010.6762535165931</v>
      </c>
      <c r="H144" s="62">
        <v>2010</v>
      </c>
      <c r="I144" s="71">
        <v>42650</v>
      </c>
      <c r="J144" s="62">
        <v>37</v>
      </c>
      <c r="K144" s="62">
        <v>5.4</v>
      </c>
      <c r="L144" s="62">
        <v>0.3</v>
      </c>
      <c r="M144" s="63">
        <f t="shared" si="12"/>
        <v>2004.0703109018214</v>
      </c>
      <c r="N144" s="63">
        <f t="shared" si="13"/>
        <v>250.50878886272767</v>
      </c>
      <c r="O144" s="63">
        <f t="shared" si="14"/>
        <v>5.469320134291604E-2</v>
      </c>
      <c r="P144" s="63">
        <f t="shared" si="15"/>
        <v>5.1546932013429165</v>
      </c>
      <c r="Q144" s="68">
        <f t="shared" si="16"/>
        <v>2.0576895624079501E-2</v>
      </c>
    </row>
    <row r="145" spans="1:17" x14ac:dyDescent="0.25">
      <c r="A145" s="64">
        <v>42614</v>
      </c>
      <c r="B145" s="65">
        <v>0.13289999999999999</v>
      </c>
      <c r="C145" s="62">
        <v>2168.2700199999999</v>
      </c>
      <c r="D145" s="65">
        <v>2E-3</v>
      </c>
      <c r="E145" s="70">
        <v>2.0899999999999998E-2</v>
      </c>
      <c r="F145" s="62">
        <v>31</v>
      </c>
      <c r="G145" s="63">
        <f t="shared" si="17"/>
        <v>2004.9686711840836</v>
      </c>
      <c r="H145" s="62">
        <v>2005</v>
      </c>
      <c r="I145" s="71">
        <v>42678</v>
      </c>
      <c r="J145" s="62">
        <v>35</v>
      </c>
      <c r="K145" s="62">
        <v>4.9000000000000004</v>
      </c>
      <c r="L145" s="62">
        <v>0.35</v>
      </c>
      <c r="M145" s="63">
        <f t="shared" si="12"/>
        <v>1999.7155163215311</v>
      </c>
      <c r="N145" s="63">
        <f t="shared" si="13"/>
        <v>249.96443954019139</v>
      </c>
      <c r="O145" s="63">
        <f t="shared" si="14"/>
        <v>4.3295718851468663E-2</v>
      </c>
      <c r="P145" s="63">
        <f t="shared" si="15"/>
        <v>4.5932957188514694</v>
      </c>
      <c r="Q145" s="68">
        <f t="shared" si="16"/>
        <v>1.8375796682523399E-2</v>
      </c>
    </row>
    <row r="146" spans="1:17" x14ac:dyDescent="0.25">
      <c r="A146" s="64">
        <v>42644</v>
      </c>
      <c r="B146" s="65">
        <v>0.1706</v>
      </c>
      <c r="C146" s="62">
        <v>2126.1499020000001</v>
      </c>
      <c r="D146" s="65">
        <v>2E-3</v>
      </c>
      <c r="E146" s="74">
        <v>2.1100000000000001E-2</v>
      </c>
      <c r="F146" s="62">
        <v>30</v>
      </c>
      <c r="G146" s="63">
        <f t="shared" si="17"/>
        <v>1927.2898660847347</v>
      </c>
      <c r="H146" s="62">
        <v>1930</v>
      </c>
      <c r="I146" s="71">
        <v>46358</v>
      </c>
      <c r="J146" s="62">
        <v>32</v>
      </c>
      <c r="K146" s="62">
        <v>4.9000000000000004</v>
      </c>
      <c r="L146" s="62">
        <v>0.05</v>
      </c>
      <c r="M146" s="63">
        <f t="shared" si="12"/>
        <v>1924.7616187082679</v>
      </c>
      <c r="N146" s="63">
        <f t="shared" si="13"/>
        <v>240.59520233853348</v>
      </c>
      <c r="O146" s="63">
        <f t="shared" si="14"/>
        <v>4.0358692788817686E-2</v>
      </c>
      <c r="P146" s="63">
        <f t="shared" si="15"/>
        <v>4.8903586927888183</v>
      </c>
      <c r="Q146" s="68">
        <f t="shared" si="16"/>
        <v>2.0326085662787895E-2</v>
      </c>
    </row>
    <row r="147" spans="1:17" x14ac:dyDescent="0.25">
      <c r="A147" s="64">
        <v>42675</v>
      </c>
      <c r="B147" s="65">
        <v>0.1333</v>
      </c>
      <c r="C147" s="62">
        <v>2198.8100589999999</v>
      </c>
      <c r="D147" s="65">
        <v>3.8E-3</v>
      </c>
      <c r="E147" s="65">
        <v>2.1000000000000001E-2</v>
      </c>
      <c r="F147" s="62">
        <v>30</v>
      </c>
      <c r="G147" s="63">
        <f t="shared" si="17"/>
        <v>2035.6018496309798</v>
      </c>
      <c r="H147" s="62">
        <v>2040</v>
      </c>
      <c r="I147" s="71">
        <v>42375</v>
      </c>
      <c r="J147" s="62">
        <v>37</v>
      </c>
      <c r="K147" s="62">
        <v>4.9000000000000004</v>
      </c>
      <c r="L147" s="62">
        <v>0.4</v>
      </c>
      <c r="M147" s="63">
        <f t="shared" si="12"/>
        <v>2034.3143321534126</v>
      </c>
      <c r="N147" s="63">
        <f t="shared" si="13"/>
        <v>254.28929151917657</v>
      </c>
      <c r="O147" s="63">
        <f t="shared" si="14"/>
        <v>8.0964915049625205E-2</v>
      </c>
      <c r="P147" s="63">
        <f t="shared" si="15"/>
        <v>4.5809649150496252</v>
      </c>
      <c r="Q147" s="68">
        <f t="shared" si="16"/>
        <v>1.8014777137023732E-2</v>
      </c>
    </row>
    <row r="148" spans="1:17" x14ac:dyDescent="0.25">
      <c r="A148" s="64">
        <v>42705</v>
      </c>
      <c r="B148" s="65">
        <v>0.1404</v>
      </c>
      <c r="C148" s="62">
        <v>2238.830078</v>
      </c>
      <c r="D148" s="65">
        <v>4.4000000000000003E-3</v>
      </c>
      <c r="E148" s="70">
        <v>2.01E-2</v>
      </c>
      <c r="F148" s="62">
        <v>32</v>
      </c>
      <c r="G148" s="63">
        <f t="shared" si="17"/>
        <v>2059.2121440817209</v>
      </c>
      <c r="H148" s="62">
        <v>2060</v>
      </c>
      <c r="I148" s="62"/>
      <c r="J148" s="62">
        <v>0</v>
      </c>
      <c r="K148" s="62"/>
      <c r="L148" s="62"/>
      <c r="M148" s="63">
        <f t="shared" si="12"/>
        <v>2060</v>
      </c>
      <c r="N148" s="63">
        <f t="shared" si="13"/>
        <v>257.5</v>
      </c>
      <c r="O148" s="63">
        <f t="shared" si="14"/>
        <v>9.9350668047548107E-2</v>
      </c>
      <c r="P148" s="63">
        <f t="shared" si="15"/>
        <v>9.9350668047548107E-2</v>
      </c>
      <c r="Q148" s="68">
        <f t="shared" si="16"/>
        <v>3.8582783707785673E-4</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50"/>
  <sheetViews>
    <sheetView topLeftCell="B1" zoomScale="70" zoomScaleNormal="70" workbookViewId="0">
      <selection activeCell="O4" sqref="O4:R4"/>
    </sheetView>
  </sheetViews>
  <sheetFormatPr baseColWidth="10" defaultColWidth="12.28515625" defaultRowHeight="15.75" x14ac:dyDescent="0.25"/>
  <cols>
    <col min="1" max="1" width="19.5703125" style="8" bestFit="1" customWidth="1"/>
    <col min="2" max="2" width="21.28515625" style="9" bestFit="1" customWidth="1"/>
    <col min="3" max="3" width="12.28515625" style="9"/>
    <col min="4" max="4" width="12.28515625" style="3"/>
    <col min="5" max="5" width="16.140625" style="3" bestFit="1" customWidth="1"/>
    <col min="6" max="6" width="19.42578125" style="3" bestFit="1" customWidth="1"/>
    <col min="7" max="7" width="19.7109375" style="3" bestFit="1" customWidth="1"/>
    <col min="8" max="8" width="20.7109375" style="3" bestFit="1" customWidth="1"/>
    <col min="9" max="9" width="20.85546875" style="3" bestFit="1" customWidth="1"/>
    <col min="10" max="10" width="23.42578125" style="3" bestFit="1" customWidth="1"/>
    <col min="11" max="11" width="21.28515625" style="3" bestFit="1" customWidth="1"/>
    <col min="12" max="12" width="12.28515625" style="3"/>
    <col min="13" max="13" width="19" style="3" bestFit="1" customWidth="1"/>
    <col min="14" max="16384" width="12.28515625" style="3"/>
  </cols>
  <sheetData>
    <row r="1" spans="1:18" x14ac:dyDescent="0.25">
      <c r="A1" s="14" t="s">
        <v>87</v>
      </c>
      <c r="B1" s="7" t="s">
        <v>88</v>
      </c>
    </row>
    <row r="2" spans="1:18" x14ac:dyDescent="0.25">
      <c r="A2" s="14">
        <f>SLOPE(P9:P55,Q9:Q55)</f>
        <v>0.24776711202807461</v>
      </c>
      <c r="B2" s="3">
        <f>MIN(E6:E149)</f>
        <v>-0.11279782107372582</v>
      </c>
    </row>
    <row r="3" spans="1:18" x14ac:dyDescent="0.25">
      <c r="A3" s="14" t="s">
        <v>91</v>
      </c>
      <c r="B3" s="7" t="s">
        <v>106</v>
      </c>
    </row>
    <row r="4" spans="1:18" x14ac:dyDescent="0.25">
      <c r="A4" s="14">
        <f>SLOPE(R9:R55,Q9:Q55)</f>
        <v>0.69438024125126963</v>
      </c>
      <c r="B4" s="3">
        <f>MIN(J6:J149)</f>
        <v>-0.44454111642156013</v>
      </c>
      <c r="O4" s="15" t="s">
        <v>93</v>
      </c>
      <c r="P4" s="14"/>
      <c r="Q4" s="14"/>
      <c r="R4" s="14"/>
    </row>
    <row r="5" spans="1:18" x14ac:dyDescent="0.25">
      <c r="A5" s="5" t="s">
        <v>18</v>
      </c>
      <c r="B5" s="6" t="s">
        <v>96</v>
      </c>
      <c r="C5" s="6" t="s">
        <v>24</v>
      </c>
      <c r="D5" s="7" t="s">
        <v>84</v>
      </c>
      <c r="E5" s="7" t="s">
        <v>89</v>
      </c>
      <c r="F5" s="7" t="s">
        <v>22</v>
      </c>
      <c r="G5" s="7" t="s">
        <v>23</v>
      </c>
      <c r="H5" s="7" t="s">
        <v>76</v>
      </c>
      <c r="I5" s="7" t="s">
        <v>77</v>
      </c>
      <c r="J5" s="7" t="s">
        <v>75</v>
      </c>
      <c r="K5" s="7" t="s">
        <v>107</v>
      </c>
      <c r="L5" s="10">
        <v>1.1391782782012579E-2</v>
      </c>
      <c r="M5" s="12" t="s">
        <v>103</v>
      </c>
      <c r="N5" s="10">
        <f>L5*12</f>
        <v>0.13670139338415094</v>
      </c>
      <c r="O5" s="15"/>
      <c r="P5" s="15" t="s">
        <v>81</v>
      </c>
      <c r="Q5" s="15" t="s">
        <v>24</v>
      </c>
      <c r="R5" s="15" t="s">
        <v>104</v>
      </c>
    </row>
    <row r="6" spans="1:18" x14ac:dyDescent="0.25">
      <c r="D6" s="3">
        <f>100</f>
        <v>100</v>
      </c>
      <c r="E6" s="3">
        <v>0</v>
      </c>
      <c r="H6" s="3">
        <v>100</v>
      </c>
      <c r="I6" s="3">
        <v>100</v>
      </c>
      <c r="J6" s="3">
        <v>0</v>
      </c>
      <c r="O6" s="3" t="s">
        <v>79</v>
      </c>
      <c r="P6" s="33">
        <f>(1+AVERAGE(P9:P55))^4-1</f>
        <v>4.9906246472818827E-2</v>
      </c>
      <c r="Q6" s="31">
        <f>(1+AVERAGE(Q9:Q55))^4-1</f>
        <v>7.5956029493893018E-2</v>
      </c>
      <c r="R6" s="31">
        <f>(1+AVERAGE(R9:R55))^4-1</f>
        <v>6.3237132757875347E-2</v>
      </c>
    </row>
    <row r="7" spans="1:18" x14ac:dyDescent="0.25">
      <c r="A7" s="47">
        <v>38412</v>
      </c>
      <c r="B7" s="9">
        <v>3.7000000000000002E-3</v>
      </c>
      <c r="C7" s="9">
        <v>-1.9117655748441043E-2</v>
      </c>
      <c r="D7" s="3">
        <f t="shared" ref="D7:D70" si="0">D6*(1+B7)</f>
        <v>100.37</v>
      </c>
      <c r="E7" s="3">
        <f>D7/MAXA($D$6:D6)-1</f>
        <v>3.7000000000000366E-3</v>
      </c>
      <c r="F7" s="10">
        <f>'L8 (2)'!Q5</f>
        <v>1.8062978808839409E-2</v>
      </c>
      <c r="G7" s="10">
        <f>F7-$L$5</f>
        <v>6.6711960268268297E-3</v>
      </c>
      <c r="H7" s="11">
        <f>H6*(1+F7)</f>
        <v>101.80629788088393</v>
      </c>
      <c r="I7" s="3">
        <f>(1+G7)*I6</f>
        <v>100.66711960268269</v>
      </c>
      <c r="J7" s="3">
        <f>I7/MAXA($I$6:I6)-1</f>
        <v>6.6711960268268644E-3</v>
      </c>
      <c r="O7" s="3" t="s">
        <v>78</v>
      </c>
      <c r="P7" s="30">
        <f>_xlfn.STDEV.P(P9:P55)*SQRT(4)</f>
        <v>4.7731219344395413E-2</v>
      </c>
      <c r="Q7" s="30">
        <f>_xlfn.STDEV.P(Q9:Q55)*SQRT(4)</f>
        <v>0.15162336735663465</v>
      </c>
      <c r="R7" s="31">
        <f>_xlfn.STDEV.P(R9:R55)*SQRT(4)</f>
        <v>0.14759730028140339</v>
      </c>
    </row>
    <row r="8" spans="1:18" x14ac:dyDescent="0.25">
      <c r="A8" s="47">
        <v>38443</v>
      </c>
      <c r="B8" s="9">
        <v>-5.6999999999999993E-3</v>
      </c>
      <c r="C8" s="9">
        <v>-2.0108581881679299E-2</v>
      </c>
      <c r="D8" s="3">
        <f t="shared" si="0"/>
        <v>99.797891000000007</v>
      </c>
      <c r="E8" s="3">
        <f>D8/MAXA($D$6:D7)-1</f>
        <v>-5.6999999999999273E-3</v>
      </c>
      <c r="F8" s="10">
        <f>'L8 (2)'!Q6</f>
        <v>8.6030582727832008E-3</v>
      </c>
      <c r="G8" s="10">
        <f t="shared" ref="G8:G71" si="1">F8-$L$5</f>
        <v>-2.7887245092293785E-3</v>
      </c>
      <c r="H8" s="11">
        <f>H7*(1+F8)</f>
        <v>102.68214339408949</v>
      </c>
      <c r="I8" s="3">
        <f>(1+G8)*I7</f>
        <v>100.38638673897316</v>
      </c>
      <c r="J8" s="3">
        <f>I8/MAXA($I$6:I7)-1</f>
        <v>-2.7887245092294011E-3</v>
      </c>
      <c r="O8" s="3" t="s">
        <v>80</v>
      </c>
      <c r="P8" s="32">
        <f>(P6-0.02)/P7</f>
        <v>0.62655525845749027</v>
      </c>
      <c r="Q8" s="32">
        <f>(Q6-0.02)/Q7</f>
        <v>0.3690462127930344</v>
      </c>
      <c r="R8" s="32">
        <f>(R6-0.02)/R7</f>
        <v>0.29293986187715543</v>
      </c>
    </row>
    <row r="9" spans="1:18" x14ac:dyDescent="0.25">
      <c r="A9" s="47">
        <v>38473</v>
      </c>
      <c r="B9" s="9">
        <v>1.2500000000000001E-2</v>
      </c>
      <c r="C9" s="9">
        <v>2.9952046262565757E-2</v>
      </c>
      <c r="D9" s="3">
        <f t="shared" si="0"/>
        <v>101.0453646375</v>
      </c>
      <c r="E9" s="3">
        <f>D9/MAXA($D$6:D8)-1</f>
        <v>6.72874999999995E-3</v>
      </c>
      <c r="F9" s="10">
        <f>'L8 (2)'!Q7</f>
        <v>7.6751945666085177E-3</v>
      </c>
      <c r="G9" s="10">
        <f t="shared" si="1"/>
        <v>-3.7165882154040616E-3</v>
      </c>
      <c r="H9" s="11">
        <f t="shared" ref="H9:H72" si="2">H8*(1+F9)</f>
        <v>103.47024882315552</v>
      </c>
      <c r="I9" s="3">
        <f t="shared" ref="I9:I72" si="3">(1+G9)*I8</f>
        <v>100.01329187703209</v>
      </c>
      <c r="J9" s="3">
        <f>I9/MAXA($I$6:I8)-1</f>
        <v>-6.4949481839865486E-3</v>
      </c>
      <c r="O9" s="3" t="s">
        <v>25</v>
      </c>
      <c r="P9" s="13">
        <f>(1+B8)*(1+B9)*(1+B10)-1</f>
        <v>2.344044724999983E-2</v>
      </c>
      <c r="Q9" s="13">
        <f>(1+C8)*(1+C9)*(1+C10)-1</f>
        <v>9.0971381337321411E-3</v>
      </c>
      <c r="R9" s="13">
        <f>(1+G8)*(1+G9)*(1+G10)-1</f>
        <v>7.2573070733932266E-3</v>
      </c>
    </row>
    <row r="10" spans="1:18" x14ac:dyDescent="0.25">
      <c r="A10" s="47">
        <v>38504</v>
      </c>
      <c r="B10" s="9">
        <v>1.66E-2</v>
      </c>
      <c r="C10" s="9">
        <v>-1.427142257658387E-4</v>
      </c>
      <c r="D10" s="3">
        <f t="shared" si="0"/>
        <v>102.7227176904825</v>
      </c>
      <c r="E10" s="3">
        <f>D10/MAXA($D$6:D9)-1</f>
        <v>1.6599999999999948E-2</v>
      </c>
      <c r="F10" s="10">
        <f>'L8 (2)'!Q8</f>
        <v>2.5233942147224048E-2</v>
      </c>
      <c r="G10" s="10">
        <f t="shared" si="1"/>
        <v>1.3842159365211468E-2</v>
      </c>
      <c r="H10" s="11">
        <f t="shared" si="2"/>
        <v>106.08121109591791</v>
      </c>
      <c r="I10" s="3">
        <f t="shared" si="3"/>
        <v>101.39769180183336</v>
      </c>
      <c r="J10" s="3">
        <f>I10/MAXA($I$6:I9)-1</f>
        <v>7.2573070733932266E-3</v>
      </c>
      <c r="O10" s="3" t="s">
        <v>31</v>
      </c>
      <c r="P10" s="13">
        <f>(1+B11)*(1+B12)*(1+B13)-1</f>
        <v>3.7722518599999866E-2</v>
      </c>
      <c r="Q10" s="13">
        <f>(1+C11)*(1+C12)*(1+C13)-1</f>
        <v>3.1460724051498135E-2</v>
      </c>
      <c r="R10" s="13">
        <f>(1+G11)*(1+G12)*(1+G13)-1</f>
        <v>2.1936839653048823E-2</v>
      </c>
    </row>
    <row r="11" spans="1:18" x14ac:dyDescent="0.25">
      <c r="A11" s="47">
        <v>38534</v>
      </c>
      <c r="B11" s="9">
        <v>1.5100000000000001E-2</v>
      </c>
      <c r="C11" s="9">
        <v>3.5968287193812287E-2</v>
      </c>
      <c r="D11" s="3">
        <f t="shared" si="0"/>
        <v>104.27383072760877</v>
      </c>
      <c r="E11" s="3">
        <f>D11/MAXA($D$6:D10)-1</f>
        <v>1.5099999999999891E-2</v>
      </c>
      <c r="F11" s="10">
        <f>'L8 (2)'!Q9</f>
        <v>1.9031377750370615E-2</v>
      </c>
      <c r="G11" s="10">
        <f t="shared" si="1"/>
        <v>7.6395949683580357E-3</v>
      </c>
      <c r="H11" s="11">
        <f t="shared" si="2"/>
        <v>108.10008269650112</v>
      </c>
      <c r="I11" s="3">
        <f t="shared" si="3"/>
        <v>102.17232909792577</v>
      </c>
      <c r="J11" s="3">
        <f>I11/MAXA($I$6:I10)-1</f>
        <v>7.6395949683580877E-3</v>
      </c>
      <c r="O11" s="3" t="s">
        <v>32</v>
      </c>
      <c r="P11" s="13">
        <f>(1+B14)*(1+B15)*(1+B16)-1</f>
        <v>2.2104197681000137E-2</v>
      </c>
      <c r="Q11" s="13">
        <f>(1+C14)*(1+C15)*(1+C16)-1</f>
        <v>1.5852718536380594E-2</v>
      </c>
      <c r="R11" s="13">
        <f>(1+G14)*(1+G15)*(1+G16)-1</f>
        <v>1.2002024198080052E-2</v>
      </c>
    </row>
    <row r="12" spans="1:18" x14ac:dyDescent="0.25">
      <c r="A12" s="47">
        <v>38565</v>
      </c>
      <c r="B12" s="9">
        <v>5.0000000000000001E-3</v>
      </c>
      <c r="C12" s="9">
        <v>-1.1222104874496597E-2</v>
      </c>
      <c r="D12" s="3">
        <f t="shared" si="0"/>
        <v>104.7951998812468</v>
      </c>
      <c r="E12" s="3">
        <f>D12/MAXA($D$6:D11)-1</f>
        <v>4.9999999999998934E-3</v>
      </c>
      <c r="F12" s="10">
        <f>'L8 (2)'!Q10</f>
        <v>2.464791603920281E-2</v>
      </c>
      <c r="G12" s="10">
        <f t="shared" si="1"/>
        <v>1.3256133257190231E-2</v>
      </c>
      <c r="H12" s="11">
        <f t="shared" si="2"/>
        <v>110.76452445863536</v>
      </c>
      <c r="I12" s="3">
        <f t="shared" si="3"/>
        <v>103.52673910764538</v>
      </c>
      <c r="J12" s="3">
        <f>I12/MAXA($I$6:I11)-1</f>
        <v>1.3256133257190328E-2</v>
      </c>
      <c r="O12" s="3" t="s">
        <v>26</v>
      </c>
      <c r="P12" s="13">
        <f>(1+B17)*(1+B18)*(1+B19)-1</f>
        <v>4.6859934652000224E-2</v>
      </c>
      <c r="Q12" s="13">
        <f>(1+C17)*(1+C18)*(1+C19)-1</f>
        <v>3.7315010570231788E-2</v>
      </c>
      <c r="R12" s="13">
        <f>(1+G17)*(1+G18)*(1+G19)-1</f>
        <v>1.7143779354081623E-2</v>
      </c>
    </row>
    <row r="13" spans="1:18" x14ac:dyDescent="0.25">
      <c r="A13" s="47">
        <v>38596</v>
      </c>
      <c r="B13" s="9">
        <v>1.72E-2</v>
      </c>
      <c r="C13" s="9">
        <v>6.9490246947603307E-3</v>
      </c>
      <c r="D13" s="3">
        <f t="shared" si="0"/>
        <v>106.59767731920425</v>
      </c>
      <c r="E13" s="3">
        <f>D13/MAXA($D$6:D12)-1</f>
        <v>1.7200000000000104E-2</v>
      </c>
      <c r="F13" s="10">
        <f>'L8 (2)'!Q11</f>
        <v>1.2312294731442099E-2</v>
      </c>
      <c r="G13" s="10">
        <f t="shared" si="1"/>
        <v>9.2051194942951997E-4</v>
      </c>
      <c r="H13" s="11">
        <f t="shared" si="2"/>
        <v>112.12828992955811</v>
      </c>
      <c r="I13" s="3">
        <f t="shared" si="3"/>
        <v>103.62203670807945</v>
      </c>
      <c r="J13" s="3">
        <f>I13/MAXA($I$6:I12)-1</f>
        <v>9.2051194942954773E-4</v>
      </c>
      <c r="O13" s="3" t="s">
        <v>27</v>
      </c>
      <c r="P13" s="13">
        <f>(1+B20)*(1+B21)*(1+B22)-1</f>
        <v>-3.3210887499999231E-3</v>
      </c>
      <c r="Q13" s="13">
        <f>(1+C20)*(1+C21)*(1+C22)-1</f>
        <v>-1.9052139670593049E-2</v>
      </c>
      <c r="R13" s="13">
        <f>(1+G20)*(1+G21)*(1+G22)-1</f>
        <v>-1.6785704006221591E-2</v>
      </c>
    </row>
    <row r="14" spans="1:18" x14ac:dyDescent="0.25">
      <c r="A14" s="47">
        <v>38626</v>
      </c>
      <c r="B14" s="9">
        <v>-1.43E-2</v>
      </c>
      <c r="C14" s="9">
        <v>-1.7740780066319406E-2</v>
      </c>
      <c r="D14" s="3">
        <f t="shared" si="0"/>
        <v>105.07333053353963</v>
      </c>
      <c r="E14" s="3">
        <f>D14/MAXA($D$6:D13)-1</f>
        <v>-1.4299999999999979E-2</v>
      </c>
      <c r="F14" s="10">
        <f>'L8 (2)'!Q12</f>
        <v>2.161739305830835E-2</v>
      </c>
      <c r="G14" s="10">
        <f t="shared" si="1"/>
        <v>1.0225610276295771E-2</v>
      </c>
      <c r="H14" s="11">
        <f t="shared" si="2"/>
        <v>114.55221124592133</v>
      </c>
      <c r="I14" s="3">
        <f t="shared" si="3"/>
        <v>104.6816352714923</v>
      </c>
      <c r="J14" s="3">
        <f>I14/MAXA($I$6:I13)-1</f>
        <v>1.0225610276295871E-2</v>
      </c>
      <c r="O14" s="3" t="s">
        <v>33</v>
      </c>
      <c r="P14" s="13">
        <f>(1+B23)*(1+B24)*(1+B25)-1</f>
        <v>1.4128597880000093E-2</v>
      </c>
      <c r="Q14" s="13">
        <f>(1+C23)*(1+C24)*(1+C25)-1</f>
        <v>5.1684795727094279E-2</v>
      </c>
      <c r="R14" s="13">
        <f>(1+G23)*(1+G24)*(1+G25)-1</f>
        <v>2.2863970126885125E-2</v>
      </c>
    </row>
    <row r="15" spans="1:18" x14ac:dyDescent="0.25">
      <c r="A15" s="47">
        <v>38657</v>
      </c>
      <c r="B15" s="9">
        <v>1.67E-2</v>
      </c>
      <c r="C15" s="9">
        <v>3.5186095929726546E-2</v>
      </c>
      <c r="D15" s="3">
        <f t="shared" si="0"/>
        <v>106.82805515344974</v>
      </c>
      <c r="E15" s="3">
        <f>D15/MAXA($D$6:D14)-1</f>
        <v>2.161190000000035E-3</v>
      </c>
      <c r="F15" s="10">
        <f>'L8 (2)'!Q13</f>
        <v>1.3377484610365639E-3</v>
      </c>
      <c r="G15" s="10">
        <f t="shared" si="1"/>
        <v>-1.0054034320976015E-2</v>
      </c>
      <c r="H15" s="11">
        <f t="shared" si="2"/>
        <v>114.7054532902239</v>
      </c>
      <c r="I15" s="3">
        <f t="shared" si="3"/>
        <v>103.62916251769681</v>
      </c>
      <c r="J15" s="3">
        <f>I15/MAXA($I$6:I14)-1</f>
        <v>-1.0054034320976069E-2</v>
      </c>
      <c r="O15" s="3" t="s">
        <v>34</v>
      </c>
      <c r="P15" s="13">
        <f>(1+B26)*(1+B27)*(1+B28)-1</f>
        <v>4.5549827579999924E-2</v>
      </c>
      <c r="Q15" s="13">
        <f>(1+C26)*(1+C27)*(1+C28)-1</f>
        <v>6.1721057365202059E-2</v>
      </c>
      <c r="R15" s="13">
        <f>(1+G26)*(1+G27)*(1+G28)-1</f>
        <v>3.0799837477945013E-2</v>
      </c>
    </row>
    <row r="16" spans="1:18" x14ac:dyDescent="0.25">
      <c r="A16" s="47">
        <v>38687</v>
      </c>
      <c r="B16" s="9">
        <v>1.9900000000000001E-2</v>
      </c>
      <c r="C16" s="9">
        <v>-9.5234899241847248E-4</v>
      </c>
      <c r="D16" s="3">
        <f t="shared" si="0"/>
        <v>108.95393345100339</v>
      </c>
      <c r="E16" s="3">
        <f>D16/MAXA($D$6:D15)-1</f>
        <v>1.9900000000000029E-2</v>
      </c>
      <c r="F16" s="10">
        <f>'L8 (2)'!Q14</f>
        <v>2.3324219099793063E-2</v>
      </c>
      <c r="G16" s="10">
        <f t="shared" si="1"/>
        <v>1.1932436317780484E-2</v>
      </c>
      <c r="H16" s="11">
        <f t="shared" si="2"/>
        <v>117.38086841470617</v>
      </c>
      <c r="I16" s="3">
        <f t="shared" si="3"/>
        <v>104.86571090010415</v>
      </c>
      <c r="J16" s="3">
        <f>I16/MAXA($I$6:I15)-1</f>
        <v>1.7584328725324117E-3</v>
      </c>
      <c r="O16" s="3" t="s">
        <v>28</v>
      </c>
      <c r="P16" s="13">
        <f>(1+B29)*(1+B30)*(1+B31)-1</f>
        <v>2.2846295264000283E-2</v>
      </c>
      <c r="Q16" s="13">
        <f>(1+C29)*(1+C30)*(1+C31)-1</f>
        <v>1.8049326035101121E-3</v>
      </c>
      <c r="R16" s="13">
        <f>(1+G29)*(1+G30)*(1+G31)-1</f>
        <v>-1.5271431436993832E-2</v>
      </c>
    </row>
    <row r="17" spans="1:18" x14ac:dyDescent="0.25">
      <c r="A17" s="47">
        <v>38718</v>
      </c>
      <c r="B17" s="9">
        <v>1.72E-2</v>
      </c>
      <c r="C17" s="9">
        <v>2.5466771348641615E-2</v>
      </c>
      <c r="D17" s="3">
        <f t="shared" si="0"/>
        <v>110.82794110636067</v>
      </c>
      <c r="E17" s="3">
        <f>D17/MAXA($D$6:D16)-1</f>
        <v>1.7200000000000104E-2</v>
      </c>
      <c r="F17" s="10">
        <f>'L8 (2)'!Q15</f>
        <v>1.6498765053377298E-2</v>
      </c>
      <c r="G17" s="10">
        <f t="shared" si="1"/>
        <v>5.1069822713647184E-3</v>
      </c>
      <c r="H17" s="11">
        <f t="shared" si="2"/>
        <v>119.3175077844418</v>
      </c>
      <c r="I17" s="3">
        <f t="shared" si="3"/>
        <v>105.40125822654504</v>
      </c>
      <c r="J17" s="3">
        <f>I17/MAXA($I$6:I16)-1</f>
        <v>5.1069822713647461E-3</v>
      </c>
      <c r="O17" s="3" t="s">
        <v>29</v>
      </c>
      <c r="P17" s="13">
        <f>(1+B32)*(1+B33)*(1+B34)-1</f>
        <v>2.8429241503999725E-2</v>
      </c>
      <c r="Q17" s="13">
        <f>(1+C32)*(1+C33)*(1+C34)-1</f>
        <v>5.8056382663208117E-2</v>
      </c>
      <c r="R17" s="13">
        <f>(1+G32)*(1+G33)*(1+G34)-1</f>
        <v>3.7531413699351202E-2</v>
      </c>
    </row>
    <row r="18" spans="1:18" x14ac:dyDescent="0.25">
      <c r="A18" s="47">
        <v>38749</v>
      </c>
      <c r="B18" s="9">
        <v>7.3000000000000001E-3</v>
      </c>
      <c r="C18" s="9">
        <v>4.5315763072539816E-4</v>
      </c>
      <c r="D18" s="3">
        <f t="shared" si="0"/>
        <v>111.63698507643711</v>
      </c>
      <c r="E18" s="3">
        <f>D18/MAXA($D$6:D17)-1</f>
        <v>7.3000000000000842E-3</v>
      </c>
      <c r="F18" s="10">
        <f>'L8 (2)'!Q16</f>
        <v>1.8823205056915152E-2</v>
      </c>
      <c r="G18" s="10">
        <f t="shared" si="1"/>
        <v>7.431422274902573E-3</v>
      </c>
      <c r="H18" s="11">
        <f t="shared" si="2"/>
        <v>121.56344570034844</v>
      </c>
      <c r="I18" s="3">
        <f t="shared" si="3"/>
        <v>106.18453948473254</v>
      </c>
      <c r="J18" s="3">
        <f>I18/MAXA($I$6:I17)-1</f>
        <v>7.431422274902566E-3</v>
      </c>
      <c r="O18" s="3" t="s">
        <v>35</v>
      </c>
      <c r="P18" s="13">
        <f>(1+B35)*(1+B36)*(1+B37)-1</f>
        <v>-1.0101260170000015E-2</v>
      </c>
      <c r="Q18" s="13">
        <f>(1+C35)*(1+C36)*(1+C37)-1</f>
        <v>1.5565253848781824E-2</v>
      </c>
      <c r="R18" s="13">
        <f>(1+G35)*(1+G36)*(1+G37)-1</f>
        <v>-6.5712812645039032E-3</v>
      </c>
    </row>
    <row r="19" spans="1:18" x14ac:dyDescent="0.25">
      <c r="A19" s="47">
        <v>38777</v>
      </c>
      <c r="B19" s="9">
        <v>2.1700000000000001E-2</v>
      </c>
      <c r="C19" s="9">
        <v>1.1095810459249567E-2</v>
      </c>
      <c r="D19" s="3">
        <f t="shared" si="0"/>
        <v>114.0595076525958</v>
      </c>
      <c r="E19" s="3">
        <f>D19/MAXA($D$6:D18)-1</f>
        <v>2.1700000000000053E-2</v>
      </c>
      <c r="F19" s="10">
        <f>'L8 (2)'!Q17</f>
        <v>1.5902477344291691E-2</v>
      </c>
      <c r="G19" s="10">
        <f t="shared" si="1"/>
        <v>4.5106945622791113E-3</v>
      </c>
      <c r="H19" s="11">
        <f t="shared" si="2"/>
        <v>123.49660564149227</v>
      </c>
      <c r="I19" s="3">
        <f t="shared" si="3"/>
        <v>106.66350550958443</v>
      </c>
      <c r="J19" s="3">
        <f>I19/MAXA($I$6:I18)-1</f>
        <v>4.5106945622790384E-3</v>
      </c>
      <c r="O19" s="3" t="s">
        <v>36</v>
      </c>
      <c r="P19" s="13">
        <f>(1+B38)*(1+B39)*(1+B40)-1</f>
        <v>-1.4827971519999483E-3</v>
      </c>
      <c r="Q19" s="13">
        <f>(1+C38)*(1+C39)*(1+C40)-1</f>
        <v>-3.8244647126248421E-2</v>
      </c>
      <c r="R19" s="13">
        <f>(1+G38)*(1+G39)*(1+G40)-1</f>
        <v>4.2712514307332583E-2</v>
      </c>
    </row>
    <row r="20" spans="1:18" x14ac:dyDescent="0.25">
      <c r="A20" s="47">
        <v>38808</v>
      </c>
      <c r="B20" s="9">
        <v>9.7999999999999997E-3</v>
      </c>
      <c r="C20" s="9">
        <v>1.2155652737941391E-2</v>
      </c>
      <c r="D20" s="3">
        <f t="shared" si="0"/>
        <v>115.17729082759124</v>
      </c>
      <c r="E20" s="3">
        <f>D20/MAXA($D$6:D19)-1</f>
        <v>9.8000000000000309E-3</v>
      </c>
      <c r="F20" s="10">
        <f>'L8 (2)'!Q18</f>
        <v>1.4528969835458672E-2</v>
      </c>
      <c r="G20" s="10">
        <f t="shared" si="1"/>
        <v>3.1371870534460927E-3</v>
      </c>
      <c r="H20" s="11">
        <f t="shared" si="2"/>
        <v>125.29088409963904</v>
      </c>
      <c r="I20" s="3">
        <f t="shared" si="3"/>
        <v>106.99812887814426</v>
      </c>
      <c r="J20" s="3">
        <f>I20/MAXA($I$6:I19)-1</f>
        <v>3.1371870534460111E-3</v>
      </c>
      <c r="O20" s="3" t="s">
        <v>30</v>
      </c>
      <c r="P20" s="13">
        <f>(1+B41)*(1+B41)*(1+B43)-1</f>
        <v>-2.9606155900000042E-2</v>
      </c>
      <c r="Q20" s="13">
        <f>(1+C41)*(1+C41)*(1+C43)-1</f>
        <v>-0.12383879475937432</v>
      </c>
      <c r="R20" s="13">
        <f>(1+G41)*(1+G41)*(1+G43)-1</f>
        <v>5.1383773440416558E-3</v>
      </c>
    </row>
    <row r="21" spans="1:18" x14ac:dyDescent="0.25">
      <c r="A21" s="47">
        <v>38838</v>
      </c>
      <c r="B21" s="9">
        <v>-1.2500000000000001E-2</v>
      </c>
      <c r="C21" s="9">
        <v>-3.0916916141150885E-2</v>
      </c>
      <c r="D21" s="3">
        <f t="shared" si="0"/>
        <v>113.73757469224635</v>
      </c>
      <c r="E21" s="3">
        <f>D21/MAXA($D$6:D20)-1</f>
        <v>-1.2499999999999956E-2</v>
      </c>
      <c r="F21" s="10">
        <f>'L8 (2)'!Q19</f>
        <v>1.388741691069229E-2</v>
      </c>
      <c r="G21" s="10">
        <f t="shared" si="1"/>
        <v>2.495634128679711E-3</v>
      </c>
      <c r="H21" s="11">
        <f t="shared" si="2"/>
        <v>127.03085084223997</v>
      </c>
      <c r="I21" s="3">
        <f t="shared" si="3"/>
        <v>107.26515706027742</v>
      </c>
      <c r="J21" s="3">
        <f>I21/MAXA($I$6:I20)-1</f>
        <v>2.4956341286797024E-3</v>
      </c>
      <c r="O21" s="3" t="s">
        <v>37</v>
      </c>
      <c r="P21" s="13">
        <f>(1+B44)*(1+B45)*(1+B346)-1</f>
        <v>1.7059999999999853E-2</v>
      </c>
      <c r="Q21" s="13">
        <f>(1+C44)*(1+C45)*(1+C346)-1</f>
        <v>5.8728401661519269E-2</v>
      </c>
      <c r="R21" s="13">
        <f>(1+G44)*(1+G45)*(1+G346)-1</f>
        <v>5.1415487599433041E-2</v>
      </c>
    </row>
    <row r="22" spans="1:18" x14ac:dyDescent="0.25">
      <c r="A22" s="47">
        <v>38869</v>
      </c>
      <c r="B22" s="9">
        <v>-5.0000000000000001E-4</v>
      </c>
      <c r="C22" s="9">
        <v>8.6596227782509416E-5</v>
      </c>
      <c r="D22" s="3">
        <f t="shared" si="0"/>
        <v>113.68070590490024</v>
      </c>
      <c r="E22" s="3">
        <f>D22/MAXA($D$6:D21)-1</f>
        <v>-1.2993749999999915E-2</v>
      </c>
      <c r="F22" s="10">
        <f>'L8 (2)'!Q20</f>
        <v>-1.0908781986644295E-2</v>
      </c>
      <c r="G22" s="10">
        <f t="shared" si="1"/>
        <v>-2.2300564768656876E-2</v>
      </c>
      <c r="H22" s="11">
        <f t="shared" si="2"/>
        <v>125.64509898482405</v>
      </c>
      <c r="I22" s="3">
        <f t="shared" si="3"/>
        <v>104.87308347783456</v>
      </c>
      <c r="J22" s="3">
        <f>I22/MAXA($I$6:I21)-1</f>
        <v>-2.2300564768656828E-2</v>
      </c>
      <c r="O22" s="3" t="s">
        <v>38</v>
      </c>
      <c r="P22" s="13">
        <f>(1+B47)*(1+B48)*(1+B49)-1</f>
        <v>-5.5754993645000139E-2</v>
      </c>
      <c r="Q22" s="13">
        <f>(1+C47)*(1+C48)*(1+C49)-1</f>
        <v>-8.8781261718749893E-2</v>
      </c>
      <c r="R22" s="13">
        <f>(1+G47)*(1+G48)*(1+G49)-1</f>
        <v>-3.2260322742615921E-2</v>
      </c>
    </row>
    <row r="23" spans="1:18" x14ac:dyDescent="0.25">
      <c r="A23" s="47">
        <v>38899</v>
      </c>
      <c r="B23" s="9">
        <v>-2.2000000000000001E-3</v>
      </c>
      <c r="C23" s="9">
        <v>5.0858787979908282E-3</v>
      </c>
      <c r="D23" s="3">
        <f t="shared" si="0"/>
        <v>113.43060835190946</v>
      </c>
      <c r="E23" s="3">
        <f>D23/MAXA($D$6:D22)-1</f>
        <v>-1.5165163749999877E-2</v>
      </c>
      <c r="F23" s="10">
        <f>'L8 (2)'!Q21</f>
        <v>8.820809574334499E-3</v>
      </c>
      <c r="G23" s="10">
        <f t="shared" si="1"/>
        <v>-2.5709732076780803E-3</v>
      </c>
      <c r="H23" s="11">
        <f t="shared" si="2"/>
        <v>126.75339047691759</v>
      </c>
      <c r="I23" s="3">
        <f t="shared" si="3"/>
        <v>104.60345759000646</v>
      </c>
      <c r="J23" s="3">
        <f>I23/MAXA($I$6:I22)-1</f>
        <v>-2.4814203821798553E-2</v>
      </c>
      <c r="O23" s="3" t="s">
        <v>39</v>
      </c>
      <c r="P23" s="13">
        <f>(1+B50)*(1+B51)*(1+B52)-1</f>
        <v>-4.5715056724000003E-2</v>
      </c>
      <c r="Q23" s="13">
        <f>(1+C50)*(1+C51)*(1+C52)-1</f>
        <v>-0.22558214306366153</v>
      </c>
      <c r="R23" s="13">
        <f>(1+G50)*(1+G51)*(1+G52)-1</f>
        <v>-0.38784424147219887</v>
      </c>
    </row>
    <row r="24" spans="1:18" x14ac:dyDescent="0.25">
      <c r="A24" s="47">
        <v>38930</v>
      </c>
      <c r="B24" s="9">
        <v>9.4999999999999998E-3</v>
      </c>
      <c r="C24" s="9">
        <v>2.1274193032348121E-2</v>
      </c>
      <c r="D24" s="3">
        <f t="shared" si="0"/>
        <v>114.5081991312526</v>
      </c>
      <c r="E24" s="3">
        <f>D24/MAXA($D$6:D23)-1</f>
        <v>-5.8092328056248421E-3</v>
      </c>
      <c r="F24" s="10">
        <f>'L8 (2)'!Q22</f>
        <v>2.0377561785610353E-2</v>
      </c>
      <c r="G24" s="10">
        <f t="shared" si="1"/>
        <v>8.9857790035977742E-3</v>
      </c>
      <c r="H24" s="11">
        <f t="shared" si="2"/>
        <v>129.33631552289657</v>
      </c>
      <c r="I24" s="3">
        <f t="shared" si="3"/>
        <v>105.54340114292248</v>
      </c>
      <c r="J24" s="3">
        <f>I24/MAXA($I$6:I23)-1</f>
        <v>-1.6051399769893671E-2</v>
      </c>
      <c r="O24" s="3" t="s">
        <v>40</v>
      </c>
      <c r="P24" s="13">
        <f>(1+B53)*(1+B54)*(1+B55)-1</f>
        <v>1.2393811753999895E-2</v>
      </c>
      <c r="Q24" s="13">
        <f>(1+C53)*(1+C54)*(1+C55)-1</f>
        <v>-0.11666759479656785</v>
      </c>
      <c r="R24" s="13">
        <f>(1+G53)*(1+G54)*(1+G55)-1</f>
        <v>7.0029649207892897E-2</v>
      </c>
    </row>
    <row r="25" spans="1:18" x14ac:dyDescent="0.25">
      <c r="A25" s="47">
        <v>38961</v>
      </c>
      <c r="B25" s="9">
        <v>6.8000000000000005E-3</v>
      </c>
      <c r="C25" s="9">
        <v>2.4566298512509466E-2</v>
      </c>
      <c r="D25" s="3">
        <f t="shared" si="0"/>
        <v>115.28685488534511</v>
      </c>
      <c r="E25" s="3">
        <f>D25/MAXA($D$6:D24)-1</f>
        <v>9.5126441129678163E-4</v>
      </c>
      <c r="F25" s="10">
        <f>'L8 (2)'!Q23</f>
        <v>2.7759432146697273E-2</v>
      </c>
      <c r="G25" s="10">
        <f t="shared" si="1"/>
        <v>1.6367649364684694E-2</v>
      </c>
      <c r="H25" s="11">
        <f t="shared" si="2"/>
        <v>132.92661819775824</v>
      </c>
      <c r="I25" s="3">
        <f t="shared" si="3"/>
        <v>107.27089852558609</v>
      </c>
      <c r="J25" s="3">
        <f>I25/MAXA($I$6:I24)-1</f>
        <v>5.3525911545060367E-5</v>
      </c>
      <c r="O25" s="3" t="s">
        <v>41</v>
      </c>
      <c r="P25" s="13">
        <f>(1+B56)*(1+B57)*(1+B58)-1</f>
        <v>5.4732674380000068E-2</v>
      </c>
      <c r="Q25" s="13">
        <f>(1+C56)*(1+C57)*(1+C58)-1</f>
        <v>0.15221779583276618</v>
      </c>
      <c r="R25" s="13">
        <f>(1+G56)*(1+G57)*(1+G58)-1</f>
        <v>0.16412998956550973</v>
      </c>
    </row>
    <row r="26" spans="1:18" x14ac:dyDescent="0.25">
      <c r="A26" s="47">
        <v>38991</v>
      </c>
      <c r="B26" s="9">
        <v>1.0200000000000001E-2</v>
      </c>
      <c r="C26" s="9">
        <v>3.1508002961554205E-2</v>
      </c>
      <c r="D26" s="3">
        <f t="shared" si="0"/>
        <v>116.46278080517563</v>
      </c>
      <c r="E26" s="3">
        <f>D26/MAXA($D$6:D25)-1</f>
        <v>1.0199999999999987E-2</v>
      </c>
      <c r="F26" s="10">
        <f>'L8 (2)'!Q24</f>
        <v>2.3379153843994787E-2</v>
      </c>
      <c r="G26" s="10">
        <f t="shared" si="1"/>
        <v>1.1987371061982208E-2</v>
      </c>
      <c r="H26" s="11">
        <f t="shared" si="2"/>
        <v>136.03433005456557</v>
      </c>
      <c r="I26" s="3">
        <f t="shared" si="3"/>
        <v>108.55679459036453</v>
      </c>
      <c r="J26" s="3">
        <f>I26/MAXA($I$6:I25)-1</f>
        <v>1.1987371061982222E-2</v>
      </c>
      <c r="O26" s="3" t="s">
        <v>42</v>
      </c>
      <c r="P26" s="13">
        <f>(1+B59)*(1+B60)*(1+B61)-1</f>
        <v>5.2383991832000154E-2</v>
      </c>
      <c r="Q26" s="13">
        <f>(1+C59)*(1+C60)*(1+C61)-1</f>
        <v>0.14984983243163552</v>
      </c>
      <c r="R26" s="13">
        <f>(1+G59)*(1+G60)*(1+G61)-1</f>
        <v>9.5248499440813594E-2</v>
      </c>
    </row>
    <row r="27" spans="1:18" x14ac:dyDescent="0.25">
      <c r="A27" s="47">
        <v>39022</v>
      </c>
      <c r="B27" s="9">
        <v>1.4499999999999999E-2</v>
      </c>
      <c r="C27" s="9">
        <v>1.6466656727820217E-2</v>
      </c>
      <c r="D27" s="3">
        <f t="shared" si="0"/>
        <v>118.15149112685067</v>
      </c>
      <c r="E27" s="3">
        <f>D27/MAXA($D$6:D26)-1</f>
        <v>1.4499999999999957E-2</v>
      </c>
      <c r="F27" s="10">
        <f>'L8 (2)'!Q25</f>
        <v>2.5773225658910694E-2</v>
      </c>
      <c r="G27" s="10">
        <f t="shared" si="1"/>
        <v>1.4381442876898114E-2</v>
      </c>
      <c r="H27" s="11">
        <f t="shared" si="2"/>
        <v>139.54037354042063</v>
      </c>
      <c r="I27" s="3">
        <f t="shared" si="3"/>
        <v>110.11799793066501</v>
      </c>
      <c r="J27" s="3">
        <f>I27/MAXA($I$6:I26)-1</f>
        <v>1.4381442876898021E-2</v>
      </c>
      <c r="O27" s="3" t="s">
        <v>43</v>
      </c>
      <c r="P27" s="13">
        <f>(1+B62)*(1+B63)*(1+B64)-1</f>
        <v>1.506545771000023E-2</v>
      </c>
      <c r="Q27" s="13">
        <f>(1+C62)*(1+C63)*(1+C64)-1</f>
        <v>5.4887068542618156E-2</v>
      </c>
      <c r="R27" s="13">
        <f>(1+G62)*(1+G63)*(1+G64)-1</f>
        <v>5.3740425746437337E-2</v>
      </c>
    </row>
    <row r="28" spans="1:18" x14ac:dyDescent="0.25">
      <c r="A28" s="47">
        <v>39052</v>
      </c>
      <c r="B28" s="9">
        <v>2.0199999999999999E-2</v>
      </c>
      <c r="C28" s="9">
        <v>1.2615782852659851E-2</v>
      </c>
      <c r="D28" s="3">
        <f t="shared" si="0"/>
        <v>120.53815124761306</v>
      </c>
      <c r="E28" s="3">
        <f>D28/MAXA($D$6:D27)-1</f>
        <v>2.0199999999999996E-2</v>
      </c>
      <c r="F28" s="10">
        <f>'L8 (2)'!Q26</f>
        <v>1.5540303861281779E-2</v>
      </c>
      <c r="G28" s="10">
        <f t="shared" si="1"/>
        <v>4.1485210792691993E-3</v>
      </c>
      <c r="H28" s="11">
        <f t="shared" si="2"/>
        <v>141.70887334615554</v>
      </c>
      <c r="I28" s="3">
        <f t="shared" si="3"/>
        <v>110.57482476628729</v>
      </c>
      <c r="J28" s="3">
        <f>I28/MAXA($I$6:I27)-1</f>
        <v>4.1485210792691074E-3</v>
      </c>
      <c r="O28" s="3" t="s">
        <v>44</v>
      </c>
      <c r="P28" s="13">
        <f>(1+B65)*(1+B66)*(1+B67)-1</f>
        <v>2.2076321552000122E-2</v>
      </c>
      <c r="Q28" s="13">
        <f>(1+C65)*(1+C66)*(1+C67)-1</f>
        <v>4.872215870265606E-2</v>
      </c>
      <c r="R28" s="13">
        <f>(1+G65)*(1+G66)*(1+G67)-1</f>
        <v>5.2671018411231785E-2</v>
      </c>
    </row>
    <row r="29" spans="1:18" x14ac:dyDescent="0.25">
      <c r="A29" s="47">
        <v>39083</v>
      </c>
      <c r="B29" s="9">
        <v>1.1299999999999999E-2</v>
      </c>
      <c r="C29" s="9">
        <v>1.4059042735039773E-2</v>
      </c>
      <c r="D29" s="3">
        <f t="shared" si="0"/>
        <v>121.9002323567111</v>
      </c>
      <c r="E29" s="3">
        <f>D29/MAXA($D$6:D28)-1</f>
        <v>1.1300000000000088E-2</v>
      </c>
      <c r="F29" s="10">
        <f>'L8 (2)'!Q27</f>
        <v>1.5587271199671484E-2</v>
      </c>
      <c r="G29" s="10">
        <f t="shared" si="1"/>
        <v>4.1954884176589047E-3</v>
      </c>
      <c r="H29" s="11">
        <f t="shared" si="2"/>
        <v>143.91772798640196</v>
      </c>
      <c r="I29" s="3">
        <f t="shared" si="3"/>
        <v>111.03874016287892</v>
      </c>
      <c r="J29" s="3">
        <f>I29/MAXA($I$6:I28)-1</f>
        <v>4.1954884176589324E-3</v>
      </c>
      <c r="O29" s="3" t="s">
        <v>45</v>
      </c>
      <c r="P29" s="13">
        <f>(1+B68)*(1+B69)*(1+B70)-1</f>
        <v>-1.4863914549999913E-2</v>
      </c>
      <c r="Q29" s="13">
        <f>(1+C68)*(1+C69)*(1+C70)-1</f>
        <v>-0.11862196676535885</v>
      </c>
      <c r="R29" s="13">
        <f>(1+G68)*(1+G69)*(1+G70)-1</f>
        <v>-8.1075455169506205E-2</v>
      </c>
    </row>
    <row r="30" spans="1:18" x14ac:dyDescent="0.25">
      <c r="A30" s="47">
        <v>39114</v>
      </c>
      <c r="B30" s="9">
        <v>1.8E-3</v>
      </c>
      <c r="C30" s="9">
        <v>-2.1846176033528231E-2</v>
      </c>
      <c r="D30" s="3">
        <f t="shared" si="0"/>
        <v>122.11965277495318</v>
      </c>
      <c r="E30" s="3">
        <f>D30/MAXA($D$6:D29)-1</f>
        <v>1.8000000000000238E-3</v>
      </c>
      <c r="F30" s="10">
        <f>'L8 (2)'!Q28</f>
        <v>2.2976217047640721E-2</v>
      </c>
      <c r="G30" s="10">
        <f t="shared" si="1"/>
        <v>1.1584434265628142E-2</v>
      </c>
      <c r="H30" s="11">
        <f t="shared" si="2"/>
        <v>147.22441294162084</v>
      </c>
      <c r="I30" s="3">
        <f t="shared" si="3"/>
        <v>112.32506114923396</v>
      </c>
      <c r="J30" s="3">
        <f>I30/MAXA($I$6:I29)-1</f>
        <v>1.1584434265628163E-2</v>
      </c>
      <c r="O30" s="3" t="s">
        <v>46</v>
      </c>
      <c r="P30" s="13">
        <f>(1+B71)*(1+B72)*(1+B73)-1</f>
        <v>2.7205646330000111E-2</v>
      </c>
      <c r="Q30" s="13">
        <f>(1+C71)*(1+C72)*(1+C73)-1</f>
        <v>0.10719794528113624</v>
      </c>
      <c r="R30" s="13">
        <f>(1+G71)*(1+G72)*(1+G73)-1</f>
        <v>0.10598846903083725</v>
      </c>
    </row>
    <row r="31" spans="1:18" x14ac:dyDescent="0.25">
      <c r="A31" s="47">
        <v>39142</v>
      </c>
      <c r="B31" s="9">
        <v>9.5999999999999992E-3</v>
      </c>
      <c r="C31" s="9">
        <v>9.9799828968305526E-3</v>
      </c>
      <c r="D31" s="3">
        <f t="shared" si="0"/>
        <v>123.29200144159273</v>
      </c>
      <c r="E31" s="3">
        <f>D31/MAXA($D$6:D30)-1</f>
        <v>9.6000000000000529E-3</v>
      </c>
      <c r="F31" s="10">
        <f>'L8 (2)'!Q29</f>
        <v>-1.9223577697994369E-2</v>
      </c>
      <c r="G31" s="10">
        <f t="shared" si="1"/>
        <v>-3.0615360480006949E-2</v>
      </c>
      <c r="H31" s="11">
        <f t="shared" si="2"/>
        <v>144.39423300039599</v>
      </c>
      <c r="I31" s="3">
        <f t="shared" si="3"/>
        <v>108.88618891121135</v>
      </c>
      <c r="J31" s="3">
        <f>I31/MAXA($I$6:I30)-1</f>
        <v>-3.0615360480006903E-2</v>
      </c>
      <c r="O31" s="3" t="s">
        <v>47</v>
      </c>
      <c r="P31" s="13">
        <f>(1+B74)*(1+B75)*(1+B76)-1</f>
        <v>4.7287417665999865E-2</v>
      </c>
      <c r="Q31" s="13">
        <f>(1+C74)*(1+C75)*(1+C76)-1</f>
        <v>0.10203300823660832</v>
      </c>
      <c r="R31" s="13">
        <f>(1+G74)*(1+G75)*(1+G76)-1</f>
        <v>8.6977876487196015E-2</v>
      </c>
    </row>
    <row r="32" spans="1:18" x14ac:dyDescent="0.25">
      <c r="A32" s="47">
        <v>39173</v>
      </c>
      <c r="B32" s="9">
        <v>1.46E-2</v>
      </c>
      <c r="C32" s="9">
        <v>4.3290690602424187E-2</v>
      </c>
      <c r="D32" s="3">
        <f t="shared" si="0"/>
        <v>125.09206466263998</v>
      </c>
      <c r="E32" s="3">
        <f>D32/MAXA($D$6:D31)-1</f>
        <v>1.4599999999999946E-2</v>
      </c>
      <c r="F32" s="10">
        <f>'L8 (2)'!Q30</f>
        <v>1.9768215875412273E-2</v>
      </c>
      <c r="G32" s="10">
        <f t="shared" si="1"/>
        <v>8.3764330933996933E-3</v>
      </c>
      <c r="H32" s="11">
        <f t="shared" si="2"/>
        <v>147.24864936951238</v>
      </c>
      <c r="I32" s="3">
        <f t="shared" si="3"/>
        <v>109.7982667874214</v>
      </c>
      <c r="J32" s="3">
        <f>I32/MAXA($I$6:I31)-1</f>
        <v>-2.2495374905298182E-2</v>
      </c>
      <c r="O32" s="3" t="s">
        <v>48</v>
      </c>
      <c r="P32" s="13">
        <f>(1+B77)*(1+B78)*(1+B79)-1</f>
        <v>5.4988383999998725E-3</v>
      </c>
      <c r="Q32" s="13">
        <f>(1+C77)*(1+C78)*(1+C79)-1</f>
        <v>5.4220556110406548E-2</v>
      </c>
      <c r="R32" s="13">
        <f>(1+G77)*(1+G78)*(1+G79)-1</f>
        <v>6.1614031845443451E-2</v>
      </c>
    </row>
    <row r="33" spans="1:18" x14ac:dyDescent="0.25">
      <c r="A33" s="47">
        <v>39203</v>
      </c>
      <c r="B33" s="9">
        <v>1.0800000000000001E-2</v>
      </c>
      <c r="C33" s="9">
        <v>3.254922870993493E-2</v>
      </c>
      <c r="D33" s="3">
        <f t="shared" si="0"/>
        <v>126.44305896099648</v>
      </c>
      <c r="E33" s="3">
        <f>D33/MAXA($D$6:D32)-1</f>
        <v>1.0799999999999921E-2</v>
      </c>
      <c r="F33" s="10">
        <f>'L8 (2)'!Q31</f>
        <v>2.7271447561829417E-2</v>
      </c>
      <c r="G33" s="10">
        <f t="shared" si="1"/>
        <v>1.5879664779816838E-2</v>
      </c>
      <c r="H33" s="11">
        <f t="shared" si="2"/>
        <v>151.26433318934323</v>
      </c>
      <c r="I33" s="3">
        <f t="shared" si="3"/>
        <v>111.54182645741056</v>
      </c>
      <c r="J33" s="3">
        <f>I33/MAXA($I$6:I32)-1</f>
        <v>-6.9729291380736802E-3</v>
      </c>
      <c r="O33" s="3" t="s">
        <v>49</v>
      </c>
      <c r="P33" s="13">
        <f>(1+B80)*(1+B81)*(1+B82)-1</f>
        <v>-1.1282222280999954E-2</v>
      </c>
      <c r="Q33" s="13">
        <f>(1+C80)*(1+C81)*(1+C82)-1</f>
        <v>-3.9144846414979062E-3</v>
      </c>
      <c r="R33" s="13">
        <f>(1+G80)*(1+G81)*(1+G82)-1</f>
        <v>4.7633522626868929E-2</v>
      </c>
    </row>
    <row r="34" spans="1:18" x14ac:dyDescent="0.25">
      <c r="A34" s="47">
        <v>39234</v>
      </c>
      <c r="B34" s="9">
        <v>2.8000000000000004E-3</v>
      </c>
      <c r="C34" s="9">
        <v>-1.7816322202167556E-2</v>
      </c>
      <c r="D34" s="3">
        <f t="shared" si="0"/>
        <v>126.79709952608727</v>
      </c>
      <c r="E34" s="3">
        <f>D34/MAXA($D$6:D33)-1</f>
        <v>2.7999999999999137E-3</v>
      </c>
      <c r="F34" s="10">
        <f>'L8 (2)'!Q32</f>
        <v>2.4221185898515917E-2</v>
      </c>
      <c r="G34" s="10">
        <f t="shared" si="1"/>
        <v>1.2829403116503338E-2</v>
      </c>
      <c r="H34" s="11">
        <f t="shared" si="2"/>
        <v>154.92813472333737</v>
      </c>
      <c r="I34" s="3">
        <f t="shared" si="3"/>
        <v>112.97284151338374</v>
      </c>
      <c r="J34" s="3">
        <f>I34/MAXA($I$6:I33)-1</f>
        <v>5.7670154596145551E-3</v>
      </c>
      <c r="O34" s="3" t="s">
        <v>50</v>
      </c>
      <c r="P34" s="13">
        <f>(1+B83)*(1+B84)*(1+B85)-1</f>
        <v>-2.7922824307999972E-2</v>
      </c>
      <c r="Q34" s="13">
        <f>(1+C83)*(1+C84)*(1+C85)-1</f>
        <v>-0.14327899264812149</v>
      </c>
      <c r="R34" s="13">
        <f>(1+G83)*(1+G84)*(1+G85)-1</f>
        <v>-5.2660167024989768E-2</v>
      </c>
    </row>
    <row r="35" spans="1:18" x14ac:dyDescent="0.25">
      <c r="A35" s="47">
        <v>39264</v>
      </c>
      <c r="B35" s="9">
        <v>-4.1999999999999997E-3</v>
      </c>
      <c r="C35" s="9">
        <v>-3.1981878316802548E-2</v>
      </c>
      <c r="D35" s="3">
        <f t="shared" si="0"/>
        <v>126.2645517080777</v>
      </c>
      <c r="E35" s="3">
        <f>D35/MAXA($D$6:D34)-1</f>
        <v>-4.1999999999999815E-3</v>
      </c>
      <c r="F35" s="10">
        <f>'L8 (2)'!Q33</f>
        <v>4.4690769165300469E-3</v>
      </c>
      <c r="G35" s="10">
        <f t="shared" si="1"/>
        <v>-6.9227058654825323E-3</v>
      </c>
      <c r="H35" s="11">
        <f t="shared" si="2"/>
        <v>155.62052047395051</v>
      </c>
      <c r="I35" s="3">
        <f t="shared" si="3"/>
        <v>112.19076376079882</v>
      </c>
      <c r="J35" s="3">
        <f>I35/MAXA($I$6:I34)-1</f>
        <v>-6.9227058654824924E-3</v>
      </c>
      <c r="O35" s="3" t="s">
        <v>51</v>
      </c>
      <c r="P35" s="13">
        <f>(1+B86)*(1+B87)*(1+B88)-1</f>
        <v>8.2838444399999656E-3</v>
      </c>
      <c r="Q35" s="13">
        <f>(1+C86)*(1+C87)*(1+C88)-1</f>
        <v>0.11152350770975006</v>
      </c>
      <c r="R35" s="13">
        <f>(1+G86)*(1+G87)*(1+G88)-1</f>
        <v>-3.2293515901751335E-2</v>
      </c>
    </row>
    <row r="36" spans="1:18" x14ac:dyDescent="0.25">
      <c r="A36" s="47">
        <v>39295</v>
      </c>
      <c r="B36" s="9">
        <v>-1.4499999999999999E-2</v>
      </c>
      <c r="C36" s="9">
        <v>1.2863571531556817E-2</v>
      </c>
      <c r="D36" s="3">
        <f t="shared" si="0"/>
        <v>124.43371570831059</v>
      </c>
      <c r="E36" s="3">
        <f>D36/MAXA($D$6:D35)-1</f>
        <v>-1.8639099999999909E-2</v>
      </c>
      <c r="F36" s="10">
        <f>'L8 (2)'!Q34</f>
        <v>-1.3811387269462547E-2</v>
      </c>
      <c r="G36" s="10">
        <f t="shared" si="1"/>
        <v>-2.5203170051475127E-2</v>
      </c>
      <c r="H36" s="11">
        <f t="shared" si="2"/>
        <v>153.47118519860945</v>
      </c>
      <c r="I36" s="3">
        <f t="shared" si="3"/>
        <v>109.36320086353054</v>
      </c>
      <c r="J36" s="3">
        <f>I36/MAXA($I$6:I35)-1</f>
        <v>-3.1951401783813504E-2</v>
      </c>
      <c r="O36" s="3" t="s">
        <v>52</v>
      </c>
      <c r="P36" s="13">
        <f>(1+B89)*(1+B90)*(1+B91)-1</f>
        <v>3.4630977124999962E-2</v>
      </c>
      <c r="Q36" s="13">
        <f>(1+C89)*(1+C90)*(1+C91)-1</f>
        <v>0.11996660136704707</v>
      </c>
      <c r="R36" s="13">
        <f>(1+G89)*(1+G90)*(1+G91)-1</f>
        <v>9.3949958549379264E-2</v>
      </c>
    </row>
    <row r="37" spans="1:18" x14ac:dyDescent="0.25">
      <c r="A37" s="47">
        <v>39326</v>
      </c>
      <c r="B37" s="9">
        <v>8.6999999999999994E-3</v>
      </c>
      <c r="C37" s="9">
        <v>3.5794008343299488E-2</v>
      </c>
      <c r="D37" s="3">
        <f t="shared" si="0"/>
        <v>125.51628903497289</v>
      </c>
      <c r="E37" s="3">
        <f>D37/MAXA($D$6:D36)-1</f>
        <v>-1.0101260169999904E-2</v>
      </c>
      <c r="F37" s="10">
        <f>'L8 (2)'!Q35</f>
        <v>3.7609599290478517E-2</v>
      </c>
      <c r="G37" s="10">
        <f t="shared" si="1"/>
        <v>2.6217816508465937E-2</v>
      </c>
      <c r="H37" s="11">
        <f t="shared" si="2"/>
        <v>159.24317497656398</v>
      </c>
      <c r="I37" s="3">
        <f t="shared" si="3"/>
        <v>112.23046519654908</v>
      </c>
      <c r="J37" s="3">
        <f>I37/MAXA($I$6:I36)-1</f>
        <v>-6.5712812645039032E-3</v>
      </c>
      <c r="O37" s="3" t="s">
        <v>53</v>
      </c>
      <c r="P37" s="13">
        <f>(1+B92)*(1+B93)*(1+B94)-1</f>
        <v>-8.680366527999972E-3</v>
      </c>
      <c r="Q37" s="13">
        <f>(1+C92)*(1+C93)*(1+C94)-1</f>
        <v>-3.2879605496395681E-2</v>
      </c>
      <c r="R37" s="13">
        <f>(1+G92)*(1+G93)*(1+G94)-1</f>
        <v>-1.6450883038511277E-2</v>
      </c>
    </row>
    <row r="38" spans="1:18" x14ac:dyDescent="0.25">
      <c r="A38" s="47">
        <v>39356</v>
      </c>
      <c r="B38" s="9">
        <v>1.0900000000000002E-2</v>
      </c>
      <c r="C38" s="9">
        <v>1.4822338300311211E-2</v>
      </c>
      <c r="D38" s="3">
        <f t="shared" si="0"/>
        <v>126.88441658545408</v>
      </c>
      <c r="E38" s="3">
        <f>D38/MAXA($D$6:D37)-1</f>
        <v>6.8863609414693272E-4</v>
      </c>
      <c r="F38" s="10">
        <f>'L8 (2)'!Q36</f>
        <v>5.1836599903773733E-2</v>
      </c>
      <c r="G38" s="10">
        <f t="shared" si="1"/>
        <v>4.0444817121761151E-2</v>
      </c>
      <c r="H38" s="11">
        <f t="shared" si="2"/>
        <v>167.49779972523075</v>
      </c>
      <c r="I38" s="3">
        <f t="shared" si="3"/>
        <v>116.76960583691367</v>
      </c>
      <c r="J38" s="3">
        <f>I38/MAXA($I$6:I37)-1</f>
        <v>3.3607761588258622E-2</v>
      </c>
      <c r="O38" s="3" t="s">
        <v>54</v>
      </c>
      <c r="P38" s="13">
        <f>(1+B95)*(1+B96)*(1+B97)-1</f>
        <v>2.4920068759999969E-2</v>
      </c>
      <c r="Q38" s="13">
        <f>(1+C95)*(1+C96)*(1+C97)-1</f>
        <v>5.7636406912816573E-2</v>
      </c>
      <c r="R38" s="13">
        <f>(1+G95)*(1+G96)*(1+G97)-1</f>
        <v>4.7903864315871347E-2</v>
      </c>
    </row>
    <row r="39" spans="1:18" x14ac:dyDescent="0.25">
      <c r="A39" s="47">
        <v>39387</v>
      </c>
      <c r="B39" s="9">
        <v>-1.54E-2</v>
      </c>
      <c r="C39" s="9">
        <v>-4.4043417224814418E-2</v>
      </c>
      <c r="D39" s="3">
        <f t="shared" si="0"/>
        <v>124.93039657003808</v>
      </c>
      <c r="E39" s="3">
        <f>D39/MAXA($D$6:D38)-1</f>
        <v>-1.5399999999999969E-2</v>
      </c>
      <c r="F39" s="10">
        <f>'L8 (2)'!Q37</f>
        <v>2.9914686606551395E-2</v>
      </c>
      <c r="G39" s="10">
        <f t="shared" si="1"/>
        <v>1.8522903824538816E-2</v>
      </c>
      <c r="H39" s="11">
        <f t="shared" si="2"/>
        <v>172.50844391129795</v>
      </c>
      <c r="I39" s="3">
        <f t="shared" si="3"/>
        <v>118.93251801546013</v>
      </c>
      <c r="J39" s="3">
        <f>I39/MAXA($I$6:I38)-1</f>
        <v>1.8522903824538917E-2</v>
      </c>
      <c r="O39" s="3" t="s">
        <v>55</v>
      </c>
      <c r="P39" s="13">
        <f>(1+B5598)*(1+B99)*(1+B100)-1</f>
        <v>1.3137379999999865E-2</v>
      </c>
      <c r="Q39" s="13">
        <f>(1+C5598)*(1+C99)*(1+C100)-1</f>
        <v>9.9350687331518639E-3</v>
      </c>
      <c r="R39" s="13">
        <f>(1+G5598)*(1+G99)*(1+G100)-1</f>
        <v>2.4090272225055331E-2</v>
      </c>
    </row>
    <row r="40" spans="1:18" x14ac:dyDescent="0.25">
      <c r="A40" s="47">
        <v>39417</v>
      </c>
      <c r="B40" s="9">
        <v>3.2000000000000002E-3</v>
      </c>
      <c r="C40" s="9">
        <v>-8.6285090339686121E-3</v>
      </c>
      <c r="D40" s="3">
        <f t="shared" si="0"/>
        <v>125.33017383906221</v>
      </c>
      <c r="E40" s="3">
        <f>D40/MAXA($D$6:D39)-1</f>
        <v>-1.2249279999999918E-2</v>
      </c>
      <c r="F40" s="10">
        <f>'L8 (2)'!Q38</f>
        <v>-4.6543541394036408E-3</v>
      </c>
      <c r="G40" s="10">
        <f t="shared" si="1"/>
        <v>-1.604613692141622E-2</v>
      </c>
      <c r="H40" s="11">
        <f t="shared" si="2"/>
        <v>171.70552852129731</v>
      </c>
      <c r="I40" s="3">
        <f t="shared" si="3"/>
        <v>117.02411054697527</v>
      </c>
      <c r="J40" s="3">
        <f>I40/MAXA($I$6:I39)-1</f>
        <v>-1.604613692141621E-2</v>
      </c>
      <c r="O40" s="3" t="s">
        <v>56</v>
      </c>
      <c r="P40" s="13">
        <f>(1+B101)*(1+B102)*(1+B103)-1</f>
        <v>2.9328498356000043E-2</v>
      </c>
      <c r="Q40" s="13">
        <f>(1+C101)*(1+C102)*(1+C103)-1</f>
        <v>0.10026714947921511</v>
      </c>
      <c r="R40" s="13">
        <f>(1+G101)*(1+G102)*(1+G103)-1</f>
        <v>1.0211054067713388E-2</v>
      </c>
    </row>
    <row r="41" spans="1:18" x14ac:dyDescent="0.25">
      <c r="A41" s="47">
        <v>39448</v>
      </c>
      <c r="B41" s="9">
        <v>-1.1000000000000001E-2</v>
      </c>
      <c r="C41" s="9">
        <v>-6.116343193593643E-2</v>
      </c>
      <c r="D41" s="3">
        <f t="shared" si="0"/>
        <v>123.95154192683253</v>
      </c>
      <c r="E41" s="3">
        <f>D41/MAXA($D$6:D40)-1</f>
        <v>-2.3114537919999956E-2</v>
      </c>
      <c r="F41" s="10">
        <f>'L8 (2)'!Q39</f>
        <v>3.7092959921169011E-2</v>
      </c>
      <c r="G41" s="10">
        <f t="shared" si="1"/>
        <v>2.5701177139156432E-2</v>
      </c>
      <c r="H41" s="11">
        <f t="shared" si="2"/>
        <v>178.07459480898095</v>
      </c>
      <c r="I41" s="3">
        <f t="shared" si="3"/>
        <v>120.03176794169531</v>
      </c>
      <c r="J41" s="3">
        <f>I41/MAXA($I$6:I40)-1</f>
        <v>9.2426356103239016E-3</v>
      </c>
      <c r="O41" s="3" t="s">
        <v>57</v>
      </c>
      <c r="P41" s="13">
        <f>(1+B104)*(1+B105)*(1+B106)-1</f>
        <v>2.6911942999996441E-4</v>
      </c>
      <c r="Q41" s="13">
        <f>(1+C104)*(1+C105)*(1+C106)-1</f>
        <v>2.3636455365220632E-2</v>
      </c>
      <c r="R41" s="13">
        <f>(1+G104)*(1+G105)*(1+G106)-1</f>
        <v>1.9740825010384544E-2</v>
      </c>
    </row>
    <row r="42" spans="1:18" x14ac:dyDescent="0.25">
      <c r="A42" s="47">
        <v>39479</v>
      </c>
      <c r="B42" s="9">
        <v>1.8200000000000001E-2</v>
      </c>
      <c r="C42" s="9">
        <v>-3.4761192772624461E-2</v>
      </c>
      <c r="D42" s="3">
        <f t="shared" si="0"/>
        <v>126.20745998990088</v>
      </c>
      <c r="E42" s="3">
        <f>D42/MAXA($D$6:D41)-1</f>
        <v>-5.3352225101439554E-3</v>
      </c>
      <c r="F42" s="10">
        <f>'L8 (2)'!Q40</f>
        <v>-6.3174560864404294E-3</v>
      </c>
      <c r="G42" s="10">
        <f t="shared" si="1"/>
        <v>-1.770923886845301E-2</v>
      </c>
      <c r="H42" s="11">
        <f t="shared" si="2"/>
        <v>176.94961637616453</v>
      </c>
      <c r="I42" s="3">
        <f t="shared" si="3"/>
        <v>117.90609669141311</v>
      </c>
      <c r="J42" s="3">
        <f>I42/MAXA($I$6:I41)-1</f>
        <v>-1.7709238868452992E-2</v>
      </c>
      <c r="O42" s="3" t="s">
        <v>58</v>
      </c>
      <c r="P42" s="13">
        <f>(1+B107)*(1+B108)*(1+B109)-1</f>
        <v>1.2598255299999916E-2</v>
      </c>
      <c r="Q42" s="13">
        <f>(1+C107)*(1+C108)*(1+C109)-1</f>
        <v>4.6859836791259601E-2</v>
      </c>
      <c r="R42" s="13">
        <f>(1+G107)*(1+G108)*(1+G109)-1</f>
        <v>-6.5486770218303736E-3</v>
      </c>
    </row>
    <row r="43" spans="1:18" x14ac:dyDescent="0.25">
      <c r="A43" s="47">
        <v>39508</v>
      </c>
      <c r="B43" s="9">
        <v>-7.9000000000000008E-3</v>
      </c>
      <c r="C43" s="9">
        <v>-5.9596236145298409E-3</v>
      </c>
      <c r="D43" s="3">
        <f t="shared" si="0"/>
        <v>125.21042105598066</v>
      </c>
      <c r="E43" s="3">
        <f>D43/MAXA($D$6:D42)-1</f>
        <v>-1.3193074252313863E-2</v>
      </c>
      <c r="F43" s="10">
        <f>'L8 (2)'!Q41</f>
        <v>-3.3210614305844703E-2</v>
      </c>
      <c r="G43" s="10">
        <f t="shared" si="1"/>
        <v>-4.4602397087857279E-2</v>
      </c>
      <c r="H43" s="11">
        <f t="shared" si="2"/>
        <v>171.07301091512855</v>
      </c>
      <c r="I43" s="3">
        <f t="shared" si="3"/>
        <v>112.64720214770341</v>
      </c>
      <c r="J43" s="3">
        <f>I43/MAXA($I$6:I42)-1</f>
        <v>-6.1521761452175805E-2</v>
      </c>
      <c r="O43" s="3" t="s">
        <v>59</v>
      </c>
      <c r="P43" s="13">
        <f>(1+B110)*(1+B111)*(1+B112)-1</f>
        <v>3.4074592339000009E-2</v>
      </c>
      <c r="Q43" s="13">
        <f>(1+C110)*(1+C111)*(1+C112)-1</f>
        <v>9.9200101774669092E-2</v>
      </c>
      <c r="R43" s="13">
        <f>(1+G110)*(1+G111)*(1+G112)-1</f>
        <v>1.648240472881346E-2</v>
      </c>
    </row>
    <row r="44" spans="1:18" x14ac:dyDescent="0.25">
      <c r="A44" s="47">
        <v>39539</v>
      </c>
      <c r="B44" s="9">
        <v>5.0000000000000001E-3</v>
      </c>
      <c r="C44" s="9">
        <v>4.7546697913198877E-2</v>
      </c>
      <c r="D44" s="3">
        <f t="shared" si="0"/>
        <v>125.83647316126056</v>
      </c>
      <c r="E44" s="3">
        <f>D44/MAXA($D$6:D43)-1</f>
        <v>-8.2590396235754371E-3</v>
      </c>
      <c r="F44" s="10">
        <f>'L8 (2)'!Q42</f>
        <v>3.6496588405830178E-2</v>
      </c>
      <c r="G44" s="10">
        <f t="shared" si="1"/>
        <v>2.5104805623817599E-2</v>
      </c>
      <c r="H44" s="11">
        <f t="shared" si="2"/>
        <v>177.31659218184407</v>
      </c>
      <c r="I44" s="3">
        <f t="shared" si="3"/>
        <v>115.4751882616884</v>
      </c>
      <c r="J44" s="3">
        <f>I44/MAXA($I$6:I43)-1</f>
        <v>-3.7961447691249872E-2</v>
      </c>
      <c r="O44" s="3" t="s">
        <v>60</v>
      </c>
      <c r="P44" s="13">
        <f>(1+B113)*(1+B114)*(1+B115)-1</f>
        <v>1.8727572679999804E-2</v>
      </c>
      <c r="Q44" s="13">
        <f>(1+C113)*(1+C114)*(1+C115)-1</f>
        <v>1.2973652965117433E-2</v>
      </c>
      <c r="R44" s="13">
        <f>(1+G113)*(1+G114)*(1+G115)-1</f>
        <v>-1.4030344179015608E-2</v>
      </c>
    </row>
    <row r="45" spans="1:18" x14ac:dyDescent="0.25">
      <c r="A45" s="47">
        <v>39569</v>
      </c>
      <c r="B45" s="9">
        <v>1.2E-2</v>
      </c>
      <c r="C45" s="9">
        <v>1.0674181657577053E-2</v>
      </c>
      <c r="D45" s="3">
        <f t="shared" si="0"/>
        <v>127.34651083919569</v>
      </c>
      <c r="E45" s="3">
        <f>D45/MAXA($D$6:D44)-1</f>
        <v>3.6418519009415729E-3</v>
      </c>
      <c r="F45" s="10">
        <f>'L8 (2)'!Q43</f>
        <v>3.7058116440066395E-2</v>
      </c>
      <c r="G45" s="10">
        <f t="shared" si="1"/>
        <v>2.5666333658053816E-2</v>
      </c>
      <c r="H45" s="11">
        <f t="shared" si="2"/>
        <v>183.88761110167459</v>
      </c>
      <c r="I45" s="3">
        <f t="shared" si="3"/>
        <v>118.43901297283948</v>
      </c>
      <c r="J45" s="3">
        <f>I45/MAXA($I$6:I44)-1</f>
        <v>-1.3269445215782327E-2</v>
      </c>
      <c r="O45" s="3" t="s">
        <v>61</v>
      </c>
      <c r="P45" s="13">
        <f>(1+B116)*(1+B117)*(1+B118)-1</f>
        <v>1.5743520663999755E-2</v>
      </c>
      <c r="Q45" s="13">
        <f>(1+C116)*(1+C117)*(1+C118)-1</f>
        <v>4.6941268998153873E-2</v>
      </c>
      <c r="R45" s="13">
        <f>(1+G116)*(1+G117)*(1+G118)-1</f>
        <v>1.3255159268781513E-2</v>
      </c>
    </row>
    <row r="46" spans="1:18" x14ac:dyDescent="0.25">
      <c r="A46" s="47">
        <v>39600</v>
      </c>
      <c r="B46" s="9">
        <v>-1.54E-2</v>
      </c>
      <c r="C46" s="9">
        <v>-8.5962384902803612E-2</v>
      </c>
      <c r="D46" s="3">
        <f t="shared" si="0"/>
        <v>125.38537457227208</v>
      </c>
      <c r="E46" s="3">
        <f>D46/MAXA($D$6:D45)-1</f>
        <v>-1.5399999999999969E-2</v>
      </c>
      <c r="F46" s="10">
        <f>'L8 (2)'!Q44</f>
        <v>3.635318506282547E-2</v>
      </c>
      <c r="G46" s="10">
        <f t="shared" si="1"/>
        <v>2.4961402280812891E-2</v>
      </c>
      <c r="H46" s="11">
        <f t="shared" si="2"/>
        <v>190.57251145881463</v>
      </c>
      <c r="I46" s="3">
        <f t="shared" si="3"/>
        <v>121.39541682139694</v>
      </c>
      <c r="J46" s="3">
        <f>I46/MAXA($I$6:I45)-1</f>
        <v>1.1360733104956111E-2</v>
      </c>
      <c r="O46" s="3" t="s">
        <v>62</v>
      </c>
      <c r="P46" s="13">
        <f>(1+B119)*(1+B120)*(1+B121)-1</f>
        <v>7.8003467659999437E-3</v>
      </c>
      <c r="Q46" s="13">
        <f>(1+C119)*(1+C120)*(1+C121)-1</f>
        <v>6.15236942759112E-3</v>
      </c>
      <c r="R46" s="13">
        <f>(1+G119)*(1+G120)*(1+G121)-1</f>
        <v>1.4641282811203249E-2</v>
      </c>
    </row>
    <row r="47" spans="1:18" x14ac:dyDescent="0.25">
      <c r="A47" s="47">
        <v>39630</v>
      </c>
      <c r="B47" s="9">
        <v>-1.3700000000000002E-2</v>
      </c>
      <c r="C47" s="9">
        <v>-9.8593710937500134E-3</v>
      </c>
      <c r="D47" s="3">
        <f t="shared" si="0"/>
        <v>123.66759494063196</v>
      </c>
      <c r="E47" s="3">
        <f>D47/MAXA($D$6:D46)-1</f>
        <v>-2.8889019999999932E-2</v>
      </c>
      <c r="F47" s="10">
        <f>'L8 (2)'!Q45</f>
        <v>-7.5610052536116246E-2</v>
      </c>
      <c r="G47" s="10">
        <f t="shared" si="1"/>
        <v>-8.7001835318128828E-2</v>
      </c>
      <c r="H47" s="11">
        <f t="shared" si="2"/>
        <v>176.16331385547403</v>
      </c>
      <c r="I47" s="3">
        <f t="shared" si="3"/>
        <v>110.83379275872616</v>
      </c>
      <c r="J47" s="3">
        <f>I47/MAXA($I$6:I46)-1</f>
        <v>-8.7001835318128773E-2</v>
      </c>
      <c r="O47" s="3" t="s">
        <v>63</v>
      </c>
      <c r="P47" s="13">
        <f>(1+B122)*(1+B123)*(1+B124)-1</f>
        <v>1.1598627659999972E-2</v>
      </c>
      <c r="Q47" s="13">
        <f>(1+C122)*(1+C123)*(1+C124)-1</f>
        <v>4.3913350109456406E-2</v>
      </c>
      <c r="R47" s="13">
        <f>(1+G122)*(1+G123)*(1+G124)-1</f>
        <v>2.3739880510975864E-2</v>
      </c>
    </row>
    <row r="48" spans="1:18" x14ac:dyDescent="0.25">
      <c r="A48" s="47">
        <v>39661</v>
      </c>
      <c r="B48" s="9">
        <v>8.9999999999999998E-4</v>
      </c>
      <c r="C48" s="9">
        <v>1.2190464532380041E-2</v>
      </c>
      <c r="D48" s="3">
        <f t="shared" si="0"/>
        <v>123.77889577607851</v>
      </c>
      <c r="E48" s="3">
        <f>D48/MAXA($D$6:D47)-1</f>
        <v>-2.8015020118000056E-2</v>
      </c>
      <c r="F48" s="10">
        <f>'L8 (2)'!Q46</f>
        <v>3.3426265059548377E-2</v>
      </c>
      <c r="G48" s="10">
        <f t="shared" si="1"/>
        <v>2.2034482277535797E-2</v>
      </c>
      <c r="H48" s="11">
        <f t="shared" si="2"/>
        <v>182.05179547817553</v>
      </c>
      <c r="I48" s="3">
        <f t="shared" si="3"/>
        <v>113.27595800102038</v>
      </c>
      <c r="J48" s="3">
        <f>I48/MAXA($I$6:I47)-1</f>
        <v>-6.6884393439023415E-2</v>
      </c>
      <c r="O48" s="3" t="s">
        <v>64</v>
      </c>
      <c r="P48" s="13">
        <f>(1+B125)*(1+B126)*(1+B127)-1</f>
        <v>4.5936321739999952E-2</v>
      </c>
      <c r="Q48" s="13">
        <f>(1+C125)*(1+C126)*(1+C127)-1</f>
        <v>4.3664050842233681E-3</v>
      </c>
      <c r="R48" s="13">
        <f>(1+G125)*(1+G126)*(1+G127)-1</f>
        <v>3.4865127003072427E-2</v>
      </c>
    </row>
    <row r="49" spans="1:18" x14ac:dyDescent="0.25">
      <c r="A49" s="47">
        <v>39692</v>
      </c>
      <c r="B49" s="9">
        <v>-4.3499999999999997E-2</v>
      </c>
      <c r="C49" s="9">
        <v>-9.0791433779084607E-2</v>
      </c>
      <c r="D49" s="3">
        <f t="shared" si="0"/>
        <v>118.3945138098191</v>
      </c>
      <c r="E49" s="3">
        <f>D49/MAXA($D$6:D48)-1</f>
        <v>-7.0296366742866989E-2</v>
      </c>
      <c r="F49" s="10">
        <f>'L8 (2)'!Q47</f>
        <v>4.8497657394929602E-2</v>
      </c>
      <c r="G49" s="10">
        <f t="shared" si="1"/>
        <v>3.710587461291702E-2</v>
      </c>
      <c r="H49" s="11">
        <f t="shared" si="2"/>
        <v>190.8808810834079</v>
      </c>
      <c r="I49" s="3">
        <f t="shared" si="3"/>
        <v>117.47916149526429</v>
      </c>
      <c r="J49" s="3">
        <f>I49/MAXA($I$6:I48)-1</f>
        <v>-3.226032274261581E-2</v>
      </c>
      <c r="O49" s="3" t="s">
        <v>65</v>
      </c>
      <c r="P49" s="13">
        <f>(1+B128)*(1+B129)*(1+B130)-1</f>
        <v>-1.2243785041999966E-2</v>
      </c>
      <c r="Q49" s="13">
        <f>(1+C128)*(1+C129)*(1+C130)-1</f>
        <v>-2.3114315787218231E-3</v>
      </c>
      <c r="R49" s="13">
        <f>(1+G128)*(1+G129)*(1+G130)-1</f>
        <v>1.7133346363453095E-2</v>
      </c>
    </row>
    <row r="50" spans="1:18" x14ac:dyDescent="0.25">
      <c r="A50" s="47">
        <v>39722</v>
      </c>
      <c r="B50" s="9">
        <v>-3.61E-2</v>
      </c>
      <c r="C50" s="9">
        <v>-0.1694245237674199</v>
      </c>
      <c r="D50" s="3">
        <f t="shared" si="0"/>
        <v>114.12047186128463</v>
      </c>
      <c r="E50" s="3">
        <f>D50/MAXA($D$6:D49)-1</f>
        <v>-0.10385866790344955</v>
      </c>
      <c r="F50" s="10">
        <f>'L8 (2)'!Q48</f>
        <v>-0.18939681396883129</v>
      </c>
      <c r="G50" s="10">
        <f t="shared" si="1"/>
        <v>-0.20078859675084387</v>
      </c>
      <c r="H50" s="11">
        <f t="shared" si="2"/>
        <v>154.72865035864709</v>
      </c>
      <c r="I50" s="3">
        <f t="shared" si="3"/>
        <v>93.890685511164406</v>
      </c>
      <c r="J50" s="3">
        <f>I50/MAXA($I$6:I49)-1</f>
        <v>-0.22657141455924057</v>
      </c>
      <c r="O50" s="3" t="s">
        <v>66</v>
      </c>
      <c r="P50" s="13">
        <f>(1+B131)*(1+B132)*(1+B133)-1</f>
        <v>-7.4605207960000142E-3</v>
      </c>
      <c r="Q50" s="13">
        <f>(1+C131)*(1+C132)*(1+C133)-1</f>
        <v>-6.9351644158272774E-2</v>
      </c>
      <c r="R50" s="13">
        <f>(1+G131)*(1+G132)*(1+G133)-1</f>
        <v>-6.4610459962752387E-2</v>
      </c>
    </row>
    <row r="51" spans="1:18" x14ac:dyDescent="0.25">
      <c r="A51" s="47">
        <v>39753</v>
      </c>
      <c r="B51" s="9">
        <v>-5.4000000000000003E-3</v>
      </c>
      <c r="C51" s="9">
        <v>-7.4849042580645175E-2</v>
      </c>
      <c r="D51" s="3">
        <f t="shared" si="0"/>
        <v>113.5042213132337</v>
      </c>
      <c r="E51" s="3">
        <f>D51/MAXA($D$6:D50)-1</f>
        <v>-0.10869783109677078</v>
      </c>
      <c r="F51" s="10">
        <f>'L8 (2)'!Q49</f>
        <v>-0.27043087798517845</v>
      </c>
      <c r="G51" s="10">
        <f t="shared" si="1"/>
        <v>-0.28182266076719104</v>
      </c>
      <c r="H51" s="11">
        <f t="shared" si="2"/>
        <v>112.88524559269645</v>
      </c>
      <c r="I51" s="3">
        <f t="shared" si="3"/>
        <v>67.430162699152504</v>
      </c>
      <c r="J51" s="3">
        <f>I51/MAXA($I$6:I50)-1</f>
        <v>-0.44454111642156013</v>
      </c>
      <c r="O51" s="3" t="s">
        <v>67</v>
      </c>
      <c r="P51" s="13">
        <f>(1+B134)*(1+B135)*(1+B136)-1</f>
        <v>1.9408544000000028E-2</v>
      </c>
      <c r="Q51" s="13">
        <f>(1+C134)*(1+C135)*(1+C136)-1</f>
        <v>6.4535403159572402E-2</v>
      </c>
      <c r="R51" s="13">
        <f>(1+G134)*(1+G135)*(1+G136)-1</f>
        <v>5.4145839316870337E-2</v>
      </c>
    </row>
    <row r="52" spans="1:18" x14ac:dyDescent="0.25">
      <c r="A52" s="47">
        <v>39783</v>
      </c>
      <c r="B52" s="9">
        <v>-4.5999999999999999E-3</v>
      </c>
      <c r="C52" s="9">
        <v>7.8215768970539834E-3</v>
      </c>
      <c r="D52" s="3">
        <f t="shared" si="0"/>
        <v>112.98210189519281</v>
      </c>
      <c r="E52" s="3">
        <f>D52/MAXA($D$6:D51)-1</f>
        <v>-0.11279782107372582</v>
      </c>
      <c r="F52" s="10">
        <f>'L8 (2)'!Q50</f>
        <v>7.7910716411212208E-2</v>
      </c>
      <c r="G52" s="10">
        <f t="shared" si="1"/>
        <v>6.6518933629199625E-2</v>
      </c>
      <c r="H52" s="11">
        <f t="shared" si="2"/>
        <v>121.68021594907907</v>
      </c>
      <c r="I52" s="3">
        <f t="shared" si="3"/>
        <v>71.91554521634356</v>
      </c>
      <c r="J52" s="3">
        <f>I52/MAXA($I$6:I51)-1</f>
        <v>-0.40759258381105656</v>
      </c>
      <c r="O52" s="3" t="s">
        <v>68</v>
      </c>
      <c r="P52" s="13">
        <f>(1+B137)*(1+B138)*(1+B139)-1</f>
        <v>-5.3482671999998121E-3</v>
      </c>
      <c r="Q52" s="13">
        <f>(1+C137)*(1+C138)*(1+C139)-1</f>
        <v>7.7301924009909317E-3</v>
      </c>
      <c r="R52" s="13">
        <f>(1+G137)*(1+G138)*(1+G139)-1</f>
        <v>3.106758461111192E-2</v>
      </c>
    </row>
    <row r="53" spans="1:18" x14ac:dyDescent="0.25">
      <c r="A53" s="47">
        <v>39814</v>
      </c>
      <c r="B53" s="9">
        <v>4.7000000000000002E-3</v>
      </c>
      <c r="C53" s="9">
        <v>-8.5657342928314395E-2</v>
      </c>
      <c r="D53" s="3">
        <f t="shared" si="0"/>
        <v>113.51311777410021</v>
      </c>
      <c r="E53" s="3">
        <f>D53/MAXA($D$6:D52)-1</f>
        <v>-0.10862797083277231</v>
      </c>
      <c r="F53" s="10">
        <f>'L8 (2)'!Q51</f>
        <v>0.10421889824864082</v>
      </c>
      <c r="G53" s="10">
        <f t="shared" si="1"/>
        <v>9.2827115466628238E-2</v>
      </c>
      <c r="H53" s="11">
        <f t="shared" si="2"/>
        <v>134.36159399394876</v>
      </c>
      <c r="I53" s="3">
        <f t="shared" si="3"/>
        <v>78.59125783598661</v>
      </c>
      <c r="J53" s="3">
        <f>I53/MAXA($I$6:I52)-1</f>
        <v>-0.35260111218519863</v>
      </c>
      <c r="O53" s="3" t="s">
        <v>69</v>
      </c>
      <c r="P53" s="13">
        <f>(1+B140)*(1+B141)*(1+B142)-1</f>
        <v>1.0834701080000064E-2</v>
      </c>
      <c r="Q53" s="13">
        <f>(1+C140)*(1+C141)*(1+C142)-1</f>
        <v>1.8992745293059832E-2</v>
      </c>
      <c r="R53" s="13">
        <f>(1+G140)*(1+G141)*(1+G142)-1</f>
        <v>2.5631886913136226E-2</v>
      </c>
    </row>
    <row r="54" spans="1:18" x14ac:dyDescent="0.25">
      <c r="A54" s="47">
        <v>39845</v>
      </c>
      <c r="B54" s="9">
        <v>-3.7000000000000002E-3</v>
      </c>
      <c r="C54" s="9">
        <v>-0.10993119757149228</v>
      </c>
      <c r="D54" s="3">
        <f t="shared" si="0"/>
        <v>113.09311923833603</v>
      </c>
      <c r="E54" s="3">
        <f>D54/MAXA($D$6:D53)-1</f>
        <v>-0.11192604734069111</v>
      </c>
      <c r="F54" s="10">
        <f>'L8 (2)'!Q52</f>
        <v>7.9637509995493239E-3</v>
      </c>
      <c r="G54" s="10">
        <f t="shared" si="1"/>
        <v>-3.4280317824632554E-3</v>
      </c>
      <c r="H54" s="11">
        <f t="shared" si="2"/>
        <v>135.43161627241912</v>
      </c>
      <c r="I54" s="3">
        <f t="shared" si="3"/>
        <v>78.32184450630109</v>
      </c>
      <c r="J54" s="3">
        <f>I54/MAXA($I$6:I53)-1</f>
        <v>-0.35482041614855908</v>
      </c>
      <c r="O54" s="3" t="s">
        <v>70</v>
      </c>
      <c r="P54" s="13">
        <f>(1+B143)*(1+B144)*(1+B145)-1</f>
        <v>1.6129525543999934E-2</v>
      </c>
      <c r="Q54" s="13">
        <f>(1+C143)*(1+C144)*(1+C145)-1</f>
        <v>3.3070290282095405E-2</v>
      </c>
      <c r="R54" s="13">
        <f>(1+G143)*(1+G144)*(1+G145)-1</f>
        <v>1.3435357212791432E-2</v>
      </c>
    </row>
    <row r="55" spans="1:18" x14ac:dyDescent="0.25">
      <c r="A55" s="47">
        <v>39873</v>
      </c>
      <c r="B55" s="9">
        <v>1.1399999999999999E-2</v>
      </c>
      <c r="C55" s="9">
        <v>8.540446162249471E-2</v>
      </c>
      <c r="D55" s="3">
        <f t="shared" si="0"/>
        <v>114.38238079765307</v>
      </c>
      <c r="E55" s="3">
        <f>D55/MAXA($D$6:D54)-1</f>
        <v>-0.101802004280375</v>
      </c>
      <c r="F55" s="10">
        <f>'L8 (2)'!Q53</f>
        <v>-6.1011515902415856E-3</v>
      </c>
      <c r="G55" s="10">
        <f t="shared" si="1"/>
        <v>-1.7492934372254167E-2</v>
      </c>
      <c r="H55" s="11">
        <f t="shared" si="2"/>
        <v>134.60532745142967</v>
      </c>
      <c r="I55" s="3">
        <f t="shared" si="3"/>
        <v>76.951765620438465</v>
      </c>
      <c r="J55" s="3">
        <f>I55/MAXA($I$6:I54)-1</f>
        <v>-0.3661065002671906</v>
      </c>
      <c r="O55" s="3" t="s">
        <v>71</v>
      </c>
      <c r="P55" s="13">
        <f>(1+B146)*(1+B147)*(1+B148)-1</f>
        <v>1.130909774299993E-2</v>
      </c>
      <c r="Q55" s="13">
        <f>(1+C146)*(1+C147)*(1+C148)-1</f>
        <v>3.2542099161616322E-2</v>
      </c>
      <c r="R55" s="13">
        <f>(1+G146)*(1+G147)*(1+G148)-1</f>
        <v>2.5312611580956101E-2</v>
      </c>
    </row>
    <row r="56" spans="1:18" x14ac:dyDescent="0.25">
      <c r="A56" s="47">
        <v>39904</v>
      </c>
      <c r="B56" s="9">
        <v>2.4100000000000003E-2</v>
      </c>
      <c r="C56" s="9">
        <v>9.3925079862164695E-2</v>
      </c>
      <c r="D56" s="3">
        <f t="shared" si="0"/>
        <v>117.13899617487651</v>
      </c>
      <c r="E56" s="3">
        <f>D56/MAXA($D$6:D55)-1</f>
        <v>-8.0155432583531971E-2</v>
      </c>
      <c r="F56" s="10">
        <f>'L8 (2)'!Q54</f>
        <v>6.4320496783241435E-2</v>
      </c>
      <c r="G56" s="10">
        <f t="shared" si="1"/>
        <v>5.2928714001228852E-2</v>
      </c>
      <c r="H56" s="11">
        <f t="shared" si="2"/>
        <v>143.26320898277652</v>
      </c>
      <c r="I56" s="3">
        <f t="shared" si="3"/>
        <v>81.024723614852249</v>
      </c>
      <c r="J56" s="3">
        <f>I56/MAXA($I$6:I55)-1</f>
        <v>-0.33255533251259473</v>
      </c>
    </row>
    <row r="57" spans="1:18" x14ac:dyDescent="0.25">
      <c r="A57" s="47">
        <v>39934</v>
      </c>
      <c r="B57" s="9">
        <v>2.9500000000000002E-2</v>
      </c>
      <c r="C57" s="9">
        <v>5.3081446255385467E-2</v>
      </c>
      <c r="D57" s="3">
        <f t="shared" si="0"/>
        <v>120.59459656203538</v>
      </c>
      <c r="E57" s="3">
        <f>D57/MAXA($D$6:D56)-1</f>
        <v>-5.3020017844746081E-2</v>
      </c>
      <c r="F57" s="10">
        <f>'L8 (2)'!Q55</f>
        <v>6.4710609077599554E-2</v>
      </c>
      <c r="G57" s="10">
        <f t="shared" si="1"/>
        <v>5.3318826295586971E-2</v>
      </c>
      <c r="H57" s="11">
        <f t="shared" si="2"/>
        <v>152.5338584944634</v>
      </c>
      <c r="I57" s="3">
        <f t="shared" si="3"/>
        <v>85.344866778920505</v>
      </c>
      <c r="J57" s="3">
        <f>I57/MAXA($I$6:I56)-1</f>
        <v>-0.29696796622491783</v>
      </c>
    </row>
    <row r="58" spans="1:18" x14ac:dyDescent="0.25">
      <c r="A58" s="47">
        <v>39965</v>
      </c>
      <c r="B58" s="9">
        <v>4.0000000000000002E-4</v>
      </c>
      <c r="C58" s="9">
        <v>1.9582653030303376E-4</v>
      </c>
      <c r="D58" s="3">
        <f t="shared" si="0"/>
        <v>120.64283440066019</v>
      </c>
      <c r="E58" s="3">
        <f>D58/MAXA($D$6:D57)-1</f>
        <v>-5.2641225851884021E-2</v>
      </c>
      <c r="F58" s="10">
        <f>'L8 (2)'!Q56</f>
        <v>6.1037314959403899E-2</v>
      </c>
      <c r="G58" s="10">
        <f t="shared" si="1"/>
        <v>4.9645532177391316E-2</v>
      </c>
      <c r="H58" s="11">
        <f t="shared" si="2"/>
        <v>161.84411565736312</v>
      </c>
      <c r="I58" s="3">
        <f t="shared" si="3"/>
        <v>89.581858108768586</v>
      </c>
      <c r="J58" s="3">
        <f>I58/MAXA($I$6:I57)-1</f>
        <v>-0.26206556677040005</v>
      </c>
    </row>
    <row r="59" spans="1:18" x14ac:dyDescent="0.25">
      <c r="A59" s="47">
        <v>39995</v>
      </c>
      <c r="B59" s="9">
        <v>1.9400000000000001E-2</v>
      </c>
      <c r="C59" s="9">
        <v>7.4141727016716619E-2</v>
      </c>
      <c r="D59" s="3">
        <f t="shared" si="0"/>
        <v>122.983305388033</v>
      </c>
      <c r="E59" s="3">
        <f>D59/MAXA($D$6:D58)-1</f>
        <v>-3.426246563341051E-2</v>
      </c>
      <c r="F59" s="10">
        <f>'L8 (2)'!Q57</f>
        <v>4.1662449001754441E-2</v>
      </c>
      <c r="G59" s="10">
        <f t="shared" si="1"/>
        <v>3.0270666219741862E-2</v>
      </c>
      <c r="H59" s="11">
        <f t="shared" si="2"/>
        <v>168.58693787217206</v>
      </c>
      <c r="I59" s="3">
        <f t="shared" si="3"/>
        <v>92.293560634923395</v>
      </c>
      <c r="J59" s="3">
        <f>I59/MAXA($I$6:I58)-1</f>
        <v>-0.23972779985005255</v>
      </c>
    </row>
    <row r="60" spans="1:18" x14ac:dyDescent="0.25">
      <c r="A60" s="47">
        <v>40026</v>
      </c>
      <c r="B60" s="9">
        <v>1.49E-2</v>
      </c>
      <c r="C60" s="9">
        <v>3.3560189240494864E-2</v>
      </c>
      <c r="D60" s="3">
        <f t="shared" si="0"/>
        <v>124.81575663831468</v>
      </c>
      <c r="E60" s="3">
        <f>D60/MAXA($D$6:D59)-1</f>
        <v>-1.9872976371348439E-2</v>
      </c>
      <c r="F60" s="10">
        <f>'L8 (2)'!Q58</f>
        <v>4.5003658607097395E-2</v>
      </c>
      <c r="G60" s="10">
        <f t="shared" si="1"/>
        <v>3.3611875825084819E-2</v>
      </c>
      <c r="H60" s="11">
        <f t="shared" si="2"/>
        <v>176.17396686978722</v>
      </c>
      <c r="I60" s="3">
        <f t="shared" si="3"/>
        <v>95.395720334439375</v>
      </c>
      <c r="J60" s="3">
        <f>I60/MAXA($I$6:I59)-1</f>
        <v>-0.21417362506534843</v>
      </c>
    </row>
    <row r="61" spans="1:18" x14ac:dyDescent="0.25">
      <c r="A61" s="47">
        <v>40057</v>
      </c>
      <c r="B61" s="9">
        <v>1.72E-2</v>
      </c>
      <c r="C61" s="9">
        <v>3.5723345788458705E-2</v>
      </c>
      <c r="D61" s="3">
        <f t="shared" si="0"/>
        <v>126.96258765249371</v>
      </c>
      <c r="E61" s="3">
        <f>D61/MAXA($D$6:D60)-1</f>
        <v>-3.0147915649355594E-3</v>
      </c>
      <c r="F61" s="10">
        <f>'L8 (2)'!Q59</f>
        <v>3.9890706284850377E-2</v>
      </c>
      <c r="G61" s="10">
        <f t="shared" si="1"/>
        <v>2.8498923502837798E-2</v>
      </c>
      <c r="H61" s="11">
        <f t="shared" si="2"/>
        <v>183.20167083722686</v>
      </c>
      <c r="I61" s="3">
        <f t="shared" si="3"/>
        <v>98.114395670748678</v>
      </c>
      <c r="J61" s="3">
        <f>I61/MAXA($I$6:I60)-1</f>
        <v>-0.1917784193195734</v>
      </c>
    </row>
    <row r="62" spans="1:18" x14ac:dyDescent="0.25">
      <c r="A62" s="47">
        <v>40087</v>
      </c>
      <c r="B62" s="9">
        <v>1.5E-3</v>
      </c>
      <c r="C62" s="9">
        <v>-1.9762000860415463E-2</v>
      </c>
      <c r="D62" s="3">
        <f t="shared" si="0"/>
        <v>127.15303153397245</v>
      </c>
      <c r="E62" s="3">
        <f>D62/MAXA($D$6:D61)-1</f>
        <v>-1.5193137522828692E-3</v>
      </c>
      <c r="F62" s="10">
        <f>'L8 (2)'!Q60</f>
        <v>3.758560352346773E-2</v>
      </c>
      <c r="G62" s="10">
        <f t="shared" si="1"/>
        <v>2.619382074145515E-2</v>
      </c>
      <c r="H62" s="11">
        <f t="shared" si="2"/>
        <v>190.08741620215167</v>
      </c>
      <c r="I62" s="3">
        <f t="shared" si="3"/>
        <v>100.68438656310447</v>
      </c>
      <c r="J62" s="3">
        <f>I62/MAXA($I$6:I61)-1</f>
        <v>-0.17060800811585486</v>
      </c>
    </row>
    <row r="63" spans="1:18" x14ac:dyDescent="0.25">
      <c r="A63" s="47">
        <v>40118</v>
      </c>
      <c r="B63" s="9">
        <v>7.4000000000000003E-3</v>
      </c>
      <c r="C63" s="9">
        <v>5.736406198137356E-2</v>
      </c>
      <c r="D63" s="3">
        <f t="shared" si="0"/>
        <v>128.09396396732384</v>
      </c>
      <c r="E63" s="3">
        <f>D63/MAXA($D$6:D62)-1</f>
        <v>5.8694433259500745E-3</v>
      </c>
      <c r="F63" s="10">
        <f>'L8 (2)'!Q61</f>
        <v>9.3194389339779527E-4</v>
      </c>
      <c r="G63" s="10">
        <f t="shared" si="1"/>
        <v>-1.0459838888614783E-2</v>
      </c>
      <c r="H63" s="11">
        <f t="shared" si="2"/>
        <v>190.26456700889307</v>
      </c>
      <c r="I63" s="3">
        <f t="shared" si="3"/>
        <v>99.631244101055387</v>
      </c>
      <c r="J63" s="3">
        <f>I63/MAXA($I$6:I62)-1</f>
        <v>-0.1792833147264703</v>
      </c>
    </row>
    <row r="64" spans="1:18" x14ac:dyDescent="0.25">
      <c r="A64" s="47">
        <v>40148</v>
      </c>
      <c r="B64" s="9">
        <v>6.1000000000000004E-3</v>
      </c>
      <c r="C64" s="9">
        <v>1.7770571188400419E-2</v>
      </c>
      <c r="D64" s="3">
        <f t="shared" si="0"/>
        <v>128.87533714752453</v>
      </c>
      <c r="E64" s="3">
        <f>D64/MAXA($D$6:D63)-1</f>
        <v>6.0999999999999943E-3</v>
      </c>
      <c r="F64" s="10">
        <f>'L8 (2)'!Q62</f>
        <v>4.908940463529566E-2</v>
      </c>
      <c r="G64" s="10">
        <f t="shared" si="1"/>
        <v>3.7697621853283084E-2</v>
      </c>
      <c r="H64" s="11">
        <f t="shared" si="2"/>
        <v>199.60454132655195</v>
      </c>
      <c r="I64" s="3">
        <f t="shared" si="3"/>
        <v>103.38710506594913</v>
      </c>
      <c r="J64" s="3">
        <f>I64/MAXA($I$6:I63)-1</f>
        <v>-0.14834424747634867</v>
      </c>
    </row>
    <row r="65" spans="1:10" x14ac:dyDescent="0.25">
      <c r="A65" s="47">
        <v>40179</v>
      </c>
      <c r="B65" s="9">
        <v>3.2000000000000002E-3</v>
      </c>
      <c r="C65" s="9">
        <v>-3.6974246154947377E-2</v>
      </c>
      <c r="D65" s="3">
        <f t="shared" si="0"/>
        <v>129.28773822639661</v>
      </c>
      <c r="E65" s="3">
        <f>D65/MAXA($D$6:D64)-1</f>
        <v>3.2000000000000917E-3</v>
      </c>
      <c r="F65" s="10">
        <f>'L8 (2)'!Q63</f>
        <v>3.2659778401498273E-2</v>
      </c>
      <c r="G65" s="10">
        <f t="shared" si="1"/>
        <v>2.1267995619485693E-2</v>
      </c>
      <c r="H65" s="11">
        <f t="shared" si="2"/>
        <v>206.12358141420987</v>
      </c>
      <c r="I65" s="3">
        <f t="shared" si="3"/>
        <v>105.58594156360304</v>
      </c>
      <c r="J65" s="3">
        <f>I65/MAXA($I$6:I64)-1</f>
        <v>-0.1302312366623658</v>
      </c>
    </row>
    <row r="66" spans="1:10" x14ac:dyDescent="0.25">
      <c r="A66" s="47">
        <v>40210</v>
      </c>
      <c r="B66" s="9">
        <v>8.9999999999999998E-4</v>
      </c>
      <c r="C66" s="9">
        <v>2.8513688940531301E-2</v>
      </c>
      <c r="D66" s="3">
        <f t="shared" si="0"/>
        <v>129.40409719080034</v>
      </c>
      <c r="E66" s="3">
        <f>D66/MAXA($D$6:D65)-1</f>
        <v>8.9999999999990088E-4</v>
      </c>
      <c r="F66" s="10">
        <f>'L8 (2)'!Q64</f>
        <v>4.909568498021202E-3</v>
      </c>
      <c r="G66" s="10">
        <f t="shared" si="1"/>
        <v>-6.4822142839913773E-3</v>
      </c>
      <c r="H66" s="11">
        <f t="shared" si="2"/>
        <v>207.13555925622038</v>
      </c>
      <c r="I66" s="3">
        <f t="shared" si="3"/>
        <v>104.90151086501078</v>
      </c>
      <c r="J66" s="3">
        <f>I66/MAXA($I$6:I65)-1</f>
        <v>-0.1358692641638426</v>
      </c>
    </row>
    <row r="67" spans="1:10" x14ac:dyDescent="0.25">
      <c r="A67" s="47">
        <v>40238</v>
      </c>
      <c r="B67" s="9">
        <v>1.7899999999999999E-2</v>
      </c>
      <c r="C67" s="9">
        <v>5.8796426031891835E-2</v>
      </c>
      <c r="D67" s="3">
        <f t="shared" si="0"/>
        <v>131.72043053051567</v>
      </c>
      <c r="E67" s="3">
        <f>D67/MAXA($D$6:D66)-1</f>
        <v>1.7900000000000027E-2</v>
      </c>
      <c r="F67" s="10">
        <f>'L8 (2)'!Q65</f>
        <v>4.8865964830825413E-2</v>
      </c>
      <c r="G67" s="10">
        <f t="shared" si="1"/>
        <v>3.7474182048812837E-2</v>
      </c>
      <c r="H67" s="11">
        <f t="shared" si="2"/>
        <v>217.25743821004818</v>
      </c>
      <c r="I67" s="3">
        <f t="shared" si="3"/>
        <v>108.83260918036171</v>
      </c>
      <c r="J67" s="3">
        <f>I67/MAXA($I$6:I66)-1</f>
        <v>-0.1034866716551438</v>
      </c>
    </row>
    <row r="68" spans="1:10" x14ac:dyDescent="0.25">
      <c r="A68" s="47">
        <v>40269</v>
      </c>
      <c r="B68" s="9">
        <v>7.7000000000000002E-3</v>
      </c>
      <c r="C68" s="9">
        <v>1.4759229883791081E-2</v>
      </c>
      <c r="D68" s="3">
        <f t="shared" si="0"/>
        <v>132.73467784560066</v>
      </c>
      <c r="E68" s="3">
        <f>D68/MAXA($D$6:D67)-1</f>
        <v>7.7000000000000401E-3</v>
      </c>
      <c r="F68" s="10">
        <f>'L8 (2)'!Q66</f>
        <v>3.2888699880791822E-2</v>
      </c>
      <c r="G68" s="10">
        <f t="shared" si="1"/>
        <v>2.1496917098779243E-2</v>
      </c>
      <c r="H68" s="11">
        <f t="shared" si="2"/>
        <v>224.40275289220813</v>
      </c>
      <c r="I68" s="3">
        <f t="shared" si="3"/>
        <v>111.17217475755579</v>
      </c>
      <c r="J68" s="3">
        <f>I68/MAXA($I$6:I67)-1</f>
        <v>-8.4214398957763725E-2</v>
      </c>
    </row>
    <row r="69" spans="1:10" x14ac:dyDescent="0.25">
      <c r="A69" s="47">
        <v>40299</v>
      </c>
      <c r="B69" s="9">
        <v>-1.5500000000000002E-2</v>
      </c>
      <c r="C69" s="9">
        <v>-8.1975841910334468E-2</v>
      </c>
      <c r="D69" s="3">
        <f t="shared" si="0"/>
        <v>130.67729033899386</v>
      </c>
      <c r="E69" s="3">
        <f>D69/MAXA($D$6:D68)-1</f>
        <v>-1.5499999999999958E-2</v>
      </c>
      <c r="F69" s="10">
        <f>'L8 (2)'!Q67</f>
        <v>1.5364723193320782E-2</v>
      </c>
      <c r="G69" s="10">
        <f t="shared" si="1"/>
        <v>3.9729404113082022E-3</v>
      </c>
      <c r="H69" s="11">
        <f t="shared" si="2"/>
        <v>227.85063907421605</v>
      </c>
      <c r="I69" s="3">
        <f t="shared" si="3"/>
        <v>111.61385518326311</v>
      </c>
      <c r="J69" s="3">
        <f>I69/MAXA($I$6:I68)-1</f>
        <v>-8.057603733528873E-2</v>
      </c>
    </row>
    <row r="70" spans="1:10" x14ac:dyDescent="0.25">
      <c r="A70" s="47">
        <v>40330</v>
      </c>
      <c r="B70" s="9">
        <v>-6.9999999999999993E-3</v>
      </c>
      <c r="C70" s="9">
        <v>-5.3882442026415123E-2</v>
      </c>
      <c r="D70" s="3">
        <f t="shared" si="0"/>
        <v>129.76254930662091</v>
      </c>
      <c r="E70" s="3">
        <f>D70/MAXA($D$6:D69)-1</f>
        <v>-2.2391499999999787E-2</v>
      </c>
      <c r="F70" s="10">
        <f>'L8 (2)'!Q68</f>
        <v>-9.2581861981262309E-2</v>
      </c>
      <c r="G70" s="10">
        <f t="shared" si="1"/>
        <v>-0.10397364476327489</v>
      </c>
      <c r="H70" s="11">
        <f t="shared" si="2"/>
        <v>206.75580265510456</v>
      </c>
      <c r="I70" s="3">
        <f t="shared" si="3"/>
        <v>100.00895585377891</v>
      </c>
      <c r="J70" s="3">
        <f>I70/MAXA($I$6:I69)-1</f>
        <v>-0.17617189781623188</v>
      </c>
    </row>
    <row r="71" spans="1:10" x14ac:dyDescent="0.25">
      <c r="A71" s="47">
        <v>40360</v>
      </c>
      <c r="B71" s="9">
        <v>6.9999999999999993E-3</v>
      </c>
      <c r="C71" s="9">
        <v>6.8777849911552336E-2</v>
      </c>
      <c r="D71" s="3">
        <f t="shared" ref="D71:D134" si="4">D70*(1+B71)</f>
        <v>130.67088715176723</v>
      </c>
      <c r="E71" s="3">
        <f>D71/MAXA($D$6:D70)-1</f>
        <v>-1.5548240500000032E-2</v>
      </c>
      <c r="F71" s="10">
        <f>'L8 (2)'!Q69</f>
        <v>3.4759324043739215E-2</v>
      </c>
      <c r="G71" s="10">
        <f t="shared" si="1"/>
        <v>2.3367541261726636E-2</v>
      </c>
      <c r="H71" s="11">
        <f t="shared" si="2"/>
        <v>213.94249459751671</v>
      </c>
      <c r="I71" s="3">
        <f t="shared" si="3"/>
        <v>102.3459192562343</v>
      </c>
      <c r="J71" s="3">
        <f>I71/MAXA($I$6:I70)-1</f>
        <v>-0.15692106064588274</v>
      </c>
    </row>
    <row r="72" spans="1:10" x14ac:dyDescent="0.25">
      <c r="A72" s="47">
        <v>40391</v>
      </c>
      <c r="B72" s="9">
        <v>4.0999999999999995E-3</v>
      </c>
      <c r="C72" s="9">
        <v>-4.7449184040287196E-2</v>
      </c>
      <c r="D72" s="3">
        <f t="shared" si="4"/>
        <v>131.20663778908948</v>
      </c>
      <c r="E72" s="3">
        <f>D72/MAXA($D$6:D71)-1</f>
        <v>-1.1511988286049935E-2</v>
      </c>
      <c r="F72" s="10">
        <f>'L8 (2)'!Q70</f>
        <v>7.9096086479059038E-2</v>
      </c>
      <c r="G72" s="10">
        <f t="shared" ref="G72:G135" si="5">F72-$L$5</f>
        <v>6.7704303697046456E-2</v>
      </c>
      <c r="H72" s="11">
        <f t="shared" si="2"/>
        <v>230.86450865174751</v>
      </c>
      <c r="I72" s="3">
        <f t="shared" si="3"/>
        <v>109.27517845571177</v>
      </c>
      <c r="J72" s="3">
        <f>I72/MAXA($I$6:I71)-1</f>
        <v>-9.9840988095267869E-2</v>
      </c>
    </row>
    <row r="73" spans="1:10" x14ac:dyDescent="0.25">
      <c r="A73" s="47">
        <v>40422</v>
      </c>
      <c r="B73" s="9">
        <v>1.5900000000000001E-2</v>
      </c>
      <c r="C73" s="9">
        <v>8.7551102944020132E-2</v>
      </c>
      <c r="D73" s="3">
        <f t="shared" si="4"/>
        <v>133.292823329936</v>
      </c>
      <c r="E73" s="3">
        <f>D73/MAXA($D$6:D72)-1</f>
        <v>4.2049711002016821E-3</v>
      </c>
      <c r="F73" s="10">
        <f>'L8 (2)'!Q71</f>
        <v>2.3595592807564229E-2</v>
      </c>
      <c r="G73" s="10">
        <f t="shared" si="5"/>
        <v>1.220381002555165E-2</v>
      </c>
      <c r="H73" s="11">
        <f t="shared" ref="H73:H136" si="6">H72*(1+F73)</f>
        <v>236.31189359161252</v>
      </c>
      <c r="I73" s="3">
        <f t="shared" ref="I73:I136" si="7">(1+G73)*I72</f>
        <v>110.60875197409354</v>
      </c>
      <c r="J73" s="3">
        <f>I73/MAXA($I$6:I72)-1</f>
        <v>-8.8855618521194168E-2</v>
      </c>
    </row>
    <row r="74" spans="1:10" x14ac:dyDescent="0.25">
      <c r="A74" s="47">
        <v>40452</v>
      </c>
      <c r="B74" s="9">
        <v>1.06E-2</v>
      </c>
      <c r="C74" s="9">
        <v>3.6855994397076541E-2</v>
      </c>
      <c r="D74" s="3">
        <f t="shared" si="4"/>
        <v>134.70572725723332</v>
      </c>
      <c r="E74" s="3">
        <f>D74/MAXA($D$6:D73)-1</f>
        <v>1.0599999999999943E-2</v>
      </c>
      <c r="F74" s="10">
        <f>'L8 (2)'!Q72</f>
        <v>4.1474365410360967E-2</v>
      </c>
      <c r="G74" s="10">
        <f t="shared" si="5"/>
        <v>3.0082582628348387E-2</v>
      </c>
      <c r="H74" s="11">
        <f t="shared" si="6"/>
        <v>246.11277941724538</v>
      </c>
      <c r="I74" s="3">
        <f t="shared" si="7"/>
        <v>113.9361488947727</v>
      </c>
      <c r="J74" s="3">
        <f>I74/MAXA($I$6:I73)-1</f>
        <v>-6.144604237900253E-2</v>
      </c>
    </row>
    <row r="75" spans="1:10" x14ac:dyDescent="0.25">
      <c r="A75" s="47">
        <v>40483</v>
      </c>
      <c r="B75" s="9">
        <v>3.0999999999999999E-3</v>
      </c>
      <c r="C75" s="9">
        <v>-2.2902497989432113E-3</v>
      </c>
      <c r="D75" s="3">
        <f t="shared" si="4"/>
        <v>135.12331501173077</v>
      </c>
      <c r="E75" s="3">
        <f>D75/MAXA($D$6:D74)-1</f>
        <v>3.1000000000001027E-3</v>
      </c>
      <c r="F75" s="10">
        <f>'L8 (2)'!Q73</f>
        <v>4.5612402748394322E-2</v>
      </c>
      <c r="G75" s="10">
        <f t="shared" si="5"/>
        <v>3.4220619966381746E-2</v>
      </c>
      <c r="H75" s="11">
        <f t="shared" si="6"/>
        <v>257.3385746335515</v>
      </c>
      <c r="I75" s="3">
        <f t="shared" si="7"/>
        <v>117.8351145465338</v>
      </c>
      <c r="J75" s="3">
        <f>I75/MAXA($I$6:I74)-1</f>
        <v>-2.932814407731088E-2</v>
      </c>
    </row>
    <row r="76" spans="1:10" x14ac:dyDescent="0.25">
      <c r="A76" s="47">
        <v>40513</v>
      </c>
      <c r="B76" s="9">
        <v>3.3100000000000004E-2</v>
      </c>
      <c r="C76" s="9">
        <v>6.5300040489854716E-2</v>
      </c>
      <c r="D76" s="3">
        <f t="shared" si="4"/>
        <v>139.59589673861905</v>
      </c>
      <c r="E76" s="3">
        <f>D76/MAXA($D$6:D75)-1</f>
        <v>3.3099999999999907E-2</v>
      </c>
      <c r="F76" s="10">
        <f>'L8 (2)'!Q74</f>
        <v>3.1709595552669355E-2</v>
      </c>
      <c r="G76" s="10">
        <f t="shared" si="5"/>
        <v>2.0317812770656776E-2</v>
      </c>
      <c r="H76" s="11">
        <f t="shared" si="6"/>
        <v>265.49867675528185</v>
      </c>
      <c r="I76" s="3">
        <f t="shared" si="7"/>
        <v>120.22926634169916</v>
      </c>
      <c r="J76" s="3">
        <f>I76/MAXA($I$6:I75)-1</f>
        <v>-9.606215046927824E-3</v>
      </c>
    </row>
    <row r="77" spans="1:10" x14ac:dyDescent="0.25">
      <c r="A77" s="47">
        <v>40544</v>
      </c>
      <c r="B77" s="9">
        <v>-1.8E-3</v>
      </c>
      <c r="C77" s="9">
        <v>2.2645573980086819E-2</v>
      </c>
      <c r="D77" s="3">
        <f t="shared" si="4"/>
        <v>139.34462412448954</v>
      </c>
      <c r="E77" s="3">
        <f>D77/MAXA($D$6:D76)-1</f>
        <v>-1.7999999999999128E-3</v>
      </c>
      <c r="F77" s="10">
        <f>'L8 (2)'!Q75</f>
        <v>4.4707487453955433E-2</v>
      </c>
      <c r="G77" s="10">
        <f t="shared" si="5"/>
        <v>3.331570467194285E-2</v>
      </c>
      <c r="H77" s="11">
        <f t="shared" si="6"/>
        <v>277.36845551536038</v>
      </c>
      <c r="I77" s="3">
        <f t="shared" si="7"/>
        <v>124.23478907206356</v>
      </c>
      <c r="J77" s="3">
        <f>I77/MAXA($I$6:I76)-1</f>
        <v>2.3389451801496319E-2</v>
      </c>
    </row>
    <row r="78" spans="1:10" x14ac:dyDescent="0.25">
      <c r="A78" s="47">
        <v>40575</v>
      </c>
      <c r="B78" s="9">
        <v>4.7999999999999996E-3</v>
      </c>
      <c r="C78" s="9">
        <v>3.1956564052952219E-2</v>
      </c>
      <c r="D78" s="3">
        <f t="shared" si="4"/>
        <v>140.01347832028708</v>
      </c>
      <c r="E78" s="3">
        <f>D78/MAXA($D$6:D77)-1</f>
        <v>2.9913599999999985E-3</v>
      </c>
      <c r="F78" s="10">
        <f>'L8 (2)'!Q76</f>
        <v>2.3078862562018614E-2</v>
      </c>
      <c r="G78" s="10">
        <f t="shared" si="5"/>
        <v>1.1687079780006035E-2</v>
      </c>
      <c r="H78" s="11">
        <f t="shared" si="6"/>
        <v>283.76980397923876</v>
      </c>
      <c r="I78" s="3">
        <f t="shared" si="7"/>
        <v>125.68673096340098</v>
      </c>
      <c r="J78" s="3">
        <f>I78/MAXA($I$6:I77)-1</f>
        <v>1.1687079780005938E-2</v>
      </c>
    </row>
    <row r="79" spans="1:10" x14ac:dyDescent="0.25">
      <c r="A79" s="47">
        <v>40603</v>
      </c>
      <c r="B79" s="9">
        <v>2.5000000000000001E-3</v>
      </c>
      <c r="C79" s="9">
        <v>-1.0473132038185673E-3</v>
      </c>
      <c r="D79" s="3">
        <f t="shared" si="4"/>
        <v>140.36351201608778</v>
      </c>
      <c r="E79" s="3">
        <f>D79/MAXA($D$6:D78)-1</f>
        <v>2.4999999999999467E-3</v>
      </c>
      <c r="F79" s="10">
        <f>'L8 (2)'!Q77</f>
        <v>2.6909293727522498E-2</v>
      </c>
      <c r="G79" s="10">
        <f t="shared" si="5"/>
        <v>1.5517510945509919E-2</v>
      </c>
      <c r="H79" s="11">
        <f t="shared" si="6"/>
        <v>291.40584898551759</v>
      </c>
      <c r="I79" s="3">
        <f t="shared" si="7"/>
        <v>127.63707618683091</v>
      </c>
      <c r="J79" s="3">
        <f>I79/MAXA($I$6:I78)-1</f>
        <v>1.5517510945509905E-2</v>
      </c>
    </row>
    <row r="80" spans="1:10" x14ac:dyDescent="0.25">
      <c r="A80" s="47">
        <v>40634</v>
      </c>
      <c r="B80" s="9">
        <v>1.3300000000000001E-2</v>
      </c>
      <c r="C80" s="9">
        <v>2.8495380443795071E-2</v>
      </c>
      <c r="D80" s="3">
        <f t="shared" si="4"/>
        <v>142.23034672590177</v>
      </c>
      <c r="E80" s="3">
        <f>D80/MAXA($D$6:D79)-1</f>
        <v>1.330000000000009E-2</v>
      </c>
      <c r="F80" s="10">
        <f>'L8 (2)'!Q78</f>
        <v>2.5998583239429315E-2</v>
      </c>
      <c r="G80" s="10">
        <f t="shared" si="5"/>
        <v>1.4606800457416736E-2</v>
      </c>
      <c r="H80" s="11">
        <f t="shared" si="6"/>
        <v>298.98198820682416</v>
      </c>
      <c r="I80" s="3">
        <f t="shared" si="7"/>
        <v>129.50144548966003</v>
      </c>
      <c r="J80" s="3">
        <f>I80/MAXA($I$6:I79)-1</f>
        <v>1.4606800457416691E-2</v>
      </c>
    </row>
    <row r="81" spans="1:10" x14ac:dyDescent="0.25">
      <c r="A81" s="47">
        <v>40664</v>
      </c>
      <c r="B81" s="9">
        <v>-9.300000000000001E-3</v>
      </c>
      <c r="C81" s="9">
        <v>-1.3500952766930641E-2</v>
      </c>
      <c r="D81" s="3">
        <f t="shared" si="4"/>
        <v>140.90760450135087</v>
      </c>
      <c r="E81" s="3">
        <f>D81/MAXA($D$6:D80)-1</f>
        <v>-9.300000000000086E-3</v>
      </c>
      <c r="F81" s="10">
        <f>'L8 (2)'!Q79</f>
        <v>3.4549609516168554E-2</v>
      </c>
      <c r="G81" s="10">
        <f t="shared" si="5"/>
        <v>2.3157826734155975E-2</v>
      </c>
      <c r="H81" s="11">
        <f t="shared" si="6"/>
        <v>309.31169915173763</v>
      </c>
      <c r="I81" s="3">
        <f t="shared" si="7"/>
        <v>132.50041752613231</v>
      </c>
      <c r="J81" s="3">
        <f>I81/MAXA($I$6:I80)-1</f>
        <v>2.3157826734155895E-2</v>
      </c>
    </row>
    <row r="82" spans="1:10" x14ac:dyDescent="0.25">
      <c r="A82" s="47">
        <v>40695</v>
      </c>
      <c r="B82" s="9">
        <v>-1.5100000000000001E-2</v>
      </c>
      <c r="C82" s="9">
        <v>-1.825746126569705E-2</v>
      </c>
      <c r="D82" s="3">
        <f t="shared" si="4"/>
        <v>138.77989967338047</v>
      </c>
      <c r="E82" s="3">
        <f>D82/MAXA($D$6:D81)-1</f>
        <v>-2.4259570000000119E-2</v>
      </c>
      <c r="F82" s="10">
        <f>'L8 (2)'!Q80</f>
        <v>2.0572600774766865E-2</v>
      </c>
      <c r="G82" s="10">
        <f t="shared" si="5"/>
        <v>9.1808179927542859E-3</v>
      </c>
      <c r="H82" s="11">
        <f t="shared" si="6"/>
        <v>315.67504525335113</v>
      </c>
      <c r="I82" s="3">
        <f t="shared" si="7"/>
        <v>133.71687974340369</v>
      </c>
      <c r="J82" s="3">
        <f>I82/MAXA($I$6:I81)-1</f>
        <v>9.1808179927543865E-3</v>
      </c>
    </row>
    <row r="83" spans="1:10" x14ac:dyDescent="0.25">
      <c r="A83" s="47">
        <v>40725</v>
      </c>
      <c r="B83" s="9">
        <v>2.9999999999999997E-4</v>
      </c>
      <c r="C83" s="9">
        <v>-2.1474425791952023E-2</v>
      </c>
      <c r="D83" s="3">
        <f t="shared" si="4"/>
        <v>138.82153364328249</v>
      </c>
      <c r="E83" s="3">
        <f>D83/MAXA($D$6:D82)-1</f>
        <v>-2.3966847871000008E-2</v>
      </c>
      <c r="F83" s="10">
        <f>'L8 (2)'!Q81</f>
        <v>1.4063808773815075E-2</v>
      </c>
      <c r="G83" s="10">
        <f t="shared" si="5"/>
        <v>2.6720259918024958E-3</v>
      </c>
      <c r="H83" s="11">
        <f t="shared" si="6"/>
        <v>320.11463872445967</v>
      </c>
      <c r="I83" s="3">
        <f t="shared" si="7"/>
        <v>134.07417472162081</v>
      </c>
      <c r="J83" s="3">
        <f>I83/MAXA($I$6:I82)-1</f>
        <v>2.6720259918024958E-3</v>
      </c>
    </row>
    <row r="84" spans="1:10" x14ac:dyDescent="0.25">
      <c r="A84" s="47">
        <v>40756</v>
      </c>
      <c r="B84" s="9">
        <v>-1.8200000000000001E-2</v>
      </c>
      <c r="C84" s="9">
        <v>-5.6791107463597612E-2</v>
      </c>
      <c r="D84" s="3">
        <f t="shared" si="4"/>
        <v>136.29498173097474</v>
      </c>
      <c r="E84" s="3">
        <f>D84/MAXA($D$6:D83)-1</f>
        <v>-4.1730651239747951E-2</v>
      </c>
      <c r="F84" s="10">
        <f>'L8 (2)'!Q82</f>
        <v>-2.6000803238817736E-2</v>
      </c>
      <c r="G84" s="10">
        <f t="shared" si="5"/>
        <v>-3.7392586020830315E-2</v>
      </c>
      <c r="H84" s="11">
        <f t="shared" si="6"/>
        <v>311.79140098911978</v>
      </c>
      <c r="I84" s="3">
        <f t="shared" si="7"/>
        <v>129.06079461017077</v>
      </c>
      <c r="J84" s="3">
        <f>I84/MAXA($I$6:I83)-1</f>
        <v>-3.7392586020830287E-2</v>
      </c>
    </row>
    <row r="85" spans="1:10" x14ac:dyDescent="0.25">
      <c r="A85" s="47">
        <v>40787</v>
      </c>
      <c r="B85" s="9">
        <v>-1.0200000000000001E-2</v>
      </c>
      <c r="C85" s="9">
        <v>-7.1761988303760127E-2</v>
      </c>
      <c r="D85" s="3">
        <f t="shared" si="4"/>
        <v>134.90477291731881</v>
      </c>
      <c r="E85" s="3">
        <f>D85/MAXA($D$6:D84)-1</f>
        <v>-5.1504998597102447E-2</v>
      </c>
      <c r="F85" s="10">
        <f>'L8 (2)'!Q83</f>
        <v>-7.0915071692115956E-3</v>
      </c>
      <c r="G85" s="10">
        <f t="shared" si="5"/>
        <v>-1.8483289951224176E-2</v>
      </c>
      <c r="H85" s="11">
        <f t="shared" si="6"/>
        <v>309.5803300337069</v>
      </c>
      <c r="I85" s="3">
        <f t="shared" si="7"/>
        <v>126.6753265220556</v>
      </c>
      <c r="J85" s="3">
        <f>I85/MAXA($I$6:I84)-1</f>
        <v>-5.5184737962605368E-2</v>
      </c>
    </row>
    <row r="86" spans="1:10" x14ac:dyDescent="0.25">
      <c r="A86" s="47">
        <v>40817</v>
      </c>
      <c r="B86" s="9">
        <v>6.9999999999999993E-3</v>
      </c>
      <c r="C86" s="9">
        <v>0.10772303853581011</v>
      </c>
      <c r="D86" s="3">
        <f t="shared" si="4"/>
        <v>135.84910632774003</v>
      </c>
      <c r="E86" s="3">
        <f>D86/MAXA($D$6:D85)-1</f>
        <v>-4.486553358728218E-2</v>
      </c>
      <c r="F86" s="10">
        <f>'L8 (2)'!Q84</f>
        <v>-0.12338355867504479</v>
      </c>
      <c r="G86" s="10">
        <f t="shared" si="5"/>
        <v>-0.13477534145705736</v>
      </c>
      <c r="H86" s="11">
        <f t="shared" si="6"/>
        <v>271.38320721835328</v>
      </c>
      <c r="I86" s="3">
        <f t="shared" si="7"/>
        <v>109.60261613586133</v>
      </c>
      <c r="J86" s="3">
        <f>I86/MAXA($I$6:I85)-1</f>
        <v>-0.18252253751753433</v>
      </c>
    </row>
    <row r="87" spans="1:10" x14ac:dyDescent="0.25">
      <c r="A87" s="47">
        <v>40848</v>
      </c>
      <c r="B87" s="9">
        <v>-4.4000000000000003E-3</v>
      </c>
      <c r="C87" s="9">
        <v>-5.0587151935872487E-3</v>
      </c>
      <c r="D87" s="3">
        <f t="shared" si="4"/>
        <v>135.25137025989798</v>
      </c>
      <c r="E87" s="3">
        <f>D87/MAXA($D$6:D86)-1</f>
        <v>-4.9068125239498106E-2</v>
      </c>
      <c r="F87" s="10">
        <f>'L8 (2)'!Q85</f>
        <v>9.2406253956415663E-2</v>
      </c>
      <c r="G87" s="10">
        <f t="shared" si="5"/>
        <v>8.101447117440308E-2</v>
      </c>
      <c r="H87" s="11">
        <f t="shared" si="6"/>
        <v>296.46071278407902</v>
      </c>
      <c r="I87" s="3">
        <f t="shared" si="7"/>
        <v>118.48201412143924</v>
      </c>
      <c r="J87" s="3">
        <f>I87/MAXA($I$6:I86)-1</f>
        <v>-0.11629503319752432</v>
      </c>
    </row>
    <row r="88" spans="1:10" x14ac:dyDescent="0.25">
      <c r="A88" s="47">
        <v>40878</v>
      </c>
      <c r="B88" s="9">
        <v>5.6999999999999993E-3</v>
      </c>
      <c r="C88" s="9">
        <v>8.532763948144062E-3</v>
      </c>
      <c r="D88" s="3">
        <f t="shared" si="4"/>
        <v>136.02230307037939</v>
      </c>
      <c r="E88" s="3">
        <f>D88/MAXA($D$6:D87)-1</f>
        <v>-4.3647813553363335E-2</v>
      </c>
      <c r="F88" s="10">
        <f>'L8 (2)'!Q86</f>
        <v>4.6017466347890473E-2</v>
      </c>
      <c r="G88" s="10">
        <f t="shared" si="5"/>
        <v>3.4625683565877891E-2</v>
      </c>
      <c r="H88" s="11">
        <f t="shared" si="6"/>
        <v>310.10308365809203</v>
      </c>
      <c r="I88" s="3">
        <f t="shared" si="7"/>
        <v>122.58453485065606</v>
      </c>
      <c r="J88" s="3">
        <f>I88/MAXA($I$6:I87)-1</f>
        <v>-8.5696144651427275E-2</v>
      </c>
    </row>
    <row r="89" spans="1:10" x14ac:dyDescent="0.25">
      <c r="A89" s="47">
        <v>40909</v>
      </c>
      <c r="B89" s="9">
        <v>1.7299999999999999E-2</v>
      </c>
      <c r="C89" s="9">
        <v>4.3583062218506274E-2</v>
      </c>
      <c r="D89" s="3">
        <f t="shared" si="4"/>
        <v>138.37548891349698</v>
      </c>
      <c r="E89" s="3">
        <f>D89/MAXA($D$6:D88)-1</f>
        <v>-2.7102920727836266E-2</v>
      </c>
      <c r="F89" s="10">
        <f>'L8 (2)'!Q87</f>
        <v>5.071882622709635E-2</v>
      </c>
      <c r="G89" s="10">
        <f t="shared" si="5"/>
        <v>3.9327043445083767E-2</v>
      </c>
      <c r="H89" s="11">
        <f t="shared" si="6"/>
        <v>325.8311480706335</v>
      </c>
      <c r="I89" s="3">
        <f t="shared" si="7"/>
        <v>127.40542217842321</v>
      </c>
      <c r="J89" s="3">
        <f>I89/MAXA($I$6:I88)-1</f>
        <v>-4.9739277210126276E-2</v>
      </c>
    </row>
    <row r="90" spans="1:10" x14ac:dyDescent="0.25">
      <c r="A90" s="47">
        <v>40940</v>
      </c>
      <c r="B90" s="9">
        <v>1.4499999999999999E-2</v>
      </c>
      <c r="C90" s="9">
        <v>4.0589464130841746E-2</v>
      </c>
      <c r="D90" s="3">
        <f t="shared" si="4"/>
        <v>140.38193350274267</v>
      </c>
      <c r="E90" s="3">
        <f>D90/MAXA($D$6:D89)-1</f>
        <v>-1.2995913078390098E-2</v>
      </c>
      <c r="F90" s="10">
        <f>'L8 (2)'!Q88</f>
        <v>4.6692444044603175E-2</v>
      </c>
      <c r="G90" s="10">
        <f t="shared" si="5"/>
        <v>3.5300661262590599E-2</v>
      </c>
      <c r="H90" s="11">
        <f t="shared" si="6"/>
        <v>341.04500071991038</v>
      </c>
      <c r="I90" s="3">
        <f t="shared" si="7"/>
        <v>131.90291782976107</v>
      </c>
      <c r="J90" s="3">
        <f>I90/MAXA($I$6:I89)-1</f>
        <v>-1.6194445323776452E-2</v>
      </c>
    </row>
    <row r="91" spans="1:10" x14ac:dyDescent="0.25">
      <c r="A91" s="47">
        <v>40969</v>
      </c>
      <c r="B91" s="9">
        <v>2.5000000000000001E-3</v>
      </c>
      <c r="C91" s="9">
        <v>3.1332314530530647E-2</v>
      </c>
      <c r="D91" s="3">
        <f t="shared" si="4"/>
        <v>140.73288833649951</v>
      </c>
      <c r="E91" s="3">
        <f>D91/MAXA($D$6:D90)-1</f>
        <v>-1.0528402861086139E-2</v>
      </c>
      <c r="F91" s="10">
        <f>'L8 (2)'!Q89</f>
        <v>2.8058805961487902E-2</v>
      </c>
      <c r="G91" s="10">
        <f t="shared" si="5"/>
        <v>1.6667023179475323E-2</v>
      </c>
      <c r="H91" s="11">
        <f t="shared" si="6"/>
        <v>350.61431621924584</v>
      </c>
      <c r="I91" s="3">
        <f t="shared" si="7"/>
        <v>134.10134681867009</v>
      </c>
      <c r="J91" s="3">
        <f>I91/MAXA($I$6:I90)-1</f>
        <v>2.0266466010854245E-4</v>
      </c>
    </row>
    <row r="92" spans="1:10" x14ac:dyDescent="0.25">
      <c r="A92" s="47">
        <v>41000</v>
      </c>
      <c r="B92" s="9">
        <v>-4.0000000000000002E-4</v>
      </c>
      <c r="C92" s="9">
        <v>-7.4974527092703802E-3</v>
      </c>
      <c r="D92" s="3">
        <f t="shared" si="4"/>
        <v>140.67659518116491</v>
      </c>
      <c r="E92" s="3">
        <f>D92/MAXA($D$6:D91)-1</f>
        <v>-1.0924191499941727E-2</v>
      </c>
      <c r="F92" s="10">
        <f>'L8 (2)'!Q90</f>
        <v>3.5378207961443191E-2</v>
      </c>
      <c r="G92" s="10">
        <f t="shared" si="5"/>
        <v>2.3986425179430611E-2</v>
      </c>
      <c r="H92" s="11">
        <f t="shared" si="6"/>
        <v>363.01842241270947</v>
      </c>
      <c r="I92" s="3">
        <f t="shared" si="7"/>
        <v>137.31795874059699</v>
      </c>
      <c r="J92" s="3">
        <f>I92/MAXA($I$6:I91)-1</f>
        <v>2.3986425179430615E-2</v>
      </c>
    </row>
    <row r="93" spans="1:10" x14ac:dyDescent="0.25">
      <c r="A93" s="47">
        <v>41030</v>
      </c>
      <c r="B93" s="9">
        <v>-3.2000000000000002E-3</v>
      </c>
      <c r="C93" s="9">
        <v>-6.265072563317764E-2</v>
      </c>
      <c r="D93" s="3">
        <f t="shared" si="4"/>
        <v>140.22643007658519</v>
      </c>
      <c r="E93" s="3">
        <f>D93/MAXA($D$6:D92)-1</f>
        <v>-1.40892340871418E-2</v>
      </c>
      <c r="F93" s="10">
        <f>'L8 (2)'!Q91</f>
        <v>1.8481094488196851E-2</v>
      </c>
      <c r="G93" s="10">
        <f t="shared" si="5"/>
        <v>7.0893117061842717E-3</v>
      </c>
      <c r="H93" s="11">
        <f t="shared" si="6"/>
        <v>369.72740017827488</v>
      </c>
      <c r="I93" s="3">
        <f t="shared" si="7"/>
        <v>138.29144855296605</v>
      </c>
      <c r="J93" s="3">
        <f>I93/MAXA($I$6:I92)-1</f>
        <v>7.0893117061843203E-3</v>
      </c>
    </row>
    <row r="94" spans="1:10" x14ac:dyDescent="0.25">
      <c r="A94" s="47">
        <v>41061</v>
      </c>
      <c r="B94" s="9">
        <v>-5.1000000000000004E-3</v>
      </c>
      <c r="C94" s="9">
        <v>3.9554982134591521E-2</v>
      </c>
      <c r="D94" s="3">
        <f t="shared" si="4"/>
        <v>139.51127528319461</v>
      </c>
      <c r="E94" s="3">
        <f>D94/MAXA($D$6:D93)-1</f>
        <v>-1.9117378993297462E-2</v>
      </c>
      <c r="F94" s="10">
        <f>'L8 (2)'!Q92</f>
        <v>-3.4859719917859563E-2</v>
      </c>
      <c r="G94" s="10">
        <f t="shared" si="5"/>
        <v>-4.6251502699872146E-2</v>
      </c>
      <c r="H94" s="11">
        <f t="shared" si="6"/>
        <v>356.83880656210187</v>
      </c>
      <c r="I94" s="3">
        <f t="shared" si="7"/>
        <v>131.89526124684932</v>
      </c>
      <c r="J94" s="3">
        <f>I94/MAXA($I$6:I93)-1</f>
        <v>-4.6251502699872105E-2</v>
      </c>
    </row>
    <row r="95" spans="1:10" x14ac:dyDescent="0.25">
      <c r="A95" s="47">
        <v>41091</v>
      </c>
      <c r="B95" s="9">
        <v>1.89E-2</v>
      </c>
      <c r="C95" s="9">
        <v>1.2597574126154365E-2</v>
      </c>
      <c r="D95" s="3">
        <f t="shared" si="4"/>
        <v>142.14803838604698</v>
      </c>
      <c r="E95" s="3">
        <f>D95/MAXA($D$6:D94)-1</f>
        <v>-5.7869745627081581E-4</v>
      </c>
      <c r="F95" s="10">
        <f>'L8 (2)'!Q93</f>
        <v>3.3207598072122931E-2</v>
      </c>
      <c r="G95" s="10">
        <f t="shared" si="5"/>
        <v>2.1815815290110351E-2</v>
      </c>
      <c r="H95" s="11">
        <f t="shared" si="6"/>
        <v>368.68856622695216</v>
      </c>
      <c r="I95" s="3">
        <f t="shared" si="7"/>
        <v>134.77266390385145</v>
      </c>
      <c r="J95" s="3">
        <f>I95/MAXA($I$6:I94)-1</f>
        <v>-2.5444701649552037E-2</v>
      </c>
    </row>
    <row r="96" spans="1:10" x14ac:dyDescent="0.25">
      <c r="A96" s="47">
        <v>41122</v>
      </c>
      <c r="B96" s="9">
        <v>3.4999999999999996E-3</v>
      </c>
      <c r="C96" s="9">
        <v>1.9763369680148246E-2</v>
      </c>
      <c r="D96" s="3">
        <f t="shared" si="4"/>
        <v>142.64555652039815</v>
      </c>
      <c r="E96" s="3">
        <f>D96/MAXA($D$6:D95)-1</f>
        <v>2.9192771026322895E-3</v>
      </c>
      <c r="F96" s="10">
        <f>'L8 (2)'!Q94</f>
        <v>1.2413851764209387E-2</v>
      </c>
      <c r="G96" s="10">
        <f t="shared" si="5"/>
        <v>1.0220689821968075E-3</v>
      </c>
      <c r="H96" s="11">
        <f t="shared" si="6"/>
        <v>373.26541143525242</v>
      </c>
      <c r="I96" s="3">
        <f t="shared" si="7"/>
        <v>134.91041086327559</v>
      </c>
      <c r="J96" s="3">
        <f>I96/MAXA($I$6:I95)-1</f>
        <v>-2.4448638907672682E-2</v>
      </c>
    </row>
    <row r="97" spans="1:10" x14ac:dyDescent="0.25">
      <c r="A97" s="47">
        <v>41153</v>
      </c>
      <c r="B97" s="9">
        <v>2.3999999999999998E-3</v>
      </c>
      <c r="C97" s="9">
        <v>2.4236153696477025E-2</v>
      </c>
      <c r="D97" s="3">
        <f t="shared" si="4"/>
        <v>142.98790585604709</v>
      </c>
      <c r="E97" s="3">
        <f>D97/MAXA($D$6:D96)-1</f>
        <v>2.3999999999999577E-3</v>
      </c>
      <c r="F97" s="10">
        <f>'L8 (2)'!Q95</f>
        <v>3.5875757451667663E-2</v>
      </c>
      <c r="G97" s="10">
        <f t="shared" si="5"/>
        <v>2.4483974669655083E-2</v>
      </c>
      <c r="H97" s="11">
        <f t="shared" si="6"/>
        <v>386.6565908010005</v>
      </c>
      <c r="I97" s="3">
        <f t="shared" si="7"/>
        <v>138.21355394552478</v>
      </c>
      <c r="J97" s="3">
        <f>I97/MAXA($I$6:I96)-1</f>
        <v>-5.6326409374063413E-4</v>
      </c>
    </row>
    <row r="98" spans="1:10" x14ac:dyDescent="0.25">
      <c r="A98" s="47">
        <v>41183</v>
      </c>
      <c r="B98" s="9">
        <v>-5.7999999999999996E-3</v>
      </c>
      <c r="C98" s="9">
        <v>-1.9789409878227415E-2</v>
      </c>
      <c r="D98" s="3">
        <f t="shared" si="4"/>
        <v>142.15857600208201</v>
      </c>
      <c r="E98" s="3">
        <f>D98/MAXA($D$6:D97)-1</f>
        <v>-5.8000000000000274E-3</v>
      </c>
      <c r="F98" s="10">
        <f>'L8 (2)'!Q96</f>
        <v>2.0522275279694181E-2</v>
      </c>
      <c r="G98" s="10">
        <f t="shared" si="5"/>
        <v>9.1304924976816013E-3</v>
      </c>
      <c r="H98" s="11">
        <f t="shared" si="6"/>
        <v>394.59166379612668</v>
      </c>
      <c r="I98" s="3">
        <f t="shared" si="7"/>
        <v>139.4755117629023</v>
      </c>
      <c r="J98" s="3">
        <f>I98/MAXA($I$6:I97)-1</f>
        <v>8.5620855253587536E-3</v>
      </c>
    </row>
    <row r="99" spans="1:10" x14ac:dyDescent="0.25">
      <c r="A99" s="47">
        <v>41214</v>
      </c>
      <c r="B99" s="9">
        <v>4.1999999999999997E-3</v>
      </c>
      <c r="C99" s="9">
        <v>2.8467170173434031E-3</v>
      </c>
      <c r="D99" s="3">
        <f t="shared" si="4"/>
        <v>142.75564202129075</v>
      </c>
      <c r="E99" s="3">
        <f>D99/MAXA($D$6:D98)-1</f>
        <v>-1.6243600000001024E-3</v>
      </c>
      <c r="F99" s="10">
        <f>'L8 (2)'!Q97</f>
        <v>1.3820972651599419E-2</v>
      </c>
      <c r="G99" s="10">
        <f t="shared" si="5"/>
        <v>2.42918986958684E-3</v>
      </c>
      <c r="H99" s="11">
        <f t="shared" si="6"/>
        <v>400.04530439000206</v>
      </c>
      <c r="I99" s="3">
        <f t="shared" si="7"/>
        <v>139.81432426313216</v>
      </c>
      <c r="J99" s="3">
        <f>I99/MAXA($I$6:I98)-1</f>
        <v>2.4291898695867342E-3</v>
      </c>
    </row>
    <row r="100" spans="1:10" x14ac:dyDescent="0.25">
      <c r="A100" s="47">
        <v>41244</v>
      </c>
      <c r="B100" s="9">
        <v>8.8999999999999999E-3</v>
      </c>
      <c r="C100" s="9">
        <v>7.068230463864511E-3</v>
      </c>
      <c r="D100" s="3">
        <f t="shared" si="4"/>
        <v>144.02616723528024</v>
      </c>
      <c r="E100" s="3">
        <f>D100/MAXA($D$6:D99)-1</f>
        <v>7.2611831959998874E-3</v>
      </c>
      <c r="F100" s="10">
        <f>'L8 (2)'!Q98</f>
        <v>3.3000373767163936E-2</v>
      </c>
      <c r="G100" s="10">
        <f t="shared" si="5"/>
        <v>2.1608590985151357E-2</v>
      </c>
      <c r="H100" s="11">
        <f t="shared" si="6"/>
        <v>413.24694895867106</v>
      </c>
      <c r="I100" s="3">
        <f t="shared" si="7"/>
        <v>142.83551480999949</v>
      </c>
      <c r="J100" s="3">
        <f>I100/MAXA($I$6:I99)-1</f>
        <v>2.1608590985151332E-2</v>
      </c>
    </row>
    <row r="101" spans="1:10" x14ac:dyDescent="0.25">
      <c r="A101" s="47">
        <v>41275</v>
      </c>
      <c r="B101" s="9">
        <v>1.8200000000000001E-2</v>
      </c>
      <c r="C101" s="9">
        <v>5.0428096519578469E-2</v>
      </c>
      <c r="D101" s="3">
        <f t="shared" si="4"/>
        <v>146.64744347896234</v>
      </c>
      <c r="E101" s="3">
        <f>D101/MAXA($D$6:D100)-1</f>
        <v>1.8199999999999994E-2</v>
      </c>
      <c r="F101" s="10">
        <f>'L8 (2)'!Q99</f>
        <v>1.8146227425221796E-2</v>
      </c>
      <c r="G101" s="10">
        <f t="shared" si="5"/>
        <v>6.7544446432092169E-3</v>
      </c>
      <c r="H101" s="11">
        <f t="shared" si="6"/>
        <v>420.7458220772541</v>
      </c>
      <c r="I101" s="3">
        <f t="shared" si="7"/>
        <v>143.80028938786793</v>
      </c>
      <c r="J101" s="3">
        <f>I101/MAXA($I$6:I100)-1</f>
        <v>6.7544446432092897E-3</v>
      </c>
    </row>
    <row r="102" spans="1:10" x14ac:dyDescent="0.25">
      <c r="A102" s="47">
        <v>41306</v>
      </c>
      <c r="B102" s="9">
        <v>5.7999999999999996E-3</v>
      </c>
      <c r="C102" s="9">
        <v>1.1060649195259176E-2</v>
      </c>
      <c r="D102" s="3">
        <f t="shared" si="4"/>
        <v>147.49799865114034</v>
      </c>
      <c r="E102" s="3">
        <f>D102/MAXA($D$6:D101)-1</f>
        <v>5.8000000000000274E-3</v>
      </c>
      <c r="F102" s="10">
        <f>'L8 (2)'!Q100</f>
        <v>1.3164528994107309E-2</v>
      </c>
      <c r="G102" s="10">
        <f t="shared" si="5"/>
        <v>1.7727462120947293E-3</v>
      </c>
      <c r="H102" s="11">
        <f t="shared" si="6"/>
        <v>426.28474265113965</v>
      </c>
      <c r="I102" s="3">
        <f t="shared" si="7"/>
        <v>144.05521080617839</v>
      </c>
      <c r="J102" s="3">
        <f>I102/MAXA($I$6:I101)-1</f>
        <v>1.7727462120946669E-3</v>
      </c>
    </row>
    <row r="103" spans="1:10" x14ac:dyDescent="0.25">
      <c r="A103" s="47">
        <v>41334</v>
      </c>
      <c r="B103" s="9">
        <v>5.1000000000000004E-3</v>
      </c>
      <c r="C103" s="9">
        <v>3.5987723516956116E-2</v>
      </c>
      <c r="D103" s="3">
        <f t="shared" si="4"/>
        <v>148.25023844426116</v>
      </c>
      <c r="E103" s="3">
        <f>D103/MAXA($D$6:D102)-1</f>
        <v>5.1000000000001044E-3</v>
      </c>
      <c r="F103" s="10">
        <f>'L8 (2)'!Q101</f>
        <v>1.3049516417604334E-2</v>
      </c>
      <c r="G103" s="10">
        <f t="shared" si="5"/>
        <v>1.6577336355917544E-3</v>
      </c>
      <c r="H103" s="11">
        <f t="shared" si="6"/>
        <v>431.84755239893991</v>
      </c>
      <c r="I103" s="3">
        <f t="shared" si="7"/>
        <v>144.29401597451408</v>
      </c>
      <c r="J103" s="3">
        <f>I103/MAXA($I$6:I102)-1</f>
        <v>1.6577336355918515E-3</v>
      </c>
    </row>
    <row r="104" spans="1:10" x14ac:dyDescent="0.25">
      <c r="A104" s="47">
        <v>41365</v>
      </c>
      <c r="B104" s="9">
        <v>5.6999999999999993E-3</v>
      </c>
      <c r="C104" s="9">
        <v>1.8085767859252311E-2</v>
      </c>
      <c r="D104" s="3">
        <f t="shared" si="4"/>
        <v>149.09526480339346</v>
      </c>
      <c r="E104" s="3">
        <f>D104/MAXA($D$6:D103)-1</f>
        <v>5.7000000000000384E-3</v>
      </c>
      <c r="F104" s="10">
        <f>'L8 (2)'!Q102</f>
        <v>2.1121117610422048E-2</v>
      </c>
      <c r="G104" s="10">
        <f t="shared" si="5"/>
        <v>9.7293348284094687E-3</v>
      </c>
      <c r="H104" s="11">
        <f t="shared" si="6"/>
        <v>440.96865534293079</v>
      </c>
      <c r="I104" s="3">
        <f t="shared" si="7"/>
        <v>145.69790076966601</v>
      </c>
      <c r="J104" s="3">
        <f>I104/MAXA($I$6:I103)-1</f>
        <v>9.7293348284095416E-3</v>
      </c>
    </row>
    <row r="105" spans="1:10" x14ac:dyDescent="0.25">
      <c r="A105" s="47">
        <v>41395</v>
      </c>
      <c r="B105" s="9">
        <v>7.7000000000000002E-3</v>
      </c>
      <c r="C105" s="9">
        <v>2.0762811721046104E-2</v>
      </c>
      <c r="D105" s="3">
        <f t="shared" si="4"/>
        <v>150.2432983423796</v>
      </c>
      <c r="E105" s="3">
        <f>D105/MAXA($D$6:D104)-1</f>
        <v>7.7000000000000401E-3</v>
      </c>
      <c r="F105" s="10">
        <f>'L8 (2)'!Q103</f>
        <v>1.4685765073215496E-2</v>
      </c>
      <c r="G105" s="10">
        <f t="shared" si="5"/>
        <v>3.2939822912029168E-3</v>
      </c>
      <c r="H105" s="11">
        <f t="shared" si="6"/>
        <v>447.44461741994883</v>
      </c>
      <c r="I105" s="3">
        <f t="shared" si="7"/>
        <v>146.17782707466671</v>
      </c>
      <c r="J105" s="3">
        <f>I105/MAXA($I$6:I104)-1</f>
        <v>3.2939822912028127E-3</v>
      </c>
    </row>
    <row r="106" spans="1:10" x14ac:dyDescent="0.25">
      <c r="A106" s="47">
        <v>41426</v>
      </c>
      <c r="B106" s="9">
        <v>-1.3000000000000001E-2</v>
      </c>
      <c r="C106" s="9">
        <v>-1.4999301636062778E-2</v>
      </c>
      <c r="D106" s="3">
        <f t="shared" si="4"/>
        <v>148.29013546392866</v>
      </c>
      <c r="E106" s="3">
        <f>D106/MAXA($D$6:D105)-1</f>
        <v>-1.3000000000000012E-2</v>
      </c>
      <c r="F106" s="10">
        <f>'L8 (2)'!Q104</f>
        <v>1.7991086100108453E-2</v>
      </c>
      <c r="G106" s="10">
        <f t="shared" si="5"/>
        <v>6.5993033180958734E-3</v>
      </c>
      <c r="H106" s="11">
        <f t="shared" si="6"/>
        <v>455.49463205698123</v>
      </c>
      <c r="I106" s="3">
        <f t="shared" si="7"/>
        <v>147.14249889391257</v>
      </c>
      <c r="J106" s="3">
        <f>I106/MAXA($I$6:I105)-1</f>
        <v>6.5993033180957728E-3</v>
      </c>
    </row>
    <row r="107" spans="1:10" x14ac:dyDescent="0.25">
      <c r="A107" s="47">
        <v>41456</v>
      </c>
      <c r="B107" s="9">
        <v>6.7000000000000002E-3</v>
      </c>
      <c r="C107" s="9">
        <v>4.9462079815224991E-2</v>
      </c>
      <c r="D107" s="3">
        <f t="shared" si="4"/>
        <v>149.28367937153698</v>
      </c>
      <c r="E107" s="3">
        <f>D107/MAXA($D$6:D106)-1</f>
        <v>-6.3871000000000899E-3</v>
      </c>
      <c r="F107" s="10">
        <f>'L8 (2)'!Q105</f>
        <v>1.9672808911953672E-2</v>
      </c>
      <c r="G107" s="10">
        <f t="shared" si="5"/>
        <v>8.281026129941093E-3</v>
      </c>
      <c r="H107" s="11">
        <f t="shared" si="6"/>
        <v>464.45549091385891</v>
      </c>
      <c r="I107" s="3">
        <f t="shared" si="7"/>
        <v>148.36098977207789</v>
      </c>
      <c r="J107" s="3">
        <f>I107/MAXA($I$6:I106)-1</f>
        <v>8.2810261299410826E-3</v>
      </c>
    </row>
    <row r="108" spans="1:10" x14ac:dyDescent="0.25">
      <c r="A108" s="47">
        <v>41487</v>
      </c>
      <c r="B108" s="9">
        <v>-4.0999999999999995E-3</v>
      </c>
      <c r="C108" s="9">
        <v>-3.1298019033866864E-2</v>
      </c>
      <c r="D108" s="3">
        <f t="shared" si="4"/>
        <v>148.67161628611368</v>
      </c>
      <c r="E108" s="3">
        <f>D108/MAXA($D$6:D107)-1</f>
        <v>-1.0460912890000063E-2</v>
      </c>
      <c r="F108" s="10">
        <f>'L8 (2)'!Q106</f>
        <v>1.7436486611867818E-2</v>
      </c>
      <c r="G108" s="10">
        <f t="shared" si="5"/>
        <v>6.0447038298552386E-3</v>
      </c>
      <c r="H108" s="11">
        <f t="shared" si="6"/>
        <v>472.55396286298696</v>
      </c>
      <c r="I108" s="3">
        <f t="shared" si="7"/>
        <v>149.25778801515429</v>
      </c>
      <c r="J108" s="3">
        <f>I108/MAXA($I$6:I107)-1</f>
        <v>6.0447038298552247E-3</v>
      </c>
    </row>
    <row r="109" spans="1:10" x14ac:dyDescent="0.25">
      <c r="A109" s="47">
        <v>41518</v>
      </c>
      <c r="B109" s="9">
        <v>0.01</v>
      </c>
      <c r="C109" s="9">
        <v>2.9749523177239112E-2</v>
      </c>
      <c r="D109" s="3">
        <f t="shared" si="4"/>
        <v>150.15833244897482</v>
      </c>
      <c r="E109" s="3">
        <f>D109/MAXA($D$6:D108)-1</f>
        <v>-5.6552201890003317E-4</v>
      </c>
      <c r="F109" s="10">
        <f>'L8 (2)'!Q107</f>
        <v>-9.2361379692339676E-3</v>
      </c>
      <c r="G109" s="10">
        <f t="shared" si="5"/>
        <v>-2.0627920751246545E-2</v>
      </c>
      <c r="H109" s="11">
        <f t="shared" si="6"/>
        <v>468.18938926407617</v>
      </c>
      <c r="I109" s="3">
        <f t="shared" si="7"/>
        <v>146.17891019247133</v>
      </c>
      <c r="J109" s="3">
        <f>I109/MAXA($I$6:I108)-1</f>
        <v>-2.0627920751246531E-2</v>
      </c>
    </row>
    <row r="110" spans="1:10" x14ac:dyDescent="0.25">
      <c r="A110" s="47">
        <v>41548</v>
      </c>
      <c r="B110" s="9">
        <v>1.3899999999999999E-2</v>
      </c>
      <c r="C110" s="9">
        <v>4.4595752618006079E-2</v>
      </c>
      <c r="D110" s="3">
        <f t="shared" si="4"/>
        <v>152.24553327001559</v>
      </c>
      <c r="E110" s="3">
        <f>D110/MAXA($D$6:D109)-1</f>
        <v>1.3326617225037252E-2</v>
      </c>
      <c r="F110" s="10">
        <f>'L8 (2)'!Q108</f>
        <v>1.9256291731316353E-2</v>
      </c>
      <c r="G110" s="10">
        <f t="shared" si="5"/>
        <v>7.8645089493037737E-3</v>
      </c>
      <c r="H110" s="11">
        <f t="shared" si="6"/>
        <v>477.20498072925204</v>
      </c>
      <c r="I110" s="3">
        <f t="shared" si="7"/>
        <v>147.32853553987948</v>
      </c>
      <c r="J110" s="3">
        <f>I110/MAXA($I$6:I109)-1</f>
        <v>-1.2925640269296546E-2</v>
      </c>
    </row>
    <row r="111" spans="1:10" x14ac:dyDescent="0.25">
      <c r="A111" s="47">
        <v>41579</v>
      </c>
      <c r="B111" s="9">
        <v>9.9000000000000008E-3</v>
      </c>
      <c r="C111" s="9">
        <v>2.8049471635186451E-2</v>
      </c>
      <c r="D111" s="3">
        <f t="shared" si="4"/>
        <v>153.75276404938873</v>
      </c>
      <c r="E111" s="3">
        <f>D111/MAXA($D$6:D110)-1</f>
        <v>9.9000000000000199E-3</v>
      </c>
      <c r="F111" s="10">
        <f>'L8 (2)'!Q109</f>
        <v>1.9220591917146482E-2</v>
      </c>
      <c r="G111" s="10">
        <f t="shared" si="5"/>
        <v>7.8288091351339031E-3</v>
      </c>
      <c r="H111" s="11">
        <f t="shared" si="6"/>
        <v>486.37714292467871</v>
      </c>
      <c r="I111" s="3">
        <f t="shared" si="7"/>
        <v>148.48194252478001</v>
      </c>
      <c r="J111" s="3">
        <f>I111/MAXA($I$6:I110)-1</f>
        <v>-5.1980235047802692E-3</v>
      </c>
    </row>
    <row r="112" spans="1:10" x14ac:dyDescent="0.25">
      <c r="A112" s="47">
        <v>41609</v>
      </c>
      <c r="B112" s="9">
        <v>9.9000000000000008E-3</v>
      </c>
      <c r="C112" s="9">
        <v>2.356279155049279E-2</v>
      </c>
      <c r="D112" s="3">
        <f t="shared" si="4"/>
        <v>155.27491641347768</v>
      </c>
      <c r="E112" s="3">
        <f>D112/MAXA($D$6:D111)-1</f>
        <v>9.9000000000000199E-3</v>
      </c>
      <c r="F112" s="10">
        <f>'L8 (2)'!Q110</f>
        <v>1.2108015520433075E-2</v>
      </c>
      <c r="G112" s="10">
        <f t="shared" si="5"/>
        <v>7.1623273842049556E-4</v>
      </c>
      <c r="H112" s="11">
        <f t="shared" si="6"/>
        <v>492.26620491999466</v>
      </c>
      <c r="I112" s="3">
        <f t="shared" si="7"/>
        <v>148.58829015308052</v>
      </c>
      <c r="J112" s="3">
        <f>I112/MAXA($I$6:I111)-1</f>
        <v>-4.485513760968951E-3</v>
      </c>
    </row>
    <row r="113" spans="1:10" x14ac:dyDescent="0.25">
      <c r="A113" s="47">
        <v>41640</v>
      </c>
      <c r="B113" s="9">
        <v>2.8000000000000004E-3</v>
      </c>
      <c r="C113" s="9">
        <v>-3.5582905675162646E-2</v>
      </c>
      <c r="D113" s="3">
        <f t="shared" si="4"/>
        <v>155.70968617943541</v>
      </c>
      <c r="E113" s="3">
        <f>D113/MAXA($D$6:D112)-1</f>
        <v>2.7999999999999137E-3</v>
      </c>
      <c r="F113" s="10">
        <f>'L8 (2)'!Q111</f>
        <v>1.3522854667158036E-2</v>
      </c>
      <c r="G113" s="10">
        <f t="shared" si="5"/>
        <v>2.1310718851454569E-3</v>
      </c>
      <c r="H113" s="11">
        <f t="shared" si="6"/>
        <v>498.92304926668118</v>
      </c>
      <c r="I113" s="3">
        <f t="shared" si="7"/>
        <v>148.90494248068759</v>
      </c>
      <c r="J113" s="3">
        <f>I113/MAXA($I$6:I112)-1</f>
        <v>-2.3640008280899627E-3</v>
      </c>
    </row>
    <row r="114" spans="1:10" x14ac:dyDescent="0.25">
      <c r="A114" s="47">
        <v>41671</v>
      </c>
      <c r="B114" s="9">
        <v>1.6899999999999998E-2</v>
      </c>
      <c r="C114" s="9">
        <v>4.3117029976595278E-2</v>
      </c>
      <c r="D114" s="3">
        <f t="shared" si="4"/>
        <v>158.34117987586785</v>
      </c>
      <c r="E114" s="3">
        <f>D114/MAXA($D$6:D113)-1</f>
        <v>1.6899999999999915E-2</v>
      </c>
      <c r="F114" s="10">
        <f>'L8 (2)'!Q112</f>
        <v>-1.6938687625650532E-2</v>
      </c>
      <c r="G114" s="10">
        <f t="shared" si="5"/>
        <v>-2.8330470407663112E-2</v>
      </c>
      <c r="H114" s="11">
        <f t="shared" si="6"/>
        <v>490.47194758591581</v>
      </c>
      <c r="I114" s="3">
        <f t="shared" si="7"/>
        <v>144.68639541418369</v>
      </c>
      <c r="J114" s="3">
        <f>I114/MAXA($I$6:I113)-1</f>
        <v>-3.0627497980249219E-2</v>
      </c>
    </row>
    <row r="115" spans="1:10" x14ac:dyDescent="0.25">
      <c r="A115" s="47">
        <v>41699</v>
      </c>
      <c r="B115" s="9">
        <v>-1E-3</v>
      </c>
      <c r="C115" s="9">
        <v>6.9321656079357474E-3</v>
      </c>
      <c r="D115" s="3">
        <f t="shared" si="4"/>
        <v>158.18283869599199</v>
      </c>
      <c r="E115" s="3">
        <f>D115/MAXA($D$6:D114)-1</f>
        <v>-1.0000000000000009E-3</v>
      </c>
      <c r="F115" s="10">
        <f>'L8 (2)'!Q113</f>
        <v>2.3951013951438484E-2</v>
      </c>
      <c r="G115" s="10">
        <f t="shared" si="5"/>
        <v>1.2559231169425904E-2</v>
      </c>
      <c r="H115" s="11">
        <f t="shared" si="6"/>
        <v>502.21924804533529</v>
      </c>
      <c r="I115" s="3">
        <f t="shared" si="7"/>
        <v>146.50354530126137</v>
      </c>
      <c r="J115" s="3">
        <f>I115/MAXA($I$6:I114)-1</f>
        <v>-1.8452924638098445E-2</v>
      </c>
    </row>
    <row r="116" spans="1:10" x14ac:dyDescent="0.25">
      <c r="A116" s="47">
        <v>41730</v>
      </c>
      <c r="B116" s="9">
        <v>5.9999999999999995E-4</v>
      </c>
      <c r="C116" s="9">
        <v>6.2007889650528281E-3</v>
      </c>
      <c r="D116" s="3">
        <f t="shared" si="4"/>
        <v>158.27774839920957</v>
      </c>
      <c r="E116" s="3">
        <f>D116/MAXA($D$6:D115)-1</f>
        <v>-4.0060000000008422E-4</v>
      </c>
      <c r="F116" s="10">
        <f>'L8 (2)'!Q114</f>
        <v>1.5035677152040211E-2</v>
      </c>
      <c r="G116" s="10">
        <f t="shared" si="5"/>
        <v>3.6438943700276318E-3</v>
      </c>
      <c r="H116" s="11">
        <f t="shared" si="6"/>
        <v>509.77045451848534</v>
      </c>
      <c r="I116" s="3">
        <f t="shared" si="7"/>
        <v>147.03738874517373</v>
      </c>
      <c r="J116" s="3">
        <f>I116/MAXA($I$6:I115)-1</f>
        <v>-1.4876270776270073E-2</v>
      </c>
    </row>
    <row r="117" spans="1:10" x14ac:dyDescent="0.25">
      <c r="A117" s="47">
        <v>41760</v>
      </c>
      <c r="B117" s="9">
        <v>1.23E-2</v>
      </c>
      <c r="C117" s="9">
        <v>2.1030280012996005E-2</v>
      </c>
      <c r="D117" s="3">
        <f t="shared" si="4"/>
        <v>160.22456470451985</v>
      </c>
      <c r="E117" s="3">
        <f>D117/MAXA($D$6:D116)-1</f>
        <v>1.1894472619999874E-2</v>
      </c>
      <c r="F117" s="10">
        <f>'L8 (2)'!Q115</f>
        <v>1.5779889401907929E-2</v>
      </c>
      <c r="G117" s="10">
        <f t="shared" si="5"/>
        <v>4.3881066198953496E-3</v>
      </c>
      <c r="H117" s="11">
        <f t="shared" si="6"/>
        <v>517.81457591114736</v>
      </c>
      <c r="I117" s="3">
        <f t="shared" si="7"/>
        <v>147.68260448409856</v>
      </c>
      <c r="J117" s="3">
        <f>I117/MAXA($I$6:I116)-1</f>
        <v>-1.0553442818647452E-2</v>
      </c>
    </row>
    <row r="118" spans="1:10" x14ac:dyDescent="0.25">
      <c r="A118" s="47">
        <v>41791</v>
      </c>
      <c r="B118" s="9">
        <v>2.8000000000000004E-3</v>
      </c>
      <c r="C118" s="9">
        <v>1.9058331658920569E-2</v>
      </c>
      <c r="D118" s="3">
        <f t="shared" si="4"/>
        <v>160.67319348569248</v>
      </c>
      <c r="E118" s="3">
        <f>D118/MAXA($D$6:D117)-1</f>
        <v>2.7999999999999137E-3</v>
      </c>
      <c r="F118" s="10">
        <f>'L8 (2)'!Q116</f>
        <v>1.6557378596341096E-2</v>
      </c>
      <c r="G118" s="10">
        <f t="shared" si="5"/>
        <v>5.1655958143285163E-3</v>
      </c>
      <c r="H118" s="11">
        <f t="shared" si="6"/>
        <v>526.388227887212</v>
      </c>
      <c r="I118" s="3">
        <f t="shared" si="7"/>
        <v>148.44547312767074</v>
      </c>
      <c r="J118" s="3">
        <f>I118/MAXA($I$6:I117)-1</f>
        <v>-5.4423618243697458E-3</v>
      </c>
    </row>
    <row r="119" spans="1:10" x14ac:dyDescent="0.25">
      <c r="A119" s="47">
        <v>41821</v>
      </c>
      <c r="B119" s="9">
        <v>-5.9999999999999995E-4</v>
      </c>
      <c r="C119" s="9">
        <v>-1.5079830581919862E-2</v>
      </c>
      <c r="D119" s="3">
        <f t="shared" si="4"/>
        <v>160.57678956960106</v>
      </c>
      <c r="E119" s="3">
        <f>D119/MAXA($D$6:D118)-1</f>
        <v>-6.0000000000004494E-4</v>
      </c>
      <c r="F119" s="10">
        <f>'L8 (2)'!Q117</f>
        <v>1.1840686682973054E-2</v>
      </c>
      <c r="G119" s="10">
        <f t="shared" si="5"/>
        <v>4.4890390096047512E-4</v>
      </c>
      <c r="H119" s="11">
        <f t="shared" si="6"/>
        <v>532.62102596722991</v>
      </c>
      <c r="I119" s="3">
        <f t="shared" si="7"/>
        <v>148.51211087963767</v>
      </c>
      <c r="J119" s="3">
        <f>I119/MAXA($I$6:I118)-1</f>
        <v>-4.9959010208626697E-3</v>
      </c>
    </row>
    <row r="120" spans="1:10" x14ac:dyDescent="0.25">
      <c r="A120" s="47">
        <v>41852</v>
      </c>
      <c r="B120" s="9">
        <v>7.7000000000000002E-3</v>
      </c>
      <c r="C120" s="9">
        <v>3.7655295489735119E-2</v>
      </c>
      <c r="D120" s="3">
        <f t="shared" si="4"/>
        <v>161.81323084928701</v>
      </c>
      <c r="E120" s="3">
        <f>D120/MAXA($D$6:D119)-1</f>
        <v>7.0953800000002065E-3</v>
      </c>
      <c r="F120" s="10">
        <f>'L8 (2)'!Q118</f>
        <v>1.29362164639099E-2</v>
      </c>
      <c r="G120" s="10">
        <f t="shared" si="5"/>
        <v>1.5444336818973212E-3</v>
      </c>
      <c r="H120" s="11">
        <f t="shared" si="6"/>
        <v>539.51112685237183</v>
      </c>
      <c r="I120" s="3">
        <f t="shared" si="7"/>
        <v>148.74147798584985</v>
      </c>
      <c r="J120" s="3">
        <f>I120/MAXA($I$6:I119)-1</f>
        <v>-3.459183176773406E-3</v>
      </c>
    </row>
    <row r="121" spans="1:10" x14ac:dyDescent="0.25">
      <c r="A121" s="47">
        <v>41883</v>
      </c>
      <c r="B121" s="9">
        <v>7.000000000000001E-4</v>
      </c>
      <c r="C121" s="9">
        <v>-1.5513837223063764E-2</v>
      </c>
      <c r="D121" s="3">
        <f t="shared" si="4"/>
        <v>161.92650011088151</v>
      </c>
      <c r="E121" s="3">
        <f>D121/MAXA($D$6:D120)-1</f>
        <v>6.9999999999992291E-4</v>
      </c>
      <c r="F121" s="10">
        <f>'L8 (2)'!Q119</f>
        <v>2.4013865884511872E-2</v>
      </c>
      <c r="G121" s="10">
        <f t="shared" si="5"/>
        <v>1.2622083102499293E-2</v>
      </c>
      <c r="H121" s="11">
        <f t="shared" si="6"/>
        <v>552.46687469580661</v>
      </c>
      <c r="I121" s="3">
        <f t="shared" si="7"/>
        <v>150.61890528177582</v>
      </c>
      <c r="J121" s="3">
        <f>I121/MAXA($I$6:I120)-1</f>
        <v>9.1192378282018982E-3</v>
      </c>
    </row>
    <row r="122" spans="1:10" x14ac:dyDescent="0.25">
      <c r="A122" s="47">
        <v>41913</v>
      </c>
      <c r="B122" s="9">
        <v>-5.0000000000000001E-4</v>
      </c>
      <c r="C122" s="9">
        <v>2.3201460786772321E-2</v>
      </c>
      <c r="D122" s="3">
        <f t="shared" si="4"/>
        <v>161.84553686082609</v>
      </c>
      <c r="E122" s="3">
        <f>D122/MAXA($D$6:D121)-1</f>
        <v>-4.9999999999983391E-4</v>
      </c>
      <c r="F122" s="10">
        <f>'L8 (2)'!Q120</f>
        <v>1.4201720904857874E-2</v>
      </c>
      <c r="G122" s="10">
        <f t="shared" si="5"/>
        <v>2.8099381228452944E-3</v>
      </c>
      <c r="H122" s="11">
        <f t="shared" si="6"/>
        <v>560.3128550594156</v>
      </c>
      <c r="I122" s="3">
        <f t="shared" si="7"/>
        <v>151.0421350857483</v>
      </c>
      <c r="J122" s="3">
        <f>I122/MAXA($I$6:I121)-1</f>
        <v>2.8099381228452458E-3</v>
      </c>
    </row>
    <row r="123" spans="1:10" x14ac:dyDescent="0.25">
      <c r="A123" s="47">
        <v>41944</v>
      </c>
      <c r="B123" s="9">
        <v>1.17E-2</v>
      </c>
      <c r="C123" s="9">
        <v>2.4533588760364822E-2</v>
      </c>
      <c r="D123" s="3">
        <f t="shared" si="4"/>
        <v>163.73912964209777</v>
      </c>
      <c r="E123" s="3">
        <f>D123/MAXA($D$6:D122)-1</f>
        <v>1.1194150000000125E-2</v>
      </c>
      <c r="F123" s="10">
        <f>'L8 (2)'!Q121</f>
        <v>2.5057073659571025E-2</v>
      </c>
      <c r="G123" s="10">
        <f t="shared" si="5"/>
        <v>1.3665290877558446E-2</v>
      </c>
      <c r="H123" s="11">
        <f t="shared" si="6"/>
        <v>574.35265554104387</v>
      </c>
      <c r="I123" s="3">
        <f t="shared" si="7"/>
        <v>153.10616979646252</v>
      </c>
      <c r="J123" s="3">
        <f>I123/MAXA($I$6:I122)-1</f>
        <v>1.3665290877558522E-2</v>
      </c>
    </row>
    <row r="124" spans="1:10" x14ac:dyDescent="0.25">
      <c r="A124" s="47">
        <v>41974</v>
      </c>
      <c r="B124" s="9">
        <v>4.0000000000000002E-4</v>
      </c>
      <c r="C124" s="9">
        <v>-4.1885878779204244E-3</v>
      </c>
      <c r="D124" s="3">
        <f t="shared" si="4"/>
        <v>163.80462529395459</v>
      </c>
      <c r="E124" s="3">
        <f>D124/MAXA($D$6:D123)-1</f>
        <v>3.9999999999995595E-4</v>
      </c>
      <c r="F124" s="10">
        <f>'L8 (2)'!Q122</f>
        <v>1.850064260682267E-2</v>
      </c>
      <c r="G124" s="10">
        <f t="shared" si="5"/>
        <v>7.1088598248100904E-3</v>
      </c>
      <c r="H124" s="11">
        <f t="shared" si="6"/>
        <v>584.97854875148823</v>
      </c>
      <c r="I124" s="3">
        <f t="shared" si="7"/>
        <v>154.19458009585915</v>
      </c>
      <c r="J124" s="3">
        <f>I124/MAXA($I$6:I123)-1</f>
        <v>7.108859824810132E-3</v>
      </c>
    </row>
    <row r="125" spans="1:10" x14ac:dyDescent="0.25">
      <c r="A125" s="47">
        <v>42005</v>
      </c>
      <c r="B125" s="9">
        <v>2.29E-2</v>
      </c>
      <c r="C125" s="9">
        <v>-3.1040805790470194E-2</v>
      </c>
      <c r="D125" s="3">
        <f t="shared" si="4"/>
        <v>167.55575121318614</v>
      </c>
      <c r="E125" s="3">
        <f>D125/MAXA($D$6:D124)-1</f>
        <v>2.289999999999992E-2</v>
      </c>
      <c r="F125" s="10">
        <f>'L8 (2)'!Q123</f>
        <v>1.6028971891308096E-2</v>
      </c>
      <c r="G125" s="10">
        <f t="shared" si="5"/>
        <v>4.637189109295517E-3</v>
      </c>
      <c r="H125" s="11">
        <f t="shared" si="6"/>
        <v>594.35515346644399</v>
      </c>
      <c r="I125" s="3">
        <f t="shared" si="7"/>
        <v>154.90960952339208</v>
      </c>
      <c r="J125" s="3">
        <f>I125/MAXA($I$6:I124)-1</f>
        <v>4.6371891092955586E-3</v>
      </c>
    </row>
    <row r="126" spans="1:10" x14ac:dyDescent="0.25">
      <c r="A126" s="47">
        <v>42036</v>
      </c>
      <c r="B126" s="9">
        <v>1.34E-2</v>
      </c>
      <c r="C126" s="9">
        <v>5.4892511014553946E-2</v>
      </c>
      <c r="D126" s="3">
        <f t="shared" si="4"/>
        <v>169.80099827944284</v>
      </c>
      <c r="E126" s="3">
        <f>D126/MAXA($D$6:D125)-1</f>
        <v>1.3400000000000079E-2</v>
      </c>
      <c r="F126" s="10">
        <f>'L8 (2)'!Q124</f>
        <v>2.4827580773084605E-2</v>
      </c>
      <c r="G126" s="10">
        <f t="shared" si="5"/>
        <v>1.3435797991072026E-2</v>
      </c>
      <c r="H126" s="11">
        <f t="shared" si="6"/>
        <v>609.11155404703129</v>
      </c>
      <c r="I126" s="3">
        <f t="shared" si="7"/>
        <v>156.9909437438242</v>
      </c>
      <c r="J126" s="3">
        <f>I126/MAXA($I$6:I125)-1</f>
        <v>1.3435797991071974E-2</v>
      </c>
    </row>
    <row r="127" spans="1:10" x14ac:dyDescent="0.25">
      <c r="A127" s="47">
        <v>42064</v>
      </c>
      <c r="B127" s="9">
        <v>9.0000000000000011E-3</v>
      </c>
      <c r="C127" s="9">
        <v>-1.739610691375626E-2</v>
      </c>
      <c r="D127" s="3">
        <f t="shared" si="4"/>
        <v>171.32920726395781</v>
      </c>
      <c r="E127" s="3">
        <f>D127/MAXA($D$6:D126)-1</f>
        <v>8.999999999999897E-3</v>
      </c>
      <c r="F127" s="10">
        <f>'L8 (2)'!Q125</f>
        <v>2.7823622152772211E-2</v>
      </c>
      <c r="G127" s="10">
        <f t="shared" si="5"/>
        <v>1.6431839370759631E-2</v>
      </c>
      <c r="H127" s="11">
        <f t="shared" si="6"/>
        <v>626.05924377572376</v>
      </c>
      <c r="I127" s="3">
        <f t="shared" si="7"/>
        <v>159.5705937140867</v>
      </c>
      <c r="J127" s="3">
        <f>I127/MAXA($I$6:I126)-1</f>
        <v>1.6431839370759649E-2</v>
      </c>
    </row>
    <row r="128" spans="1:10" x14ac:dyDescent="0.25">
      <c r="A128" s="47">
        <v>42095</v>
      </c>
      <c r="B128" s="9">
        <v>-1.7000000000000001E-3</v>
      </c>
      <c r="C128" s="9">
        <v>8.5208197301247512E-3</v>
      </c>
      <c r="D128" s="3">
        <f t="shared" si="4"/>
        <v>171.03794761160907</v>
      </c>
      <c r="E128" s="3">
        <f>D128/MAXA($D$6:D127)-1</f>
        <v>-1.7000000000000348E-3</v>
      </c>
      <c r="F128" s="10">
        <f>'L8 (2)'!Q126</f>
        <v>1.6299241392172734E-2</v>
      </c>
      <c r="G128" s="10">
        <f t="shared" si="5"/>
        <v>4.907458610160155E-3</v>
      </c>
      <c r="H128" s="11">
        <f t="shared" si="6"/>
        <v>636.26353451582543</v>
      </c>
      <c r="I128" s="3">
        <f t="shared" si="7"/>
        <v>160.35367979813725</v>
      </c>
      <c r="J128" s="3">
        <f>I128/MAXA($I$6:I127)-1</f>
        <v>4.9074586101600648E-3</v>
      </c>
    </row>
    <row r="129" spans="1:10" x14ac:dyDescent="0.25">
      <c r="A129" s="47">
        <v>42125</v>
      </c>
      <c r="B129" s="9">
        <v>4.1999999999999997E-3</v>
      </c>
      <c r="C129" s="9">
        <v>1.0491382393316817E-2</v>
      </c>
      <c r="D129" s="3">
        <f t="shared" si="4"/>
        <v>171.75630699157782</v>
      </c>
      <c r="E129" s="3">
        <f>D129/MAXA($D$6:D128)-1</f>
        <v>2.4928599999998191E-3</v>
      </c>
      <c r="F129" s="10">
        <f>'L8 (2)'!Q127</f>
        <v>1.6117758953414097E-2</v>
      </c>
      <c r="G129" s="10">
        <f t="shared" si="5"/>
        <v>4.7259761714015178E-3</v>
      </c>
      <c r="H129" s="11">
        <f t="shared" si="6"/>
        <v>646.51867679599877</v>
      </c>
      <c r="I129" s="3">
        <f t="shared" si="7"/>
        <v>161.11150746785981</v>
      </c>
      <c r="J129" s="3">
        <f>I129/MAXA($I$6:I128)-1</f>
        <v>4.7259761714015802E-3</v>
      </c>
    </row>
    <row r="130" spans="1:10" x14ac:dyDescent="0.25">
      <c r="A130" s="47">
        <v>42156</v>
      </c>
      <c r="B130" s="9">
        <v>-1.47E-2</v>
      </c>
      <c r="C130" s="9">
        <v>-2.1011672375900514E-2</v>
      </c>
      <c r="D130" s="3">
        <f t="shared" si="4"/>
        <v>169.2314892788016</v>
      </c>
      <c r="E130" s="3">
        <f>D130/MAXA($D$6:D129)-1</f>
        <v>-1.4700000000000157E-2</v>
      </c>
      <c r="F130" s="10">
        <f>'L8 (2)'!Q128</f>
        <v>1.8796992481203006E-2</v>
      </c>
      <c r="G130" s="10">
        <f t="shared" si="5"/>
        <v>7.4052096991904272E-3</v>
      </c>
      <c r="H130" s="11">
        <f t="shared" si="6"/>
        <v>658.67128350269047</v>
      </c>
      <c r="I130" s="3">
        <f t="shared" si="7"/>
        <v>162.30457196561198</v>
      </c>
      <c r="J130" s="3">
        <f>I130/MAXA($I$6:I129)-1</f>
        <v>7.4052096991903404E-3</v>
      </c>
    </row>
    <row r="131" spans="1:10" x14ac:dyDescent="0.25">
      <c r="A131" s="47">
        <v>42186</v>
      </c>
      <c r="B131" s="9">
        <v>1.1899999999999999E-2</v>
      </c>
      <c r="C131" s="9">
        <v>1.9742029696721453E-2</v>
      </c>
      <c r="D131" s="3">
        <f t="shared" si="4"/>
        <v>171.24534400121934</v>
      </c>
      <c r="E131" s="3">
        <f>D131/MAXA($D$6:D130)-1</f>
        <v>-2.9749300000001533E-3</v>
      </c>
      <c r="F131" s="10">
        <f>'L8 (2)'!Q129</f>
        <v>1.4471106341786012E-2</v>
      </c>
      <c r="G131" s="10">
        <f t="shared" si="5"/>
        <v>3.0793235597734326E-3</v>
      </c>
      <c r="H131" s="11">
        <f t="shared" si="6"/>
        <v>668.20298569053853</v>
      </c>
      <c r="I131" s="3">
        <f t="shared" si="7"/>
        <v>162.80436025792463</v>
      </c>
      <c r="J131" s="3">
        <f>I131/MAXA($I$6:I130)-1</f>
        <v>3.0793235597734725E-3</v>
      </c>
    </row>
    <row r="132" spans="1:10" x14ac:dyDescent="0.25">
      <c r="A132" s="47">
        <v>42217</v>
      </c>
      <c r="B132" s="9">
        <v>-1.46E-2</v>
      </c>
      <c r="C132" s="9">
        <v>-6.2580818167202845E-2</v>
      </c>
      <c r="D132" s="3">
        <f t="shared" si="4"/>
        <v>168.74516197880155</v>
      </c>
      <c r="E132" s="3">
        <f>D132/MAXA($D$6:D131)-1</f>
        <v>-1.7531496022000104E-2</v>
      </c>
      <c r="F132" s="10">
        <f>'L8 (2)'!Q130</f>
        <v>2.5979359595012557E-2</v>
      </c>
      <c r="G132" s="10">
        <f t="shared" si="5"/>
        <v>1.4587576812999978E-2</v>
      </c>
      <c r="H132" s="11">
        <f t="shared" si="6"/>
        <v>685.56247133825411</v>
      </c>
      <c r="I132" s="3">
        <f t="shared" si="7"/>
        <v>165.17928136867843</v>
      </c>
      <c r="J132" s="3">
        <f>I132/MAXA($I$6:I131)-1</f>
        <v>1.4587576812999936E-2</v>
      </c>
    </row>
    <row r="133" spans="1:10" x14ac:dyDescent="0.25">
      <c r="A133" s="47">
        <v>42248</v>
      </c>
      <c r="B133" s="9">
        <v>-4.5999999999999999E-3</v>
      </c>
      <c r="C133" s="9">
        <v>-2.6442831573227132E-2</v>
      </c>
      <c r="D133" s="3">
        <f t="shared" si="4"/>
        <v>167.96893423369906</v>
      </c>
      <c r="E133" s="3">
        <f>D133/MAXA($D$6:D132)-1</f>
        <v>-2.2050851140298922E-2</v>
      </c>
      <c r="F133" s="10">
        <f>'L8 (2)'!Q131</f>
        <v>-6.9497795748118249E-2</v>
      </c>
      <c r="G133" s="10">
        <f t="shared" si="5"/>
        <v>-8.0889578530130832E-2</v>
      </c>
      <c r="H133" s="11">
        <f t="shared" si="6"/>
        <v>637.91739073261294</v>
      </c>
      <c r="I133" s="3">
        <f t="shared" si="7"/>
        <v>151.81799891685614</v>
      </c>
      <c r="J133" s="3">
        <f>I133/MAXA($I$6:I132)-1</f>
        <v>-8.088957853013079E-2</v>
      </c>
    </row>
    <row r="134" spans="1:10" x14ac:dyDescent="0.25">
      <c r="A134" s="47">
        <v>42278</v>
      </c>
      <c r="B134" s="9">
        <v>8.0000000000000002E-3</v>
      </c>
      <c r="C134" s="9">
        <v>8.2983117760394132E-2</v>
      </c>
      <c r="D134" s="3">
        <f t="shared" si="4"/>
        <v>169.31268570756865</v>
      </c>
      <c r="E134" s="3">
        <f>D134/MAXA($D$6:D133)-1</f>
        <v>-1.4227257949421257E-2</v>
      </c>
      <c r="F134" s="10">
        <f>'L8 (2)'!Q132</f>
        <v>3.6357112958201286E-2</v>
      </c>
      <c r="G134" s="10">
        <f t="shared" si="5"/>
        <v>2.4965330176188707E-2</v>
      </c>
      <c r="H134" s="11">
        <f t="shared" si="6"/>
        <v>661.11022536547955</v>
      </c>
      <c r="I134" s="3">
        <f t="shared" si="7"/>
        <v>155.60818538650372</v>
      </c>
      <c r="J134" s="3">
        <f>I134/MAXA($I$6:I133)-1</f>
        <v>-5.7943683389759526E-2</v>
      </c>
    </row>
    <row r="135" spans="1:10" x14ac:dyDescent="0.25">
      <c r="A135" s="47">
        <v>42309</v>
      </c>
      <c r="B135" s="9">
        <v>1.6399999999999998E-2</v>
      </c>
      <c r="C135" s="9">
        <v>5.0486926072412786E-4</v>
      </c>
      <c r="D135" s="3">
        <f t="shared" ref="D135:D149" si="8">D134*(1+B135)</f>
        <v>172.08941375317278</v>
      </c>
      <c r="E135" s="3">
        <f>D135/MAXA($D$6:D134)-1</f>
        <v>1.9394150202083349E-3</v>
      </c>
      <c r="F135" s="10">
        <f>'L8 (2)'!Q133</f>
        <v>3.1501743417097508E-2</v>
      </c>
      <c r="G135" s="10">
        <f t="shared" si="5"/>
        <v>2.0109960635084929E-2</v>
      </c>
      <c r="H135" s="11">
        <f t="shared" si="6"/>
        <v>681.93635005536237</v>
      </c>
      <c r="I135" s="3">
        <f t="shared" si="7"/>
        <v>158.73745986912331</v>
      </c>
      <c r="J135" s="3">
        <f>I135/MAXA($I$6:I134)-1</f>
        <v>-3.8998967946694441E-2</v>
      </c>
    </row>
    <row r="136" spans="1:10" x14ac:dyDescent="0.25">
      <c r="A136" s="47">
        <v>42339</v>
      </c>
      <c r="B136" s="9">
        <v>-5.0000000000000001E-3</v>
      </c>
      <c r="C136" s="9">
        <v>-1.7530185176314439E-2</v>
      </c>
      <c r="D136" s="3">
        <f t="shared" si="8"/>
        <v>171.22896668440691</v>
      </c>
      <c r="E136" s="3">
        <f>D136/MAXA($D$6:D135)-1</f>
        <v>-5.0000000000000044E-3</v>
      </c>
      <c r="F136" s="10">
        <f>'L8 (2)'!Q134</f>
        <v>1.9586773577293243E-2</v>
      </c>
      <c r="G136" s="10">
        <f t="shared" ref="G136:G149" si="9">F136-$L$5</f>
        <v>8.1949907952806635E-3</v>
      </c>
      <c r="H136" s="11">
        <f t="shared" si="6"/>
        <v>695.29328293802257</v>
      </c>
      <c r="I136" s="3">
        <f t="shared" si="7"/>
        <v>160.03831189161701</v>
      </c>
      <c r="J136" s="3">
        <f>I136/MAXA($I$6:I135)-1</f>
        <v>-3.1123573334762455E-2</v>
      </c>
    </row>
    <row r="137" spans="1:10" x14ac:dyDescent="0.25">
      <c r="A137" s="47">
        <v>42370</v>
      </c>
      <c r="B137" s="9">
        <v>-1.0500000000000001E-2</v>
      </c>
      <c r="C137" s="9">
        <v>-5.073532197294639E-2</v>
      </c>
      <c r="D137" s="3">
        <f t="shared" si="8"/>
        <v>169.43106253422064</v>
      </c>
      <c r="E137" s="3">
        <f>D137/MAXA($D$6:D136)-1</f>
        <v>-1.5447499999999947E-2</v>
      </c>
      <c r="F137" s="10">
        <f>'L8 (2)'!Q135</f>
        <v>2.2544188523303019E-2</v>
      </c>
      <c r="G137" s="10">
        <f t="shared" si="9"/>
        <v>1.1152405741290439E-2</v>
      </c>
      <c r="H137" s="11">
        <f t="shared" ref="H137:H149" si="10">H136*(1+F137)</f>
        <v>710.96810578756367</v>
      </c>
      <c r="I137" s="3">
        <f t="shared" ref="I137:I149" si="11">(1+G137)*I136</f>
        <v>161.8231240799835</v>
      </c>
      <c r="J137" s="3">
        <f>I137/MAXA($I$6:I136)-1</f>
        <v>-2.0318270311420084E-2</v>
      </c>
    </row>
    <row r="138" spans="1:10" x14ac:dyDescent="0.25">
      <c r="A138" s="47">
        <v>42401</v>
      </c>
      <c r="B138" s="9">
        <v>3.2000000000000002E-3</v>
      </c>
      <c r="C138" s="9">
        <v>-4.1283604302990717E-3</v>
      </c>
      <c r="D138" s="3">
        <f t="shared" si="8"/>
        <v>169.97324193433016</v>
      </c>
      <c r="E138" s="3">
        <f>D138/MAXA($D$6:D137)-1</f>
        <v>-1.2296931999999927E-2</v>
      </c>
      <c r="F138" s="10">
        <f>'L8 (2)'!Q136</f>
        <v>1.7079322040299143E-2</v>
      </c>
      <c r="G138" s="10">
        <f t="shared" si="9"/>
        <v>5.6875392582865641E-3</v>
      </c>
      <c r="H138" s="11">
        <f t="shared" si="10"/>
        <v>723.11095902669092</v>
      </c>
      <c r="I138" s="3">
        <f t="shared" si="11"/>
        <v>162.74349945108696</v>
      </c>
      <c r="J138" s="3">
        <f>I138/MAXA($I$6:I137)-1</f>
        <v>-1.4746292013190332E-2</v>
      </c>
    </row>
    <row r="139" spans="1:10" x14ac:dyDescent="0.25">
      <c r="A139" s="47">
        <v>42430</v>
      </c>
      <c r="B139" s="9">
        <v>2E-3</v>
      </c>
      <c r="C139" s="9">
        <v>6.5991114577365062E-2</v>
      </c>
      <c r="D139" s="3">
        <f t="shared" si="8"/>
        <v>170.31318841819882</v>
      </c>
      <c r="E139" s="3">
        <f>D139/MAXA($D$6:D138)-1</f>
        <v>-1.0321525863999925E-2</v>
      </c>
      <c r="F139" s="10">
        <f>'L8 (2)'!Q137</f>
        <v>2.5320549484756646E-2</v>
      </c>
      <c r="G139" s="10">
        <f t="shared" si="9"/>
        <v>1.3928766702744066E-2</v>
      </c>
      <c r="H139" s="11">
        <f t="shared" si="10"/>
        <v>741.42052584769601</v>
      </c>
      <c r="I139" s="3">
        <f t="shared" si="11"/>
        <v>165.01031568732932</v>
      </c>
      <c r="J139" s="3">
        <f>I139/MAXA($I$6:I138)-1</f>
        <v>-1.0229229716285371E-3</v>
      </c>
    </row>
    <row r="140" spans="1:10" x14ac:dyDescent="0.25">
      <c r="A140" s="47">
        <v>42461</v>
      </c>
      <c r="B140" s="9">
        <v>3.7000000000000002E-3</v>
      </c>
      <c r="C140" s="9">
        <v>2.6993984808731941E-3</v>
      </c>
      <c r="D140" s="3">
        <f t="shared" si="8"/>
        <v>170.94334721534617</v>
      </c>
      <c r="E140" s="3">
        <f>D140/MAXA($D$6:D139)-1</f>
        <v>-6.6597155096966842E-3</v>
      </c>
      <c r="F140" s="10">
        <f>'L8 (2)'!Q138</f>
        <v>2.1954625772729348E-2</v>
      </c>
      <c r="G140" s="10">
        <f t="shared" si="9"/>
        <v>1.0562842990716768E-2</v>
      </c>
      <c r="H140" s="11">
        <f t="shared" si="10"/>
        <v>757.69813603290243</v>
      </c>
      <c r="I140" s="3">
        <f t="shared" si="11"/>
        <v>166.75329374378319</v>
      </c>
      <c r="J140" s="3">
        <f>I140/MAXA($I$6:I139)-1</f>
        <v>9.5291150443472805E-3</v>
      </c>
    </row>
    <row r="141" spans="1:10" x14ac:dyDescent="0.25">
      <c r="A141" s="47">
        <v>42491</v>
      </c>
      <c r="B141" s="9">
        <v>5.6000000000000008E-3</v>
      </c>
      <c r="C141" s="9">
        <v>1.5324602357572603E-2</v>
      </c>
      <c r="D141" s="3">
        <f t="shared" si="8"/>
        <v>171.90062995975211</v>
      </c>
      <c r="E141" s="3">
        <f>D141/MAXA($D$6:D140)-1</f>
        <v>-1.0970099165509284E-3</v>
      </c>
      <c r="F141" s="10">
        <f>'L8 (2)'!Q139</f>
        <v>1.8297216487158579E-2</v>
      </c>
      <c r="G141" s="10">
        <f t="shared" si="9"/>
        <v>6.9054337051459996E-3</v>
      </c>
      <c r="H141" s="11">
        <f t="shared" si="10"/>
        <v>771.56190285981302</v>
      </c>
      <c r="I141" s="3">
        <f t="shared" si="11"/>
        <v>167.90479755884562</v>
      </c>
      <c r="J141" s="3">
        <f>I141/MAXA($I$6:I140)-1</f>
        <v>6.905433705145958E-3</v>
      </c>
    </row>
    <row r="142" spans="1:10" x14ac:dyDescent="0.25">
      <c r="A142" s="47">
        <v>42522</v>
      </c>
      <c r="B142" s="9">
        <v>1.5E-3</v>
      </c>
      <c r="C142" s="9">
        <v>9.1092112097812539E-4</v>
      </c>
      <c r="D142" s="3">
        <f t="shared" si="8"/>
        <v>172.15848090469174</v>
      </c>
      <c r="E142" s="3">
        <f>D142/MAXA($D$6:D141)-1</f>
        <v>4.0134456857421341E-4</v>
      </c>
      <c r="F142" s="10">
        <f>'L8 (2)'!Q140</f>
        <v>1.934297833504248E-2</v>
      </c>
      <c r="G142" s="10">
        <f t="shared" si="9"/>
        <v>7.9511955530299008E-3</v>
      </c>
      <c r="H142" s="11">
        <f t="shared" si="10"/>
        <v>786.48620803097458</v>
      </c>
      <c r="I142" s="3">
        <f t="shared" si="11"/>
        <v>169.23984143852789</v>
      </c>
      <c r="J142" s="3">
        <f>I142/MAXA($I$6:I141)-1</f>
        <v>7.9511955530298106E-3</v>
      </c>
    </row>
    <row r="143" spans="1:10" x14ac:dyDescent="0.25">
      <c r="A143" s="47">
        <v>42552</v>
      </c>
      <c r="B143" s="9">
        <v>1.3899999999999999E-2</v>
      </c>
      <c r="C143" s="9">
        <v>3.5609801125254359E-2</v>
      </c>
      <c r="D143" s="3">
        <f t="shared" si="8"/>
        <v>174.55148378926697</v>
      </c>
      <c r="E143" s="3">
        <f>D143/MAXA($D$6:D142)-1</f>
        <v>1.3900000000000023E-2</v>
      </c>
      <c r="F143" s="10">
        <f>'L8 (2)'!Q141</f>
        <v>1.4971173580047814E-2</v>
      </c>
      <c r="G143" s="10">
        <f t="shared" si="9"/>
        <v>3.5793907980352351E-3</v>
      </c>
      <c r="H143" s="11">
        <f t="shared" si="10"/>
        <v>798.26082956971982</v>
      </c>
      <c r="I143" s="3">
        <f t="shared" si="11"/>
        <v>169.84561696963391</v>
      </c>
      <c r="J143" s="3">
        <f>I143/MAXA($I$6:I142)-1</f>
        <v>3.5793907980352646E-3</v>
      </c>
    </row>
    <row r="144" spans="1:10" x14ac:dyDescent="0.25">
      <c r="A144" s="47">
        <v>42583</v>
      </c>
      <c r="B144" s="9">
        <v>-4.0000000000000002E-4</v>
      </c>
      <c r="C144" s="9">
        <v>-1.2192431360480427E-3</v>
      </c>
      <c r="D144" s="3">
        <f t="shared" si="8"/>
        <v>174.48166319575128</v>
      </c>
      <c r="E144" s="3">
        <f>D144/MAXA($D$6:D143)-1</f>
        <v>-3.9999999999984492E-4</v>
      </c>
      <c r="F144" s="10">
        <f>'L8 (2)'!Q142</f>
        <v>1.8123208335512859E-2</v>
      </c>
      <c r="G144" s="10">
        <f t="shared" si="9"/>
        <v>6.7314255535002795E-3</v>
      </c>
      <c r="H144" s="11">
        <f t="shared" si="10"/>
        <v>812.72787689009124</v>
      </c>
      <c r="I144" s="3">
        <f t="shared" si="11"/>
        <v>170.98892009585333</v>
      </c>
      <c r="J144" s="3">
        <f>I144/MAXA($I$6:I143)-1</f>
        <v>6.7314255535002587E-3</v>
      </c>
    </row>
    <row r="145" spans="1:10" x14ac:dyDescent="0.25">
      <c r="A145" s="47">
        <v>42614</v>
      </c>
      <c r="B145" s="9">
        <v>2.6000000000000003E-3</v>
      </c>
      <c r="C145" s="9">
        <v>-1.2344508443253854E-3</v>
      </c>
      <c r="D145" s="3">
        <f t="shared" si="8"/>
        <v>174.93531552006021</v>
      </c>
      <c r="E145" s="3">
        <f>D145/MAXA($D$6:D144)-1</f>
        <v>2.1989600000000831E-3</v>
      </c>
      <c r="F145" s="10">
        <f>'L8 (2)'!Q143</f>
        <v>1.4460514175504226E-2</v>
      </c>
      <c r="G145" s="10">
        <f t="shared" si="9"/>
        <v>3.0687313934916471E-3</v>
      </c>
      <c r="H145" s="11">
        <f t="shared" si="10"/>
        <v>824.48033987468796</v>
      </c>
      <c r="I145" s="3">
        <f t="shared" si="11"/>
        <v>171.51363916289071</v>
      </c>
      <c r="J145" s="3">
        <f>I145/MAXA($I$6:I144)-1</f>
        <v>3.0687313934916194E-3</v>
      </c>
    </row>
    <row r="146" spans="1:10" x14ac:dyDescent="0.25">
      <c r="A146" s="47">
        <v>42644</v>
      </c>
      <c r="B146" s="9">
        <v>-6.9999999999999999E-4</v>
      </c>
      <c r="C146" s="9">
        <v>-1.9425679279557517E-2</v>
      </c>
      <c r="D146" s="3">
        <f t="shared" si="8"/>
        <v>174.81286079919616</v>
      </c>
      <c r="E146" s="3">
        <f>D146/MAXA($D$6:D145)-1</f>
        <v>-7.0000000000003393E-4</v>
      </c>
      <c r="F146" s="10">
        <f>'L8 (2)'!Q144</f>
        <v>2.0576895624079501E-2</v>
      </c>
      <c r="G146" s="10">
        <f t="shared" si="9"/>
        <v>9.1851128420669219E-3</v>
      </c>
      <c r="H146" s="11">
        <f t="shared" si="10"/>
        <v>841.44558577239502</v>
      </c>
      <c r="I146" s="3">
        <f t="shared" si="11"/>
        <v>173.08901129255543</v>
      </c>
      <c r="J146" s="3">
        <f>I146/MAXA($I$6:I145)-1</f>
        <v>9.1851128420670225E-3</v>
      </c>
    </row>
    <row r="147" spans="1:10" x14ac:dyDescent="0.25">
      <c r="A147" s="47">
        <v>42675</v>
      </c>
      <c r="B147" s="9">
        <v>1.6999999999999999E-3</v>
      </c>
      <c r="C147" s="9">
        <v>3.4174522187570444E-2</v>
      </c>
      <c r="D147" s="3">
        <f t="shared" si="8"/>
        <v>175.1100426625548</v>
      </c>
      <c r="E147" s="3">
        <f>D147/MAXA($D$6:D146)-1</f>
        <v>9.9881000000001663E-4</v>
      </c>
      <c r="F147" s="10">
        <f>'L8 (2)'!Q145</f>
        <v>1.8375796682523399E-2</v>
      </c>
      <c r="G147" s="10">
        <f t="shared" si="9"/>
        <v>6.9840139005108194E-3</v>
      </c>
      <c r="H147" s="11">
        <f t="shared" si="10"/>
        <v>856.90781877595532</v>
      </c>
      <c r="I147" s="3">
        <f t="shared" si="11"/>
        <v>174.29786735344831</v>
      </c>
      <c r="J147" s="3">
        <f>I147/MAXA($I$6:I146)-1</f>
        <v>6.9840139005108437E-3</v>
      </c>
    </row>
    <row r="148" spans="1:10" x14ac:dyDescent="0.25">
      <c r="A148" s="47">
        <v>42705</v>
      </c>
      <c r="B148" s="9">
        <v>1.03E-2</v>
      </c>
      <c r="C148" s="9">
        <v>1.8200762196895148E-2</v>
      </c>
      <c r="D148" s="3">
        <f t="shared" si="8"/>
        <v>176.91367610197912</v>
      </c>
      <c r="E148" s="3">
        <f>D148/MAXA($D$6:D147)-1</f>
        <v>1.0299999999999976E-2</v>
      </c>
      <c r="F148" s="10">
        <f>'L8 (2)'!Q146</f>
        <v>2.0326085662787895E-2</v>
      </c>
      <c r="G148" s="10">
        <f t="shared" si="9"/>
        <v>8.9343028807753154E-3</v>
      </c>
      <c r="H148" s="11">
        <f t="shared" si="10"/>
        <v>874.32540050550801</v>
      </c>
      <c r="I148" s="3">
        <f t="shared" si="11"/>
        <v>175.85509729185722</v>
      </c>
      <c r="J148" s="3">
        <f>I148/MAXA($I$6:I147)-1</f>
        <v>8.9343028807753466E-3</v>
      </c>
    </row>
    <row r="149" spans="1:10" x14ac:dyDescent="0.25">
      <c r="A149" s="47">
        <v>42736</v>
      </c>
      <c r="B149" s="9">
        <v>5.9999999999999995E-4</v>
      </c>
      <c r="C149" s="9">
        <v>2.3E-2</v>
      </c>
      <c r="D149" s="3">
        <f t="shared" si="8"/>
        <v>177.01982430764031</v>
      </c>
      <c r="E149" s="3">
        <f>D149/MAXA($D$6:D148)-1</f>
        <v>5.9999999999993392E-4</v>
      </c>
      <c r="F149" s="10">
        <f>'L8 (2)'!Q147</f>
        <v>1.8014777137023732E-2</v>
      </c>
      <c r="G149" s="10">
        <f t="shared" si="9"/>
        <v>6.6229943550111525E-3</v>
      </c>
      <c r="H149" s="11">
        <f t="shared" si="10"/>
        <v>890.07617774085384</v>
      </c>
      <c r="I149" s="3">
        <f t="shared" si="11"/>
        <v>177.01978460852112</v>
      </c>
      <c r="J149" s="3">
        <f>I149/MAXA($I$6:I148)-1</f>
        <v>6.6229943550111248E-3</v>
      </c>
    </row>
    <row r="150" spans="1:10" x14ac:dyDescent="0.25">
      <c r="F150" s="10"/>
      <c r="G150" s="10"/>
    </row>
  </sheetData>
  <pageMargins left="0.75" right="0.75" top="1" bottom="1" header="0.5" footer="0.5"/>
  <pageSetup paperSize="9" orientation="portrait" horizontalDpi="4294967292" verticalDpi="4294967292"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8"/>
  <sheetViews>
    <sheetView workbookViewId="0">
      <selection activeCell="O4" sqref="O4:R4"/>
    </sheetView>
  </sheetViews>
  <sheetFormatPr baseColWidth="10" defaultRowHeight="15" x14ac:dyDescent="0.25"/>
  <cols>
    <col min="1" max="1" width="11.7109375" bestFit="1" customWidth="1"/>
    <col min="4" max="4" width="12.7109375" bestFit="1" customWidth="1"/>
    <col min="5" max="5" width="11.85546875" customWidth="1"/>
    <col min="9" max="9" width="18.140625" customWidth="1"/>
  </cols>
  <sheetData>
    <row r="1" spans="1:19" x14ac:dyDescent="0.25">
      <c r="A1" t="s">
        <v>0</v>
      </c>
      <c r="B1">
        <v>10</v>
      </c>
    </row>
    <row r="2" spans="1:19" x14ac:dyDescent="0.25">
      <c r="A2" t="s">
        <v>1</v>
      </c>
      <c r="B2">
        <v>-2</v>
      </c>
    </row>
    <row r="3" spans="1:19" x14ac:dyDescent="0.25">
      <c r="A3" s="2"/>
    </row>
    <row r="4" spans="1:19" x14ac:dyDescent="0.25">
      <c r="A4" s="1" t="s">
        <v>18</v>
      </c>
      <c r="B4" s="1" t="s">
        <v>2</v>
      </c>
      <c r="C4" s="1" t="s">
        <v>6</v>
      </c>
      <c r="D4" s="1" t="s">
        <v>5</v>
      </c>
      <c r="E4" s="1" t="s">
        <v>7</v>
      </c>
      <c r="F4" s="1" t="s">
        <v>8</v>
      </c>
      <c r="G4" s="1" t="s">
        <v>9</v>
      </c>
      <c r="H4" s="1" t="s">
        <v>10</v>
      </c>
      <c r="I4" s="1" t="s">
        <v>17</v>
      </c>
      <c r="J4" s="1" t="s">
        <v>4</v>
      </c>
      <c r="K4" s="1" t="s">
        <v>3</v>
      </c>
      <c r="L4" s="1" t="s">
        <v>11</v>
      </c>
      <c r="M4" s="1" t="s">
        <v>12</v>
      </c>
      <c r="N4" s="1" t="s">
        <v>13</v>
      </c>
      <c r="O4" s="1" t="s">
        <v>14</v>
      </c>
      <c r="P4" s="1" t="s">
        <v>15</v>
      </c>
      <c r="Q4" s="1" t="s">
        <v>16</v>
      </c>
    </row>
    <row r="5" spans="1:19" ht="15.75" x14ac:dyDescent="0.25">
      <c r="A5" s="36">
        <v>38353</v>
      </c>
      <c r="B5" s="37">
        <v>0.12820000000000001</v>
      </c>
      <c r="C5" s="38">
        <v>1181.27</v>
      </c>
      <c r="D5" s="37">
        <v>2.06E-2</v>
      </c>
      <c r="E5" s="37">
        <v>1.7500000000000002E-2</v>
      </c>
      <c r="F5" s="39">
        <v>28</v>
      </c>
      <c r="G5" s="38">
        <f>C5*EXP((D5-E5+((B5^2)/2))*(1/12)+(B5*SQRT(F5/365)*$B$2))</f>
        <v>1101.3296053696297</v>
      </c>
      <c r="H5" s="38">
        <v>1100</v>
      </c>
      <c r="I5" s="40">
        <v>42813</v>
      </c>
      <c r="J5" s="38">
        <v>47</v>
      </c>
      <c r="K5" s="38">
        <v>2.8</v>
      </c>
      <c r="L5" s="38">
        <v>0.55000000000000004</v>
      </c>
      <c r="M5" s="38">
        <f>H5*EXP(-D5*(J5/365))-K5</f>
        <v>1094.2860035324543</v>
      </c>
      <c r="N5" s="38">
        <f>M5/$B$1</f>
        <v>109.42860035324543</v>
      </c>
      <c r="O5" s="38">
        <f>(N5+K5)*(EXP(D5*F5/365)-1)</f>
        <v>0.17749214228919111</v>
      </c>
      <c r="P5" s="38">
        <f>K5-L5+O5</f>
        <v>2.4274921422891911</v>
      </c>
      <c r="Q5" s="37">
        <f>P5/N5</f>
        <v>2.2183342695173171E-2</v>
      </c>
      <c r="S5" s="3"/>
    </row>
    <row r="6" spans="1:19" ht="15.75" x14ac:dyDescent="0.25">
      <c r="A6" s="36">
        <v>38384</v>
      </c>
      <c r="B6" s="37">
        <v>0.1208</v>
      </c>
      <c r="C6" s="38">
        <v>1203.599976</v>
      </c>
      <c r="D6" s="37">
        <v>2.5100000000000001E-2</v>
      </c>
      <c r="E6" s="37">
        <v>1.66E-2</v>
      </c>
      <c r="F6" s="38">
        <v>31</v>
      </c>
      <c r="G6" s="38">
        <f>C6*EXP((D6-E6+((B6^2)/2))*(1/12)+(B6*SQRT(F6/365)*$B$2))</f>
        <v>1123.2473302479405</v>
      </c>
      <c r="H6" s="38">
        <v>1125</v>
      </c>
      <c r="I6" s="36">
        <v>42841</v>
      </c>
      <c r="J6" s="38">
        <v>47</v>
      </c>
      <c r="K6" s="38">
        <v>2.2999999999999998</v>
      </c>
      <c r="L6" s="38">
        <v>1.4</v>
      </c>
      <c r="M6" s="38">
        <f t="shared" ref="M6:M69" si="0">H6*EXP(-D6*(J6/365))-K6</f>
        <v>1119.0698080060195</v>
      </c>
      <c r="N6" s="38">
        <f t="shared" ref="N6:N69" si="1">M6/$B$1</f>
        <v>111.90698080060194</v>
      </c>
      <c r="O6" s="38">
        <f t="shared" ref="O6:O69" si="2">(N6+K6)*(EXP(D6*F6/365)-1)</f>
        <v>0.24372394211260187</v>
      </c>
      <c r="P6" s="38">
        <f t="shared" ref="P6:P69" si="3">K6-L6+O6</f>
        <v>1.1437239421126018</v>
      </c>
      <c r="Q6" s="37">
        <f t="shared" ref="Q6:Q69" si="4">P6/N6</f>
        <v>1.0220309170439612E-2</v>
      </c>
      <c r="S6" s="3"/>
    </row>
    <row r="7" spans="1:19" ht="15.75" x14ac:dyDescent="0.25">
      <c r="A7" s="36">
        <v>38412</v>
      </c>
      <c r="B7" s="37">
        <v>0.14019999999999999</v>
      </c>
      <c r="C7" s="38">
        <v>1180.589966</v>
      </c>
      <c r="D7" s="37">
        <v>2.63E-2</v>
      </c>
      <c r="E7" s="37">
        <v>1.6899999999999998E-2</v>
      </c>
      <c r="F7" s="38">
        <v>29</v>
      </c>
      <c r="G7" s="38">
        <f t="shared" ref="G7:G70" si="5">C7*EXP((D7-E7+((B7^2)/2))*(1/12)+(B7*SQRT(F7/365)*$B$2))</f>
        <v>1092.6212177736613</v>
      </c>
      <c r="H7" s="38">
        <v>1090</v>
      </c>
      <c r="I7" s="40">
        <v>42876</v>
      </c>
      <c r="J7" s="38">
        <v>51</v>
      </c>
      <c r="K7" s="38">
        <v>2.85</v>
      </c>
      <c r="L7" s="38">
        <v>2.1</v>
      </c>
      <c r="M7" s="38">
        <f>H7*EXP(-D7*(J7/365))-K7</f>
        <v>1083.1518247082472</v>
      </c>
      <c r="N7" s="38">
        <f>M7/$B$1</f>
        <v>108.31518247082472</v>
      </c>
      <c r="O7" s="38">
        <f>(N7+K7)*(EXP(D7*F7/365)-1)</f>
        <v>0.23253241102090927</v>
      </c>
      <c r="P7" s="38">
        <f t="shared" si="3"/>
        <v>0.98253241102090927</v>
      </c>
      <c r="Q7" s="37">
        <f t="shared" si="4"/>
        <v>9.071049769828525E-3</v>
      </c>
      <c r="S7" s="3"/>
    </row>
    <row r="8" spans="1:19" ht="15.75" x14ac:dyDescent="0.25">
      <c r="A8" s="36">
        <v>38443</v>
      </c>
      <c r="B8" s="37">
        <v>0.15310000000000001</v>
      </c>
      <c r="C8" s="38">
        <v>1156.849976</v>
      </c>
      <c r="D8" s="37">
        <v>2.7E-2</v>
      </c>
      <c r="E8" s="37">
        <v>1.7600000000000001E-2</v>
      </c>
      <c r="F8" s="38">
        <v>32</v>
      </c>
      <c r="G8" s="38">
        <f t="shared" si="5"/>
        <v>1058.4409182935738</v>
      </c>
      <c r="H8" s="38">
        <v>1060</v>
      </c>
      <c r="I8" s="40">
        <v>42904</v>
      </c>
      <c r="J8" s="38">
        <v>50</v>
      </c>
      <c r="K8" s="38">
        <v>3.5</v>
      </c>
      <c r="L8" s="38">
        <v>0.5</v>
      </c>
      <c r="M8" s="38">
        <f t="shared" si="0"/>
        <v>1052.5866934526846</v>
      </c>
      <c r="N8" s="38">
        <f t="shared" si="1"/>
        <v>105.25866934526846</v>
      </c>
      <c r="O8" s="38">
        <f t="shared" si="2"/>
        <v>0.25775012174743051</v>
      </c>
      <c r="P8" s="38">
        <f t="shared" si="3"/>
        <v>3.2577501217474305</v>
      </c>
      <c r="Q8" s="37">
        <f t="shared" si="4"/>
        <v>3.0949945900051144E-2</v>
      </c>
      <c r="S8" s="3"/>
    </row>
    <row r="9" spans="1:19" ht="15.75" x14ac:dyDescent="0.25">
      <c r="A9" s="36">
        <v>38473</v>
      </c>
      <c r="B9" s="37">
        <v>0.13289999999999999</v>
      </c>
      <c r="C9" s="38">
        <v>1191.5</v>
      </c>
      <c r="D9" s="37">
        <v>2.8000000000000001E-2</v>
      </c>
      <c r="E9" s="37">
        <v>1.7600000000000001E-2</v>
      </c>
      <c r="F9" s="38">
        <v>30</v>
      </c>
      <c r="G9" s="38">
        <f t="shared" si="5"/>
        <v>1105.8487352852728</v>
      </c>
      <c r="H9" s="38">
        <v>1110</v>
      </c>
      <c r="I9" s="40">
        <v>42932</v>
      </c>
      <c r="J9" s="38">
        <v>46</v>
      </c>
      <c r="K9" s="38">
        <v>2.9</v>
      </c>
      <c r="L9" s="38">
        <v>0.6</v>
      </c>
      <c r="M9" s="38">
        <f t="shared" si="0"/>
        <v>1103.1899713408122</v>
      </c>
      <c r="N9" s="38">
        <f t="shared" si="1"/>
        <v>110.31899713408123</v>
      </c>
      <c r="O9" s="38">
        <f t="shared" si="2"/>
        <v>0.2608588391281666</v>
      </c>
      <c r="P9" s="38">
        <f t="shared" si="3"/>
        <v>2.5608588391281666</v>
      </c>
      <c r="Q9" s="37">
        <f t="shared" si="4"/>
        <v>2.3213217176147005E-2</v>
      </c>
      <c r="S9" s="3"/>
    </row>
    <row r="10" spans="1:19" ht="15.75" x14ac:dyDescent="0.25">
      <c r="A10" s="36">
        <v>38504</v>
      </c>
      <c r="B10" s="37">
        <v>0.12039999999999999</v>
      </c>
      <c r="C10" s="38">
        <v>1191.329956</v>
      </c>
      <c r="D10" s="37">
        <v>2.9899999999999999E-2</v>
      </c>
      <c r="E10" s="37">
        <v>1.7399999999999999E-2</v>
      </c>
      <c r="F10" s="38">
        <v>29</v>
      </c>
      <c r="G10" s="38">
        <f t="shared" si="5"/>
        <v>1114.9851544860173</v>
      </c>
      <c r="H10" s="38">
        <v>1125</v>
      </c>
      <c r="I10" s="40">
        <v>42967</v>
      </c>
      <c r="J10" s="38">
        <v>49</v>
      </c>
      <c r="K10" s="38">
        <v>3.7</v>
      </c>
      <c r="L10" s="38">
        <v>0.6</v>
      </c>
      <c r="M10" s="38">
        <f t="shared" si="0"/>
        <v>1116.7933316944145</v>
      </c>
      <c r="N10" s="38">
        <f t="shared" si="1"/>
        <v>111.67933316944145</v>
      </c>
      <c r="O10" s="38">
        <f t="shared" si="2"/>
        <v>0.2744228732082174</v>
      </c>
      <c r="P10" s="38">
        <f t="shared" si="3"/>
        <v>3.3744228732082173</v>
      </c>
      <c r="Q10" s="37">
        <f t="shared" si="4"/>
        <v>3.0215284936278189E-2</v>
      </c>
      <c r="S10" s="3"/>
    </row>
    <row r="11" spans="1:19" ht="15.75" x14ac:dyDescent="0.25">
      <c r="A11" s="36">
        <v>38534</v>
      </c>
      <c r="B11" s="37">
        <v>0.1157</v>
      </c>
      <c r="C11" s="38">
        <v>1234.1800539999999</v>
      </c>
      <c r="D11" s="37">
        <v>3.2500000000000001E-2</v>
      </c>
      <c r="E11" s="37">
        <v>1.7299999999999999E-2</v>
      </c>
      <c r="F11" s="38">
        <v>32</v>
      </c>
      <c r="G11" s="38">
        <f t="shared" si="5"/>
        <v>1154.5553330858716</v>
      </c>
      <c r="H11" s="38">
        <v>1155</v>
      </c>
      <c r="I11" s="40">
        <v>42995</v>
      </c>
      <c r="J11" s="38">
        <v>49</v>
      </c>
      <c r="K11" s="38">
        <v>2.4</v>
      </c>
      <c r="L11" s="38">
        <v>1.05</v>
      </c>
      <c r="M11" s="38">
        <f t="shared" si="0"/>
        <v>1147.5716964332696</v>
      </c>
      <c r="N11" s="38">
        <f t="shared" si="1"/>
        <v>114.75716964332696</v>
      </c>
      <c r="O11" s="38">
        <f t="shared" si="2"/>
        <v>0.33429371674265895</v>
      </c>
      <c r="P11" s="38">
        <f t="shared" si="3"/>
        <v>1.6842937167426588</v>
      </c>
      <c r="Q11" s="37">
        <f t="shared" si="4"/>
        <v>1.4677023858095817E-2</v>
      </c>
      <c r="S11" s="3"/>
    </row>
    <row r="12" spans="1:19" ht="15.75" x14ac:dyDescent="0.25">
      <c r="A12" s="36">
        <v>38565</v>
      </c>
      <c r="B12" s="37">
        <v>0.126</v>
      </c>
      <c r="C12" s="38">
        <v>1220.329956</v>
      </c>
      <c r="D12" s="37">
        <v>3.4099999999999998E-2</v>
      </c>
      <c r="E12" s="37">
        <v>1.7399999999999999E-2</v>
      </c>
      <c r="F12" s="38">
        <v>30</v>
      </c>
      <c r="G12" s="38">
        <f t="shared" si="5"/>
        <v>1137.6085433533976</v>
      </c>
      <c r="H12" s="38">
        <v>1140</v>
      </c>
      <c r="I12" s="40">
        <v>43030</v>
      </c>
      <c r="J12" s="38">
        <v>52</v>
      </c>
      <c r="K12" s="38">
        <v>3.4</v>
      </c>
      <c r="L12" s="38">
        <v>0.75</v>
      </c>
      <c r="M12" s="38">
        <f t="shared" si="0"/>
        <v>1131.0752170919445</v>
      </c>
      <c r="N12" s="38">
        <f t="shared" si="1"/>
        <v>113.10752170919446</v>
      </c>
      <c r="O12" s="38">
        <f t="shared" si="2"/>
        <v>0.32699829096844285</v>
      </c>
      <c r="P12" s="38">
        <f t="shared" si="3"/>
        <v>2.9769982909684427</v>
      </c>
      <c r="Q12" s="37">
        <f t="shared" si="4"/>
        <v>2.632007355463473E-2</v>
      </c>
      <c r="S12" s="3"/>
    </row>
    <row r="13" spans="1:19" ht="15.75" x14ac:dyDescent="0.25">
      <c r="A13" s="36">
        <v>38596</v>
      </c>
      <c r="B13" s="37">
        <v>0.1192</v>
      </c>
      <c r="C13" s="38">
        <v>1228.8100589999999</v>
      </c>
      <c r="D13" s="37">
        <v>3.15E-2</v>
      </c>
      <c r="E13" s="37">
        <v>1.7500000000000002E-2</v>
      </c>
      <c r="F13" s="38">
        <v>31</v>
      </c>
      <c r="G13" s="38">
        <f t="shared" si="5"/>
        <v>1148.3521771905373</v>
      </c>
      <c r="H13" s="38">
        <v>1150</v>
      </c>
      <c r="I13" s="40">
        <v>43058</v>
      </c>
      <c r="J13" s="38">
        <v>50</v>
      </c>
      <c r="K13" s="38">
        <v>3.2</v>
      </c>
      <c r="L13" s="38">
        <v>3.4</v>
      </c>
      <c r="M13" s="38">
        <f t="shared" si="0"/>
        <v>1141.8483622441247</v>
      </c>
      <c r="N13" s="38">
        <f t="shared" si="1"/>
        <v>114.18483622441246</v>
      </c>
      <c r="O13" s="38">
        <f t="shared" si="2"/>
        <v>0.31446510054123022</v>
      </c>
      <c r="P13" s="38">
        <f t="shared" si="3"/>
        <v>0.11446510054123049</v>
      </c>
      <c r="Q13" s="37">
        <f t="shared" si="4"/>
        <v>1.0024544792993984E-3</v>
      </c>
      <c r="S13" s="3"/>
    </row>
    <row r="14" spans="1:19" ht="15.75" x14ac:dyDescent="0.25">
      <c r="A14" s="36">
        <v>38626</v>
      </c>
      <c r="B14" s="48">
        <v>0.1532</v>
      </c>
      <c r="C14" s="38">
        <v>1207.01001</v>
      </c>
      <c r="D14" s="37">
        <v>3.7699999999999997E-2</v>
      </c>
      <c r="E14" s="48">
        <v>1.8200000000000001E-2</v>
      </c>
      <c r="F14" s="38">
        <v>30</v>
      </c>
      <c r="G14" s="38">
        <f t="shared" si="5"/>
        <v>1108.3883376926078</v>
      </c>
      <c r="H14" s="38">
        <v>1100</v>
      </c>
      <c r="I14" s="49">
        <v>38703</v>
      </c>
      <c r="J14" s="38">
        <v>47</v>
      </c>
      <c r="K14" s="38">
        <v>3</v>
      </c>
      <c r="L14" s="38">
        <v>0.25</v>
      </c>
      <c r="M14" s="38">
        <f t="shared" si="0"/>
        <v>1091.6729679520915</v>
      </c>
      <c r="N14" s="38">
        <f t="shared" si="1"/>
        <v>109.16729679520915</v>
      </c>
      <c r="O14" s="38">
        <f t="shared" si="2"/>
        <v>0.34810401049586337</v>
      </c>
      <c r="P14" s="38">
        <f t="shared" si="3"/>
        <v>3.0981040104958635</v>
      </c>
      <c r="Q14" s="37">
        <f t="shared" si="4"/>
        <v>2.8379414911296263E-2</v>
      </c>
      <c r="S14" s="3"/>
    </row>
    <row r="15" spans="1:19" x14ac:dyDescent="0.25">
      <c r="A15" s="36">
        <v>38657</v>
      </c>
      <c r="B15" s="37">
        <v>0.1206</v>
      </c>
      <c r="C15" s="38">
        <v>1249.4799800000001</v>
      </c>
      <c r="D15" s="41">
        <v>0.04</v>
      </c>
      <c r="E15" s="37">
        <v>1.78E-2</v>
      </c>
      <c r="F15" s="38">
        <v>30</v>
      </c>
      <c r="G15" s="38">
        <f t="shared" si="5"/>
        <v>1168.8654447020615</v>
      </c>
      <c r="H15" s="38">
        <v>1165</v>
      </c>
      <c r="I15" s="49">
        <v>38373</v>
      </c>
      <c r="J15" s="38">
        <v>51</v>
      </c>
      <c r="K15" s="38">
        <v>2.5</v>
      </c>
      <c r="L15" s="38">
        <v>0.6</v>
      </c>
      <c r="M15" s="38">
        <f t="shared" si="0"/>
        <v>1156.0069290456906</v>
      </c>
      <c r="N15" s="38">
        <f t="shared" si="1"/>
        <v>115.60069290456906</v>
      </c>
      <c r="O15" s="38">
        <f t="shared" si="2"/>
        <v>0.38891521301582327</v>
      </c>
      <c r="P15" s="38">
        <f t="shared" si="3"/>
        <v>2.288915213015823</v>
      </c>
      <c r="Q15" s="37">
        <f t="shared" si="4"/>
        <v>1.9800185928862669E-2</v>
      </c>
    </row>
    <row r="16" spans="1:19" x14ac:dyDescent="0.25">
      <c r="A16" s="36">
        <v>38687</v>
      </c>
      <c r="B16" s="37">
        <v>0.1207</v>
      </c>
      <c r="C16" s="38">
        <v>1248.290039</v>
      </c>
      <c r="D16" s="37">
        <v>4.0099999999999997E-2</v>
      </c>
      <c r="E16" s="37">
        <v>1.7600000000000001E-2</v>
      </c>
      <c r="F16" s="38">
        <v>32</v>
      </c>
      <c r="G16" s="38">
        <f t="shared" si="5"/>
        <v>1165.0683416186357</v>
      </c>
      <c r="H16" s="38">
        <v>1165</v>
      </c>
      <c r="I16" s="49">
        <v>38401</v>
      </c>
      <c r="J16" s="38">
        <v>49</v>
      </c>
      <c r="K16" s="38">
        <v>3</v>
      </c>
      <c r="L16" s="38">
        <v>0.8</v>
      </c>
      <c r="M16" s="38">
        <f t="shared" si="0"/>
        <v>1155.7453203379025</v>
      </c>
      <c r="N16" s="38">
        <f t="shared" si="1"/>
        <v>115.57453203379025</v>
      </c>
      <c r="O16" s="38">
        <f t="shared" si="2"/>
        <v>0.41759619790870733</v>
      </c>
      <c r="P16" s="38">
        <f t="shared" si="3"/>
        <v>2.6175961979087075</v>
      </c>
      <c r="Q16" s="37">
        <f t="shared" si="4"/>
        <v>2.2648555454617001E-2</v>
      </c>
    </row>
    <row r="17" spans="1:17" x14ac:dyDescent="0.25">
      <c r="A17" s="36">
        <v>38718</v>
      </c>
      <c r="B17" s="37">
        <v>0.1295</v>
      </c>
      <c r="C17" s="38">
        <v>1280.079956</v>
      </c>
      <c r="D17" s="37">
        <v>4.3700000000000003E-2</v>
      </c>
      <c r="E17" s="37">
        <v>1.7500000000000002E-2</v>
      </c>
      <c r="F17" s="38">
        <v>28</v>
      </c>
      <c r="G17" s="38">
        <f t="shared" si="5"/>
        <v>1194.9082805151711</v>
      </c>
      <c r="H17" s="38">
        <v>1195</v>
      </c>
      <c r="I17" s="49">
        <v>38794</v>
      </c>
      <c r="J17" s="38">
        <v>46</v>
      </c>
      <c r="K17" s="38">
        <v>2.75</v>
      </c>
      <c r="L17" s="38">
        <v>0.9</v>
      </c>
      <c r="M17" s="38">
        <f t="shared" si="0"/>
        <v>1185.6867500756834</v>
      </c>
      <c r="N17" s="38">
        <f t="shared" si="1"/>
        <v>118.56867500756834</v>
      </c>
      <c r="O17" s="38">
        <f t="shared" si="2"/>
        <v>0.40738254280853359</v>
      </c>
      <c r="P17" s="38">
        <f t="shared" si="3"/>
        <v>2.2573825428085339</v>
      </c>
      <c r="Q17" s="37">
        <f t="shared" si="4"/>
        <v>1.903860815400394E-2</v>
      </c>
    </row>
    <row r="18" spans="1:17" x14ac:dyDescent="0.25">
      <c r="A18" s="36">
        <v>38749</v>
      </c>
      <c r="B18" s="37">
        <v>0.1234</v>
      </c>
      <c r="C18" s="38">
        <v>1280.660034</v>
      </c>
      <c r="D18" s="37">
        <v>4.4699999999999997E-2</v>
      </c>
      <c r="E18" s="37">
        <v>1.77E-2</v>
      </c>
      <c r="F18" s="38">
        <v>31</v>
      </c>
      <c r="G18" s="38">
        <f t="shared" si="5"/>
        <v>1195.2258077906556</v>
      </c>
      <c r="H18" s="38">
        <v>1195</v>
      </c>
      <c r="I18" s="49">
        <v>38829</v>
      </c>
      <c r="J18" s="38">
        <v>53</v>
      </c>
      <c r="K18" s="38">
        <v>2.2799999999999998</v>
      </c>
      <c r="L18" s="38">
        <v>0.7</v>
      </c>
      <c r="M18" s="38">
        <f t="shared" si="0"/>
        <v>1184.9887492058288</v>
      </c>
      <c r="N18" s="38">
        <f t="shared" si="1"/>
        <v>118.49887492058288</v>
      </c>
      <c r="O18" s="38">
        <f t="shared" si="2"/>
        <v>0.45940104546113236</v>
      </c>
      <c r="P18" s="38">
        <f t="shared" si="3"/>
        <v>2.0394010454611324</v>
      </c>
      <c r="Q18" s="37">
        <f t="shared" si="4"/>
        <v>1.7210298805182114E-2</v>
      </c>
    </row>
    <row r="19" spans="1:17" x14ac:dyDescent="0.25">
      <c r="A19" s="36">
        <v>38777</v>
      </c>
      <c r="B19" s="37">
        <v>0.1139</v>
      </c>
      <c r="C19" s="38">
        <v>1294.869995</v>
      </c>
      <c r="D19" s="37">
        <v>4.65E-2</v>
      </c>
      <c r="E19" s="37">
        <v>1.67E-2</v>
      </c>
      <c r="F19" s="38">
        <v>28</v>
      </c>
      <c r="G19" s="38">
        <f t="shared" si="5"/>
        <v>1219.377447220254</v>
      </c>
      <c r="H19" s="38">
        <v>1220</v>
      </c>
      <c r="I19" s="49">
        <v>38857</v>
      </c>
      <c r="J19" s="38">
        <v>50</v>
      </c>
      <c r="K19" s="38">
        <v>2.65</v>
      </c>
      <c r="L19" s="38">
        <v>1.1000000000000001</v>
      </c>
      <c r="M19" s="38">
        <f t="shared" si="0"/>
        <v>1209.6034654981436</v>
      </c>
      <c r="N19" s="38">
        <f t="shared" si="1"/>
        <v>120.96034654981436</v>
      </c>
      <c r="O19" s="38">
        <f t="shared" si="2"/>
        <v>0.44172071351219744</v>
      </c>
      <c r="P19" s="38">
        <f t="shared" si="3"/>
        <v>1.9917207135121973</v>
      </c>
      <c r="Q19" s="37">
        <f t="shared" si="4"/>
        <v>1.6465897877466471E-2</v>
      </c>
    </row>
    <row r="20" spans="1:17" x14ac:dyDescent="0.25">
      <c r="A20" s="36">
        <v>38808</v>
      </c>
      <c r="B20" s="37">
        <v>0.1159</v>
      </c>
      <c r="C20" s="38">
        <v>1310.6099850000001</v>
      </c>
      <c r="D20" s="37">
        <v>4.5999999999999999E-2</v>
      </c>
      <c r="E20" s="37">
        <v>1.77E-2</v>
      </c>
      <c r="F20" s="38">
        <v>33</v>
      </c>
      <c r="G20" s="38">
        <f t="shared" si="5"/>
        <v>1225.9451698268069</v>
      </c>
      <c r="H20" s="38">
        <v>1225</v>
      </c>
      <c r="I20" s="49">
        <v>38885</v>
      </c>
      <c r="J20" s="38">
        <v>50</v>
      </c>
      <c r="K20" s="38">
        <v>2.6</v>
      </c>
      <c r="L20" s="38">
        <v>4.9000000000000004</v>
      </c>
      <c r="M20" s="38">
        <f t="shared" si="0"/>
        <v>1214.7050916116787</v>
      </c>
      <c r="N20" s="38">
        <f t="shared" si="1"/>
        <v>121.47050916116787</v>
      </c>
      <c r="O20" s="38">
        <f t="shared" si="2"/>
        <v>0.51707183121761313</v>
      </c>
      <c r="P20" s="38">
        <f t="shared" si="3"/>
        <v>-1.7829281687823872</v>
      </c>
      <c r="Q20" s="37">
        <f t="shared" si="4"/>
        <v>-1.4677868571512995E-2</v>
      </c>
    </row>
    <row r="21" spans="1:17" x14ac:dyDescent="0.25">
      <c r="A21" s="36">
        <v>38838</v>
      </c>
      <c r="B21" s="37">
        <v>0.16439999999999999</v>
      </c>
      <c r="C21" s="38">
        <v>1270.089966</v>
      </c>
      <c r="D21" s="37">
        <v>4.7500000000000001E-2</v>
      </c>
      <c r="E21" s="37">
        <v>1.7999999999999999E-2</v>
      </c>
      <c r="F21" s="38">
        <v>30</v>
      </c>
      <c r="G21" s="38">
        <f t="shared" si="5"/>
        <v>1159.986283435748</v>
      </c>
      <c r="H21" s="38">
        <v>1160</v>
      </c>
      <c r="I21" s="49">
        <v>38920</v>
      </c>
      <c r="J21" s="38">
        <v>52</v>
      </c>
      <c r="K21" s="38">
        <v>1.55</v>
      </c>
      <c r="L21" s="38">
        <v>0.85</v>
      </c>
      <c r="M21" s="38">
        <f t="shared" si="0"/>
        <v>1150.6266376702106</v>
      </c>
      <c r="N21" s="38">
        <f t="shared" si="1"/>
        <v>115.06266376702106</v>
      </c>
      <c r="O21" s="38">
        <f t="shared" si="2"/>
        <v>0.45615848577580109</v>
      </c>
      <c r="P21" s="38">
        <f t="shared" si="3"/>
        <v>1.1561584857758012</v>
      </c>
      <c r="Q21" s="37">
        <f t="shared" si="4"/>
        <v>1.0048076829828931E-2</v>
      </c>
    </row>
    <row r="22" spans="1:17" x14ac:dyDescent="0.25">
      <c r="A22" s="36">
        <v>38869</v>
      </c>
      <c r="B22" s="37">
        <v>0.1308</v>
      </c>
      <c r="C22" s="38">
        <v>1270.1999510000001</v>
      </c>
      <c r="D22" s="37">
        <v>4.5400000000000003E-2</v>
      </c>
      <c r="E22" s="37">
        <v>1.8700000000000001E-2</v>
      </c>
      <c r="F22" s="38">
        <v>31</v>
      </c>
      <c r="G22" s="38">
        <f t="shared" si="5"/>
        <v>1180.4244462419026</v>
      </c>
      <c r="H22" s="38">
        <v>1180</v>
      </c>
      <c r="I22" s="49">
        <v>38948</v>
      </c>
      <c r="J22" s="38">
        <v>50</v>
      </c>
      <c r="K22" s="38">
        <v>3.5</v>
      </c>
      <c r="L22" s="38">
        <v>1.1000000000000001</v>
      </c>
      <c r="M22" s="38">
        <f t="shared" si="0"/>
        <v>1169.184142752855</v>
      </c>
      <c r="N22" s="38">
        <f t="shared" si="1"/>
        <v>116.9184142752855</v>
      </c>
      <c r="O22" s="38">
        <f t="shared" si="2"/>
        <v>0.46521654451452116</v>
      </c>
      <c r="P22" s="38">
        <f t="shared" si="3"/>
        <v>2.8652165445145212</v>
      </c>
      <c r="Q22" s="37">
        <f t="shared" si="4"/>
        <v>2.4506118751904574E-2</v>
      </c>
    </row>
    <row r="23" spans="1:17" x14ac:dyDescent="0.25">
      <c r="A23" s="36">
        <v>38899</v>
      </c>
      <c r="B23" s="37">
        <v>0.1459</v>
      </c>
      <c r="C23" s="38">
        <v>1276.660034</v>
      </c>
      <c r="D23" s="37">
        <v>5.0200000000000002E-2</v>
      </c>
      <c r="E23" s="37">
        <v>1.8800000000000001E-2</v>
      </c>
      <c r="F23" s="38">
        <v>31</v>
      </c>
      <c r="G23" s="38">
        <f t="shared" si="5"/>
        <v>1176.6973180593534</v>
      </c>
      <c r="H23" s="38">
        <v>1175</v>
      </c>
      <c r="I23" s="49">
        <v>38976</v>
      </c>
      <c r="J23" s="38">
        <v>47</v>
      </c>
      <c r="K23" s="38">
        <v>3.8</v>
      </c>
      <c r="L23" s="38">
        <v>0.4</v>
      </c>
      <c r="M23" s="38">
        <f t="shared" si="0"/>
        <v>1163.6291669422317</v>
      </c>
      <c r="N23" s="38">
        <f t="shared" si="1"/>
        <v>116.36291669422317</v>
      </c>
      <c r="O23" s="38">
        <f t="shared" si="2"/>
        <v>0.5134157146658882</v>
      </c>
      <c r="P23" s="38">
        <f t="shared" si="3"/>
        <v>3.9134157146658879</v>
      </c>
      <c r="Q23" s="37">
        <f t="shared" si="4"/>
        <v>3.3631124294946184E-2</v>
      </c>
    </row>
    <row r="24" spans="1:17" x14ac:dyDescent="0.25">
      <c r="A24" s="36">
        <v>38930</v>
      </c>
      <c r="B24" s="37">
        <v>0.1231</v>
      </c>
      <c r="C24" s="38">
        <v>1303.8199460000001</v>
      </c>
      <c r="D24" s="37">
        <v>5.1200000000000002E-2</v>
      </c>
      <c r="E24" s="37">
        <v>1.8499999999999999E-2</v>
      </c>
      <c r="F24" s="38">
        <v>29</v>
      </c>
      <c r="G24" s="38">
        <f t="shared" si="5"/>
        <v>1220.4965561080521</v>
      </c>
      <c r="H24" s="38">
        <v>1220</v>
      </c>
      <c r="I24" s="49">
        <v>39011</v>
      </c>
      <c r="J24" s="38">
        <v>51</v>
      </c>
      <c r="K24" s="38">
        <v>3.5</v>
      </c>
      <c r="L24" s="38">
        <v>0.6</v>
      </c>
      <c r="M24" s="38">
        <f t="shared" si="0"/>
        <v>1207.8032984977085</v>
      </c>
      <c r="N24" s="38">
        <f t="shared" si="1"/>
        <v>120.78032984977085</v>
      </c>
      <c r="O24" s="38">
        <f t="shared" si="2"/>
        <v>0.50659527425408546</v>
      </c>
      <c r="P24" s="38">
        <f t="shared" si="3"/>
        <v>3.4065952742540855</v>
      </c>
      <c r="Q24" s="37">
        <f t="shared" si="4"/>
        <v>2.8204884673615989E-2</v>
      </c>
    </row>
    <row r="25" spans="1:17" x14ac:dyDescent="0.25">
      <c r="A25" s="36">
        <v>38961</v>
      </c>
      <c r="B25" s="37">
        <v>0.1198</v>
      </c>
      <c r="C25" s="38">
        <v>1335.849976</v>
      </c>
      <c r="D25" s="37">
        <v>4.5999999999999999E-2</v>
      </c>
      <c r="E25" s="37">
        <v>1.83E-2</v>
      </c>
      <c r="F25" s="38">
        <v>32</v>
      </c>
      <c r="G25" s="38">
        <f t="shared" si="5"/>
        <v>1247.9848862915107</v>
      </c>
      <c r="H25" s="38">
        <v>1250</v>
      </c>
      <c r="I25" s="49">
        <v>39039</v>
      </c>
      <c r="J25" s="38">
        <v>50</v>
      </c>
      <c r="K25" s="38">
        <v>3.6</v>
      </c>
      <c r="L25" s="38">
        <v>0.25</v>
      </c>
      <c r="M25" s="38">
        <f t="shared" si="0"/>
        <v>1238.5480526649781</v>
      </c>
      <c r="N25" s="38">
        <f t="shared" si="1"/>
        <v>123.85480526649781</v>
      </c>
      <c r="O25" s="38">
        <f t="shared" si="2"/>
        <v>0.51504737925968536</v>
      </c>
      <c r="P25" s="38">
        <f t="shared" si="3"/>
        <v>3.8650473792596856</v>
      </c>
      <c r="Q25" s="37">
        <f t="shared" si="4"/>
        <v>3.1206277148014411E-2</v>
      </c>
    </row>
    <row r="26" spans="1:17" x14ac:dyDescent="0.25">
      <c r="A26" s="36">
        <v>38991</v>
      </c>
      <c r="B26" s="37">
        <v>0.111</v>
      </c>
      <c r="C26" s="38">
        <v>1377.9399410000001</v>
      </c>
      <c r="D26" s="37">
        <v>5.1799999999999999E-2</v>
      </c>
      <c r="E26" s="37">
        <v>1.7899999999999999E-2</v>
      </c>
      <c r="F26" s="38">
        <v>30</v>
      </c>
      <c r="G26" s="38">
        <f t="shared" si="5"/>
        <v>1297.2965738207695</v>
      </c>
      <c r="H26" s="38">
        <v>1295</v>
      </c>
      <c r="I26" s="49">
        <v>39067</v>
      </c>
      <c r="J26" s="38">
        <v>46</v>
      </c>
      <c r="K26" s="38">
        <v>2.2999999999999998</v>
      </c>
      <c r="L26" s="38">
        <v>0.5</v>
      </c>
      <c r="M26" s="38">
        <f t="shared" si="0"/>
        <v>1284.2734911392342</v>
      </c>
      <c r="N26" s="38">
        <f t="shared" si="1"/>
        <v>128.42734911392341</v>
      </c>
      <c r="O26" s="38">
        <f t="shared" si="2"/>
        <v>0.55776267012324332</v>
      </c>
      <c r="P26" s="38">
        <f t="shared" si="3"/>
        <v>2.3577626701232433</v>
      </c>
      <c r="Q26" s="37">
        <f t="shared" si="4"/>
        <v>1.8358727221191449E-2</v>
      </c>
    </row>
    <row r="27" spans="1:17" x14ac:dyDescent="0.25">
      <c r="A27" s="36">
        <v>39022</v>
      </c>
      <c r="B27" s="37">
        <v>0.1191</v>
      </c>
      <c r="C27" s="38">
        <v>1400.630005</v>
      </c>
      <c r="D27" s="37">
        <v>5.2200000000000003E-2</v>
      </c>
      <c r="E27" s="37">
        <v>1.77E-2</v>
      </c>
      <c r="F27" s="38">
        <v>29</v>
      </c>
      <c r="G27" s="38">
        <f t="shared" si="5"/>
        <v>1314.223720845911</v>
      </c>
      <c r="H27" s="38">
        <v>1315</v>
      </c>
      <c r="I27" s="49">
        <v>38738</v>
      </c>
      <c r="J27" s="38">
        <v>51</v>
      </c>
      <c r="K27" s="38">
        <v>2.75</v>
      </c>
      <c r="L27" s="38">
        <v>0.9</v>
      </c>
      <c r="M27" s="38">
        <f t="shared" si="0"/>
        <v>1302.6936791283524</v>
      </c>
      <c r="N27" s="38">
        <f t="shared" si="1"/>
        <v>130.26936791283524</v>
      </c>
      <c r="O27" s="38">
        <f t="shared" si="2"/>
        <v>0.55282977195509819</v>
      </c>
      <c r="P27" s="38">
        <f t="shared" si="3"/>
        <v>2.4028297719550982</v>
      </c>
      <c r="Q27" s="37">
        <f t="shared" si="4"/>
        <v>1.8445086595974425E-2</v>
      </c>
    </row>
    <row r="28" spans="1:17" x14ac:dyDescent="0.25">
      <c r="A28" s="36">
        <v>39052</v>
      </c>
      <c r="B28" s="37">
        <v>0.11559999999999999</v>
      </c>
      <c r="C28" s="38">
        <v>1418.3000489999999</v>
      </c>
      <c r="D28" s="37">
        <v>4.7500000000000001E-2</v>
      </c>
      <c r="E28" s="37">
        <v>1.7600000000000001E-2</v>
      </c>
      <c r="F28" s="38">
        <v>33</v>
      </c>
      <c r="G28" s="38">
        <f t="shared" si="5"/>
        <v>1327.0909663748384</v>
      </c>
      <c r="H28" s="38">
        <v>1325</v>
      </c>
      <c r="I28" s="49">
        <v>38765</v>
      </c>
      <c r="J28" s="38">
        <v>50</v>
      </c>
      <c r="K28" s="38">
        <v>3.4</v>
      </c>
      <c r="L28" s="38">
        <v>0.35</v>
      </c>
      <c r="M28" s="38">
        <f t="shared" si="0"/>
        <v>1313.006413563905</v>
      </c>
      <c r="N28" s="38">
        <f t="shared" si="1"/>
        <v>131.30064135639049</v>
      </c>
      <c r="O28" s="38">
        <f t="shared" si="2"/>
        <v>0.57971858784578878</v>
      </c>
      <c r="P28" s="38">
        <f t="shared" si="3"/>
        <v>3.6297185878457885</v>
      </c>
      <c r="Q28" s="37">
        <f t="shared" si="4"/>
        <v>2.7644332505532943E-2</v>
      </c>
    </row>
    <row r="29" spans="1:17" x14ac:dyDescent="0.25">
      <c r="A29" s="36">
        <v>39083</v>
      </c>
      <c r="B29" s="37">
        <v>0.1042</v>
      </c>
      <c r="C29" s="38">
        <v>1438.23999</v>
      </c>
      <c r="D29" s="41">
        <v>0.05</v>
      </c>
      <c r="E29" s="48">
        <v>1.7600000000000001E-2</v>
      </c>
      <c r="F29" s="38">
        <v>28</v>
      </c>
      <c r="G29" s="38">
        <f t="shared" si="5"/>
        <v>1361.8608140390097</v>
      </c>
      <c r="H29" s="38">
        <v>1360</v>
      </c>
      <c r="I29" s="49">
        <v>39158</v>
      </c>
      <c r="J29" s="38">
        <v>45</v>
      </c>
      <c r="K29" s="38">
        <v>2.9</v>
      </c>
      <c r="L29" s="38">
        <v>6.8</v>
      </c>
      <c r="M29" s="38">
        <f t="shared" si="0"/>
        <v>1348.7422250873151</v>
      </c>
      <c r="N29" s="38">
        <f t="shared" si="1"/>
        <v>134.87422250873152</v>
      </c>
      <c r="O29" s="38">
        <f t="shared" si="2"/>
        <v>0.52946383360764693</v>
      </c>
      <c r="P29" s="38">
        <f t="shared" si="3"/>
        <v>-3.3705361663923528</v>
      </c>
      <c r="Q29" s="37">
        <f t="shared" si="4"/>
        <v>-2.4990217579746569E-2</v>
      </c>
    </row>
    <row r="30" spans="1:17" x14ac:dyDescent="0.25">
      <c r="A30" s="36">
        <v>39114</v>
      </c>
      <c r="B30" s="37">
        <v>0.1542</v>
      </c>
      <c r="C30" s="38">
        <v>1406.8199460000001</v>
      </c>
      <c r="D30" s="37">
        <v>5.2400000000000002E-2</v>
      </c>
      <c r="E30" s="48">
        <v>1.7500000000000002E-2</v>
      </c>
      <c r="F30" s="38">
        <v>30</v>
      </c>
      <c r="G30" s="38">
        <f t="shared" si="5"/>
        <v>1292.8063700659397</v>
      </c>
      <c r="H30" s="38">
        <v>1290</v>
      </c>
      <c r="I30" s="49">
        <v>39193</v>
      </c>
      <c r="J30" s="38">
        <v>52</v>
      </c>
      <c r="K30" s="38">
        <v>3.7</v>
      </c>
      <c r="L30" s="38">
        <v>1.25</v>
      </c>
      <c r="M30" s="38">
        <f t="shared" si="0"/>
        <v>1276.705741045497</v>
      </c>
      <c r="N30" s="38">
        <f t="shared" si="1"/>
        <v>127.6705741045497</v>
      </c>
      <c r="O30" s="38">
        <f t="shared" si="2"/>
        <v>0.56701341130500116</v>
      </c>
      <c r="P30" s="38">
        <f t="shared" si="3"/>
        <v>3.0170134113050011</v>
      </c>
      <c r="Q30" s="37">
        <f t="shared" si="4"/>
        <v>2.3631235564385907E-2</v>
      </c>
    </row>
    <row r="31" spans="1:17" x14ac:dyDescent="0.25">
      <c r="A31" s="36">
        <v>39142</v>
      </c>
      <c r="B31" s="37">
        <v>0.1464</v>
      </c>
      <c r="C31" s="38">
        <v>1420.8599850000001</v>
      </c>
      <c r="D31" s="37">
        <v>5.0700000000000002E-2</v>
      </c>
      <c r="E31" s="48">
        <v>1.8100000000000002E-2</v>
      </c>
      <c r="F31" s="38">
        <v>31</v>
      </c>
      <c r="G31" s="38">
        <f t="shared" si="5"/>
        <v>1309.3636856804567</v>
      </c>
      <c r="H31" s="38">
        <v>1310</v>
      </c>
      <c r="I31" s="49">
        <v>39221</v>
      </c>
      <c r="J31" s="38">
        <v>50</v>
      </c>
      <c r="K31" s="38">
        <v>4.5999999999999996</v>
      </c>
      <c r="L31" s="38">
        <v>0.9</v>
      </c>
      <c r="M31" s="38">
        <f t="shared" si="0"/>
        <v>1296.3333023061518</v>
      </c>
      <c r="N31" s="38">
        <f t="shared" si="1"/>
        <v>129.63333023061517</v>
      </c>
      <c r="O31" s="38">
        <f t="shared" si="2"/>
        <v>0.5792586543717142</v>
      </c>
      <c r="P31" s="38">
        <f t="shared" si="3"/>
        <v>4.2792586543717137</v>
      </c>
      <c r="Q31" s="37">
        <f t="shared" si="4"/>
        <v>3.3010481538652103E-2</v>
      </c>
    </row>
    <row r="32" spans="1:17" x14ac:dyDescent="0.25">
      <c r="A32" s="36">
        <v>39173</v>
      </c>
      <c r="B32" s="37">
        <v>0.14219999999999999</v>
      </c>
      <c r="C32" s="50">
        <v>1482.369995</v>
      </c>
      <c r="D32" s="37">
        <v>4.8000000000000001E-2</v>
      </c>
      <c r="E32" s="48">
        <v>1.7600000000000001E-2</v>
      </c>
      <c r="F32" s="38">
        <v>31</v>
      </c>
      <c r="G32" s="38">
        <f t="shared" si="5"/>
        <v>1369.0749613159689</v>
      </c>
      <c r="H32" s="38">
        <v>1370</v>
      </c>
      <c r="I32" s="49">
        <v>39249</v>
      </c>
      <c r="J32" s="38">
        <v>47</v>
      </c>
      <c r="K32" s="38">
        <v>4.0999999999999996</v>
      </c>
      <c r="L32" s="38">
        <v>0.7</v>
      </c>
      <c r="M32" s="38">
        <f t="shared" si="0"/>
        <v>1357.45838889432</v>
      </c>
      <c r="N32" s="38">
        <f t="shared" si="1"/>
        <v>135.74583888943201</v>
      </c>
      <c r="O32" s="38">
        <f t="shared" si="2"/>
        <v>0.57127492609876884</v>
      </c>
      <c r="P32" s="38">
        <f t="shared" si="3"/>
        <v>3.9712749260987685</v>
      </c>
      <c r="Q32" s="37">
        <f t="shared" si="4"/>
        <v>2.9255224017094624E-2</v>
      </c>
    </row>
    <row r="33" spans="1:17" x14ac:dyDescent="0.25">
      <c r="A33" s="36">
        <v>39203</v>
      </c>
      <c r="B33" s="37">
        <v>0.1305</v>
      </c>
      <c r="C33" s="50">
        <v>1530.619995</v>
      </c>
      <c r="D33" s="37">
        <v>4.7800000000000002E-2</v>
      </c>
      <c r="E33" s="48">
        <v>1.72E-2</v>
      </c>
      <c r="F33" s="38">
        <v>29</v>
      </c>
      <c r="G33" s="38">
        <f t="shared" si="5"/>
        <v>1426.6995559393313</v>
      </c>
      <c r="H33" s="38">
        <v>1425</v>
      </c>
      <c r="I33" s="49">
        <v>42937</v>
      </c>
      <c r="J33" s="38">
        <v>51</v>
      </c>
      <c r="K33" s="38">
        <v>4.5</v>
      </c>
      <c r="L33" s="38">
        <v>4.4000000000000004</v>
      </c>
      <c r="M33" s="38">
        <f t="shared" si="0"/>
        <v>1411.0142740322992</v>
      </c>
      <c r="N33" s="38">
        <f t="shared" si="1"/>
        <v>141.10142740322993</v>
      </c>
      <c r="O33" s="38">
        <f t="shared" si="2"/>
        <v>0.55401765822512028</v>
      </c>
      <c r="P33" s="38">
        <f t="shared" si="3"/>
        <v>0.65401765822511992</v>
      </c>
      <c r="Q33" s="37">
        <f t="shared" si="4"/>
        <v>4.6350888879112002E-3</v>
      </c>
    </row>
    <row r="34" spans="1:17" x14ac:dyDescent="0.25">
      <c r="A34" s="36">
        <v>39234</v>
      </c>
      <c r="B34" s="37">
        <v>0.1623</v>
      </c>
      <c r="C34" s="38">
        <v>1503.349976</v>
      </c>
      <c r="D34" s="37">
        <v>4.2799999999999998E-2</v>
      </c>
      <c r="E34" s="48">
        <v>1.7299999999999999E-2</v>
      </c>
      <c r="F34" s="38">
        <v>32</v>
      </c>
      <c r="G34" s="38">
        <f t="shared" si="5"/>
        <v>1369.9943408062175</v>
      </c>
      <c r="H34" s="38">
        <v>1370</v>
      </c>
      <c r="I34" s="49">
        <v>39312</v>
      </c>
      <c r="J34" s="38">
        <v>50</v>
      </c>
      <c r="K34" s="38">
        <v>5.5</v>
      </c>
      <c r="L34" s="38">
        <v>8.5</v>
      </c>
      <c r="M34" s="38">
        <f t="shared" si="0"/>
        <v>1356.49117210859</v>
      </c>
      <c r="N34" s="38">
        <f t="shared" si="1"/>
        <v>135.649117210859</v>
      </c>
      <c r="O34" s="38">
        <f t="shared" si="2"/>
        <v>0.53063282476317641</v>
      </c>
      <c r="P34" s="38">
        <f t="shared" si="3"/>
        <v>-2.4693671752368234</v>
      </c>
      <c r="Q34" s="37">
        <f t="shared" si="4"/>
        <v>-1.8204078478434398E-2</v>
      </c>
    </row>
    <row r="35" spans="1:17" x14ac:dyDescent="0.25">
      <c r="A35" s="36">
        <v>39264</v>
      </c>
      <c r="B35" s="37">
        <v>0.23519999999999999</v>
      </c>
      <c r="C35" s="38">
        <v>1455.2700199999999</v>
      </c>
      <c r="D35" s="37">
        <v>5.1299999999999998E-2</v>
      </c>
      <c r="E35" s="48">
        <v>1.7399999999999999E-2</v>
      </c>
      <c r="F35" s="38">
        <v>31</v>
      </c>
      <c r="G35" s="38">
        <f t="shared" si="5"/>
        <v>1275.3653698731714</v>
      </c>
      <c r="H35" s="38">
        <v>1275</v>
      </c>
      <c r="I35" s="49">
        <v>39347</v>
      </c>
      <c r="J35" s="38">
        <v>53</v>
      </c>
      <c r="K35" s="38">
        <v>6.9</v>
      </c>
      <c r="L35" s="38">
        <v>1.7</v>
      </c>
      <c r="M35" s="38">
        <f t="shared" si="0"/>
        <v>1258.6377586685398</v>
      </c>
      <c r="N35" s="38">
        <f t="shared" si="1"/>
        <v>125.86377586685398</v>
      </c>
      <c r="O35" s="38">
        <f t="shared" si="2"/>
        <v>0.57971193417637745</v>
      </c>
      <c r="P35" s="38">
        <f t="shared" si="3"/>
        <v>5.7797119341763779</v>
      </c>
      <c r="Q35" s="37">
        <f t="shared" si="4"/>
        <v>4.5920376171540357E-2</v>
      </c>
    </row>
    <row r="36" spans="1:17" x14ac:dyDescent="0.25">
      <c r="A36" s="36">
        <v>39295</v>
      </c>
      <c r="B36" s="37">
        <v>0.23380000000000001</v>
      </c>
      <c r="C36" s="38">
        <v>1473.98999</v>
      </c>
      <c r="D36" s="37">
        <v>4.02E-2</v>
      </c>
      <c r="E36" s="48">
        <v>1.84E-2</v>
      </c>
      <c r="F36" s="38">
        <v>28</v>
      </c>
      <c r="G36" s="38">
        <f t="shared" si="5"/>
        <v>1300.2494660768634</v>
      </c>
      <c r="H36" s="38">
        <v>1300</v>
      </c>
      <c r="I36" s="49">
        <v>39375</v>
      </c>
      <c r="J36" s="38">
        <v>50</v>
      </c>
      <c r="K36" s="38">
        <v>8.5</v>
      </c>
      <c r="L36" s="38">
        <v>0.7</v>
      </c>
      <c r="M36" s="38">
        <f t="shared" si="0"/>
        <v>1284.3607712605065</v>
      </c>
      <c r="N36" s="38">
        <f t="shared" si="1"/>
        <v>128.43607712605063</v>
      </c>
      <c r="O36" s="38">
        <f t="shared" si="2"/>
        <v>0.42294015559289311</v>
      </c>
      <c r="P36" s="38">
        <f t="shared" si="3"/>
        <v>8.2229401555928927</v>
      </c>
      <c r="Q36" s="37">
        <f t="shared" si="4"/>
        <v>6.4023600997425961E-2</v>
      </c>
    </row>
    <row r="37" spans="1:17" x14ac:dyDescent="0.25">
      <c r="A37" s="36">
        <v>39326</v>
      </c>
      <c r="B37" s="41">
        <v>0.18</v>
      </c>
      <c r="C37" s="38">
        <v>1526.75</v>
      </c>
      <c r="D37" s="37">
        <v>3.4299999999999997E-2</v>
      </c>
      <c r="E37" s="48">
        <v>1.7999999999999999E-2</v>
      </c>
      <c r="F37" s="38">
        <v>33</v>
      </c>
      <c r="G37" s="38">
        <f t="shared" si="5"/>
        <v>1373.8311981875534</v>
      </c>
      <c r="H37" s="38">
        <v>1375</v>
      </c>
      <c r="I37" s="49">
        <v>39403</v>
      </c>
      <c r="J37" s="38">
        <v>50</v>
      </c>
      <c r="K37" s="38">
        <v>5.6</v>
      </c>
      <c r="L37" s="38">
        <v>1.05</v>
      </c>
      <c r="M37" s="38">
        <f t="shared" si="0"/>
        <v>1362.954537841119</v>
      </c>
      <c r="N37" s="38">
        <f t="shared" si="1"/>
        <v>136.29545378411188</v>
      </c>
      <c r="O37" s="38">
        <f t="shared" si="2"/>
        <v>0.44071440422348623</v>
      </c>
      <c r="P37" s="38">
        <f t="shared" si="3"/>
        <v>4.9907144042234863</v>
      </c>
      <c r="Q37" s="37">
        <f t="shared" si="4"/>
        <v>3.6616880942548793E-2</v>
      </c>
    </row>
    <row r="38" spans="1:17" x14ac:dyDescent="0.25">
      <c r="A38" s="36">
        <v>39356</v>
      </c>
      <c r="B38" s="37">
        <v>0.18529999999999999</v>
      </c>
      <c r="C38" s="38">
        <v>1549.380005</v>
      </c>
      <c r="D38" s="37">
        <v>4.0099999999999997E-2</v>
      </c>
      <c r="E38" s="48">
        <v>1.77E-2</v>
      </c>
      <c r="F38" s="38">
        <v>30</v>
      </c>
      <c r="G38" s="38">
        <f t="shared" si="5"/>
        <v>1397.806851159668</v>
      </c>
      <c r="H38" s="38">
        <v>1400</v>
      </c>
      <c r="I38" s="49">
        <v>39438</v>
      </c>
      <c r="J38" s="38">
        <v>52</v>
      </c>
      <c r="K38" s="38">
        <v>6.8</v>
      </c>
      <c r="L38" s="38">
        <v>8.1999999999999993</v>
      </c>
      <c r="M38" s="38">
        <f t="shared" si="0"/>
        <v>1385.2247750318179</v>
      </c>
      <c r="N38" s="38">
        <f t="shared" si="1"/>
        <v>138.52247750318179</v>
      </c>
      <c r="O38" s="38">
        <f t="shared" si="2"/>
        <v>0.47975713928118735</v>
      </c>
      <c r="P38" s="38">
        <f t="shared" si="3"/>
        <v>-0.92024286071881212</v>
      </c>
      <c r="Q38" s="37">
        <f t="shared" si="4"/>
        <v>-6.6432746317122045E-3</v>
      </c>
    </row>
    <row r="39" spans="1:17" x14ac:dyDescent="0.25">
      <c r="A39" s="36">
        <v>39387</v>
      </c>
      <c r="B39" s="37">
        <v>0.22869999999999999</v>
      </c>
      <c r="C39" s="38">
        <v>1481.1400149999999</v>
      </c>
      <c r="D39" s="37">
        <v>3.6299999999999999E-2</v>
      </c>
      <c r="E39" s="48">
        <v>1.8800000000000001E-2</v>
      </c>
      <c r="F39" s="38">
        <v>31</v>
      </c>
      <c r="G39" s="38">
        <f t="shared" si="5"/>
        <v>1301.0213304244903</v>
      </c>
      <c r="H39" s="38">
        <v>1300</v>
      </c>
      <c r="I39" s="49">
        <v>39466</v>
      </c>
      <c r="J39" s="38">
        <v>50</v>
      </c>
      <c r="K39" s="38">
        <v>6.6</v>
      </c>
      <c r="L39" s="38">
        <v>1.1499999999999999</v>
      </c>
      <c r="M39" s="38">
        <f t="shared" si="0"/>
        <v>1286.9516622365834</v>
      </c>
      <c r="N39" s="38">
        <f t="shared" si="1"/>
        <v>128.69516622365833</v>
      </c>
      <c r="O39" s="38">
        <f t="shared" si="2"/>
        <v>0.4177605005988661</v>
      </c>
      <c r="P39" s="38">
        <f t="shared" si="3"/>
        <v>5.8677605005988651</v>
      </c>
      <c r="Q39" s="37">
        <f t="shared" si="4"/>
        <v>4.5594257133180355E-2</v>
      </c>
    </row>
    <row r="40" spans="1:17" x14ac:dyDescent="0.25">
      <c r="A40" s="36">
        <v>39417</v>
      </c>
      <c r="B40" s="37">
        <v>0.22500000000000001</v>
      </c>
      <c r="C40" s="38">
        <v>1468.3599850000001</v>
      </c>
      <c r="D40" s="37">
        <v>2.76E-2</v>
      </c>
      <c r="E40" s="48">
        <v>1.8700000000000001E-2</v>
      </c>
      <c r="F40" s="38">
        <v>31</v>
      </c>
      <c r="G40" s="38">
        <f t="shared" si="5"/>
        <v>1291.563649019198</v>
      </c>
      <c r="H40" s="38">
        <v>1290</v>
      </c>
      <c r="I40" s="49">
        <v>39494</v>
      </c>
      <c r="J40" s="38">
        <v>47</v>
      </c>
      <c r="K40" s="38">
        <v>6.2</v>
      </c>
      <c r="L40" s="38">
        <v>7.6</v>
      </c>
      <c r="M40" s="38">
        <f t="shared" si="0"/>
        <v>1279.2235125150619</v>
      </c>
      <c r="N40" s="38">
        <f t="shared" si="1"/>
        <v>127.92235125150619</v>
      </c>
      <c r="O40" s="38">
        <f t="shared" si="2"/>
        <v>0.31476626885520398</v>
      </c>
      <c r="P40" s="38">
        <f t="shared" si="3"/>
        <v>-1.0852337311447955</v>
      </c>
      <c r="Q40" s="37">
        <f t="shared" si="4"/>
        <v>-8.4835348985349245E-3</v>
      </c>
    </row>
    <row r="41" spans="1:17" x14ac:dyDescent="0.25">
      <c r="A41" s="36">
        <v>39448</v>
      </c>
      <c r="B41" s="37">
        <v>0.26200000000000001</v>
      </c>
      <c r="C41" s="38">
        <v>1378.5500489999999</v>
      </c>
      <c r="D41" s="37">
        <v>1.6400000000000001E-2</v>
      </c>
      <c r="E41" s="48">
        <v>2.0299999999999999E-2</v>
      </c>
      <c r="F41" s="38">
        <v>29</v>
      </c>
      <c r="G41" s="38">
        <f t="shared" si="5"/>
        <v>1192.2786190910003</v>
      </c>
      <c r="H41" s="38">
        <v>1190</v>
      </c>
      <c r="I41" s="49">
        <v>39529</v>
      </c>
      <c r="J41" s="38">
        <v>51</v>
      </c>
      <c r="K41" s="38">
        <v>7.4</v>
      </c>
      <c r="L41" s="38">
        <v>12.5</v>
      </c>
      <c r="M41" s="38">
        <f t="shared" si="0"/>
        <v>1179.8762288113599</v>
      </c>
      <c r="N41" s="38">
        <f t="shared" si="1"/>
        <v>117.98762288113599</v>
      </c>
      <c r="O41" s="38">
        <f t="shared" si="2"/>
        <v>0.16348828085606659</v>
      </c>
      <c r="P41" s="38">
        <f t="shared" si="3"/>
        <v>-4.9365117191439332</v>
      </c>
      <c r="Q41" s="37">
        <f t="shared" si="4"/>
        <v>-4.1839233629760574E-2</v>
      </c>
    </row>
    <row r="42" spans="1:17" x14ac:dyDescent="0.25">
      <c r="A42" s="36">
        <v>39479</v>
      </c>
      <c r="B42" s="37">
        <v>0.26540000000000002</v>
      </c>
      <c r="C42" s="38">
        <v>1330.630005</v>
      </c>
      <c r="D42" s="37">
        <v>2.07E-2</v>
      </c>
      <c r="E42" s="48">
        <v>2.07E-2</v>
      </c>
      <c r="F42" s="38">
        <v>31</v>
      </c>
      <c r="G42" s="38">
        <f t="shared" si="5"/>
        <v>1143.2742551559274</v>
      </c>
      <c r="H42" s="38">
        <v>1140</v>
      </c>
      <c r="I42" s="49">
        <v>39557</v>
      </c>
      <c r="J42" s="38">
        <v>50</v>
      </c>
      <c r="K42" s="38">
        <v>5.9</v>
      </c>
      <c r="L42" s="38">
        <v>1</v>
      </c>
      <c r="M42" s="38">
        <f t="shared" si="0"/>
        <v>1130.8719761420009</v>
      </c>
      <c r="N42" s="38">
        <f t="shared" si="1"/>
        <v>113.08719761420009</v>
      </c>
      <c r="O42" s="38">
        <f t="shared" si="2"/>
        <v>0.20937326695295952</v>
      </c>
      <c r="P42" s="38">
        <f t="shared" si="3"/>
        <v>5.1093732669529599</v>
      </c>
      <c r="Q42" s="37">
        <f t="shared" si="4"/>
        <v>4.5180828376203283E-2</v>
      </c>
    </row>
    <row r="43" spans="1:17" x14ac:dyDescent="0.25">
      <c r="A43" s="36">
        <v>39508</v>
      </c>
      <c r="B43" s="37">
        <v>0.25609999999999999</v>
      </c>
      <c r="C43" s="38">
        <v>1322.6999510000001</v>
      </c>
      <c r="D43" s="37">
        <v>1.2200000000000001E-2</v>
      </c>
      <c r="E43" s="48">
        <v>2.1499999999999998E-2</v>
      </c>
      <c r="F43" s="38">
        <v>30</v>
      </c>
      <c r="G43" s="38">
        <f t="shared" si="5"/>
        <v>1144.2961013959007</v>
      </c>
      <c r="H43" s="38">
        <v>1140</v>
      </c>
      <c r="I43" s="49">
        <v>39585</v>
      </c>
      <c r="J43" s="38">
        <v>47</v>
      </c>
      <c r="K43" s="38">
        <v>5.4</v>
      </c>
      <c r="L43" s="38">
        <v>0.3</v>
      </c>
      <c r="M43" s="38">
        <f t="shared" si="0"/>
        <v>1132.8105128227471</v>
      </c>
      <c r="N43" s="38">
        <f t="shared" si="1"/>
        <v>113.28105128227472</v>
      </c>
      <c r="O43" s="38">
        <f t="shared" si="2"/>
        <v>0.11906589092026429</v>
      </c>
      <c r="P43" s="38">
        <f t="shared" si="3"/>
        <v>5.2190658909202652</v>
      </c>
      <c r="Q43" s="37">
        <f t="shared" si="4"/>
        <v>4.6071834890685739E-2</v>
      </c>
    </row>
    <row r="44" spans="1:17" x14ac:dyDescent="0.25">
      <c r="A44" s="36">
        <v>39539</v>
      </c>
      <c r="B44" s="37">
        <v>0.2079</v>
      </c>
      <c r="C44" s="38">
        <v>1385.589966</v>
      </c>
      <c r="D44" s="37">
        <v>1.17E-2</v>
      </c>
      <c r="E44" s="48">
        <v>2.0799999999999999E-2</v>
      </c>
      <c r="F44" s="38">
        <v>30</v>
      </c>
      <c r="G44" s="38">
        <f t="shared" si="5"/>
        <v>1231.1669538225599</v>
      </c>
      <c r="H44" s="38">
        <v>1230</v>
      </c>
      <c r="I44" s="49">
        <v>39620</v>
      </c>
      <c r="J44" s="38">
        <v>52</v>
      </c>
      <c r="K44" s="38">
        <v>6</v>
      </c>
      <c r="L44" s="38">
        <v>0.6</v>
      </c>
      <c r="M44" s="38">
        <f t="shared" si="0"/>
        <v>1221.9514831012582</v>
      </c>
      <c r="N44" s="38">
        <f t="shared" si="1"/>
        <v>122.19514831012582</v>
      </c>
      <c r="O44" s="38">
        <f t="shared" si="2"/>
        <v>0.1233373679333689</v>
      </c>
      <c r="P44" s="38">
        <f t="shared" si="3"/>
        <v>5.5233373679333688</v>
      </c>
      <c r="Q44" s="37">
        <f t="shared" si="4"/>
        <v>4.5200954737706821E-2</v>
      </c>
    </row>
    <row r="45" spans="1:17" x14ac:dyDescent="0.25">
      <c r="A45" s="36">
        <v>39569</v>
      </c>
      <c r="B45" s="37">
        <v>0.17829999999999999</v>
      </c>
      <c r="C45" s="38">
        <v>1400.380005</v>
      </c>
      <c r="D45" s="37">
        <v>1.9800000000000002E-2</v>
      </c>
      <c r="E45" s="48">
        <v>2.0400000000000001E-2</v>
      </c>
      <c r="F45" s="38">
        <v>31</v>
      </c>
      <c r="G45" s="38">
        <f t="shared" si="5"/>
        <v>1263.7636297384483</v>
      </c>
      <c r="H45" s="38">
        <v>1260</v>
      </c>
      <c r="I45" s="49">
        <v>39648</v>
      </c>
      <c r="J45" s="38">
        <v>50</v>
      </c>
      <c r="K45" s="38">
        <v>5.0999999999999996</v>
      </c>
      <c r="L45" s="38">
        <v>17.2</v>
      </c>
      <c r="M45" s="38">
        <f t="shared" si="0"/>
        <v>1251.4870963041781</v>
      </c>
      <c r="N45" s="38">
        <f t="shared" si="1"/>
        <v>125.14870963041781</v>
      </c>
      <c r="O45" s="38">
        <f t="shared" si="2"/>
        <v>0.21921620978032141</v>
      </c>
      <c r="P45" s="38">
        <f t="shared" si="3"/>
        <v>-11.880783790219677</v>
      </c>
      <c r="Q45" s="37">
        <f t="shared" si="4"/>
        <v>-9.4933330318030001E-2</v>
      </c>
    </row>
    <row r="46" spans="1:17" x14ac:dyDescent="0.25">
      <c r="A46" s="36">
        <v>39600</v>
      </c>
      <c r="B46" s="37">
        <v>0.23949999999999999</v>
      </c>
      <c r="C46" s="38">
        <v>1280</v>
      </c>
      <c r="D46" s="37">
        <v>1.6E-2</v>
      </c>
      <c r="E46" s="48">
        <v>2.1399999999999999E-2</v>
      </c>
      <c r="F46" s="38">
        <v>31</v>
      </c>
      <c r="G46" s="38">
        <f t="shared" si="5"/>
        <v>1115.3910572765717</v>
      </c>
      <c r="H46" s="38">
        <v>1120</v>
      </c>
      <c r="I46" s="49">
        <v>39676</v>
      </c>
      <c r="J46" s="38">
        <v>47</v>
      </c>
      <c r="K46" s="38">
        <v>5.6</v>
      </c>
      <c r="L46" s="38">
        <v>1.1499999999999999</v>
      </c>
      <c r="M46" s="38">
        <f t="shared" si="0"/>
        <v>1112.0948685672204</v>
      </c>
      <c r="N46" s="38">
        <f t="shared" si="1"/>
        <v>111.20948685672204</v>
      </c>
      <c r="O46" s="38">
        <f t="shared" si="2"/>
        <v>0.1588407919878814</v>
      </c>
      <c r="P46" s="38">
        <f t="shared" si="3"/>
        <v>4.6088407919878804</v>
      </c>
      <c r="Q46" s="37">
        <f t="shared" si="4"/>
        <v>4.1442874364897762E-2</v>
      </c>
    </row>
    <row r="47" spans="1:17" x14ac:dyDescent="0.25">
      <c r="A47" s="36">
        <v>39630</v>
      </c>
      <c r="B47" s="37">
        <v>0.22939999999999999</v>
      </c>
      <c r="C47" s="38">
        <v>1267.380005</v>
      </c>
      <c r="D47" s="37">
        <v>1.55E-2</v>
      </c>
      <c r="E47" s="48">
        <v>2.29E-2</v>
      </c>
      <c r="F47" s="38">
        <v>29</v>
      </c>
      <c r="G47" s="38">
        <f t="shared" si="5"/>
        <v>1115.3906867820313</v>
      </c>
      <c r="H47" s="38">
        <v>1120</v>
      </c>
      <c r="I47" s="49">
        <v>39711</v>
      </c>
      <c r="J47" s="38">
        <v>51</v>
      </c>
      <c r="K47" s="38">
        <v>7.4</v>
      </c>
      <c r="L47" s="38">
        <v>0.85</v>
      </c>
      <c r="M47" s="38">
        <f t="shared" si="0"/>
        <v>1110.1769809423895</v>
      </c>
      <c r="N47" s="38">
        <f t="shared" si="1"/>
        <v>111.01769809423895</v>
      </c>
      <c r="O47" s="38">
        <f t="shared" si="2"/>
        <v>0.1459220398367089</v>
      </c>
      <c r="P47" s="38">
        <f t="shared" si="3"/>
        <v>6.6959220398367094</v>
      </c>
      <c r="Q47" s="37">
        <f t="shared" si="4"/>
        <v>6.0314005377347858E-2</v>
      </c>
    </row>
    <row r="48" spans="1:17" x14ac:dyDescent="0.25">
      <c r="A48" s="36">
        <v>39661</v>
      </c>
      <c r="B48" s="37">
        <v>0.20649999999999999</v>
      </c>
      <c r="C48" s="38">
        <v>1282.829956</v>
      </c>
      <c r="D48" s="37">
        <v>1.6299999999999999E-2</v>
      </c>
      <c r="E48" s="48">
        <v>2.2499999999999999E-2</v>
      </c>
      <c r="F48" s="38">
        <v>32</v>
      </c>
      <c r="G48" s="38">
        <f t="shared" si="5"/>
        <v>1136.600861714852</v>
      </c>
      <c r="H48" s="38">
        <v>1130</v>
      </c>
      <c r="I48" s="49">
        <v>39739</v>
      </c>
      <c r="J48" s="38">
        <v>50</v>
      </c>
      <c r="K48" s="38">
        <v>4.2</v>
      </c>
      <c r="L48" s="38">
        <v>31</v>
      </c>
      <c r="M48" s="38">
        <f t="shared" si="0"/>
        <v>1123.2796641618131</v>
      </c>
      <c r="N48" s="38">
        <f t="shared" si="1"/>
        <v>112.32796641618131</v>
      </c>
      <c r="O48" s="38">
        <f t="shared" si="2"/>
        <v>0.16664229381319115</v>
      </c>
      <c r="P48" s="38">
        <f t="shared" si="3"/>
        <v>-26.633357706186811</v>
      </c>
      <c r="Q48" s="37">
        <f t="shared" si="4"/>
        <v>-0.23710353312645893</v>
      </c>
    </row>
    <row r="49" spans="1:17" x14ac:dyDescent="0.25">
      <c r="A49" s="36">
        <v>39692</v>
      </c>
      <c r="B49" s="37">
        <v>0.39389999999999997</v>
      </c>
      <c r="C49" s="38">
        <v>1166.3599850000001</v>
      </c>
      <c r="D49" s="37">
        <v>1.0200000000000001E-2</v>
      </c>
      <c r="E49" s="48">
        <v>2.3699999999999999E-2</v>
      </c>
      <c r="F49" s="38">
        <v>31</v>
      </c>
      <c r="G49" s="38">
        <f t="shared" si="5"/>
        <v>932.05730632795394</v>
      </c>
      <c r="H49" s="38">
        <v>930</v>
      </c>
      <c r="I49" s="49">
        <v>39774</v>
      </c>
      <c r="J49" s="38">
        <v>53</v>
      </c>
      <c r="K49" s="38">
        <v>5.8</v>
      </c>
      <c r="L49" s="38">
        <v>37.1</v>
      </c>
      <c r="M49" s="38">
        <f t="shared" si="0"/>
        <v>922.82360036345153</v>
      </c>
      <c r="N49" s="38">
        <f t="shared" si="1"/>
        <v>92.282360036345153</v>
      </c>
      <c r="O49" s="38">
        <f t="shared" si="2"/>
        <v>8.5005697818876097E-2</v>
      </c>
      <c r="P49" s="38">
        <f t="shared" si="3"/>
        <v>-31.214994302181125</v>
      </c>
      <c r="Q49" s="37">
        <f t="shared" si="4"/>
        <v>-0.33825526666079181</v>
      </c>
    </row>
    <row r="50" spans="1:17" x14ac:dyDescent="0.25">
      <c r="A50" s="36">
        <v>39722</v>
      </c>
      <c r="B50" s="37">
        <v>0.59889999999999999</v>
      </c>
      <c r="C50" s="38">
        <v>968.75</v>
      </c>
      <c r="D50" s="37">
        <v>1.1999999999999999E-3</v>
      </c>
      <c r="E50" s="48">
        <v>2.9600000000000001E-2</v>
      </c>
      <c r="F50" s="38">
        <v>28</v>
      </c>
      <c r="G50" s="38">
        <f t="shared" si="5"/>
        <v>704.03664766533086</v>
      </c>
      <c r="H50" s="38">
        <v>700</v>
      </c>
      <c r="I50" s="49">
        <v>39802</v>
      </c>
      <c r="J50" s="38">
        <v>50</v>
      </c>
      <c r="K50" s="38">
        <v>11</v>
      </c>
      <c r="L50" s="38">
        <v>4.3</v>
      </c>
      <c r="M50" s="38">
        <f t="shared" si="0"/>
        <v>688.88494096401553</v>
      </c>
      <c r="N50" s="38">
        <f t="shared" si="1"/>
        <v>68.888494096401558</v>
      </c>
      <c r="O50" s="38">
        <f t="shared" si="2"/>
        <v>7.3544574099322895E-3</v>
      </c>
      <c r="P50" s="38">
        <f t="shared" si="3"/>
        <v>6.7073544574099326</v>
      </c>
      <c r="Q50" s="37">
        <f t="shared" si="4"/>
        <v>9.7365380756091982E-2</v>
      </c>
    </row>
    <row r="51" spans="1:17" x14ac:dyDescent="0.25">
      <c r="A51" s="36">
        <v>39753</v>
      </c>
      <c r="B51" s="37">
        <v>0.55279999999999996</v>
      </c>
      <c r="C51" s="38">
        <v>896.23999000000003</v>
      </c>
      <c r="D51" s="37">
        <v>2.0000000000000001E-4</v>
      </c>
      <c r="E51" s="48">
        <v>3.2300000000000002E-2</v>
      </c>
      <c r="F51" s="38">
        <v>33</v>
      </c>
      <c r="G51" s="38">
        <f t="shared" si="5"/>
        <v>649.25766212164297</v>
      </c>
      <c r="H51" s="38">
        <v>650</v>
      </c>
      <c r="I51" s="49">
        <v>39830</v>
      </c>
      <c r="J51" s="38">
        <v>50</v>
      </c>
      <c r="K51" s="38">
        <v>8.9</v>
      </c>
      <c r="L51" s="38">
        <v>0.55000000000000004</v>
      </c>
      <c r="M51" s="38">
        <f t="shared" si="0"/>
        <v>641.08219202476789</v>
      </c>
      <c r="N51" s="38">
        <f t="shared" si="1"/>
        <v>64.108219202476789</v>
      </c>
      <c r="O51" s="38">
        <f t="shared" si="2"/>
        <v>1.3201605568609186E-3</v>
      </c>
      <c r="P51" s="38">
        <f t="shared" si="3"/>
        <v>8.3513201605568614</v>
      </c>
      <c r="Q51" s="37">
        <f t="shared" si="4"/>
        <v>0.13026910222198484</v>
      </c>
    </row>
    <row r="52" spans="1:17" x14ac:dyDescent="0.25">
      <c r="A52" s="36">
        <v>39783</v>
      </c>
      <c r="B52" s="41">
        <v>0.4</v>
      </c>
      <c r="C52" s="38">
        <v>903.25</v>
      </c>
      <c r="D52" s="37">
        <v>1.1000000000000001E-3</v>
      </c>
      <c r="E52" s="48">
        <v>3.2300000000000002E-2</v>
      </c>
      <c r="F52" s="38">
        <v>30</v>
      </c>
      <c r="G52" s="38">
        <f t="shared" si="5"/>
        <v>721.05337600289567</v>
      </c>
      <c r="H52" s="38">
        <v>720</v>
      </c>
      <c r="I52" s="49">
        <v>39865</v>
      </c>
      <c r="J52" s="38">
        <v>52</v>
      </c>
      <c r="K52" s="38">
        <v>7.9</v>
      </c>
      <c r="L52" s="38">
        <v>7.2</v>
      </c>
      <c r="M52" s="38">
        <f t="shared" si="0"/>
        <v>711.98717596397728</v>
      </c>
      <c r="N52" s="38">
        <f t="shared" si="1"/>
        <v>71.198717596397728</v>
      </c>
      <c r="O52" s="38">
        <f t="shared" si="2"/>
        <v>7.1517141977773249E-3</v>
      </c>
      <c r="P52" s="38">
        <f t="shared" si="3"/>
        <v>0.70715171419777745</v>
      </c>
      <c r="Q52" s="37">
        <f t="shared" si="4"/>
        <v>9.9320849879121348E-3</v>
      </c>
    </row>
    <row r="53" spans="1:17" x14ac:dyDescent="0.25">
      <c r="A53" s="36">
        <v>39814</v>
      </c>
      <c r="B53" s="37">
        <v>0.44840000000000002</v>
      </c>
      <c r="C53" s="38">
        <v>825.88000499999998</v>
      </c>
      <c r="D53" s="37">
        <v>1.5E-3</v>
      </c>
      <c r="E53" s="48">
        <v>3.2399999999999998E-2</v>
      </c>
      <c r="F53" s="38">
        <v>28</v>
      </c>
      <c r="G53" s="38">
        <f t="shared" si="5"/>
        <v>647.98366366302389</v>
      </c>
      <c r="H53" s="38">
        <v>650</v>
      </c>
      <c r="I53" s="49">
        <v>39893</v>
      </c>
      <c r="J53" s="38">
        <v>50</v>
      </c>
      <c r="K53" s="38">
        <v>7.5</v>
      </c>
      <c r="L53" s="38">
        <v>8</v>
      </c>
      <c r="M53" s="38">
        <f t="shared" si="0"/>
        <v>642.36645207731124</v>
      </c>
      <c r="N53" s="38">
        <f t="shared" si="1"/>
        <v>64.236645207731129</v>
      </c>
      <c r="O53" s="38">
        <f t="shared" si="2"/>
        <v>8.2551026097423489E-3</v>
      </c>
      <c r="P53" s="38">
        <f t="shared" si="3"/>
        <v>-0.49174489739025767</v>
      </c>
      <c r="Q53" s="37">
        <f t="shared" si="4"/>
        <v>-7.6552082662479119E-3</v>
      </c>
    </row>
    <row r="54" spans="1:17" x14ac:dyDescent="0.25">
      <c r="A54" s="36">
        <v>39845</v>
      </c>
      <c r="B54" s="37">
        <v>0.46350000000000002</v>
      </c>
      <c r="C54" s="38">
        <v>735.09002699999996</v>
      </c>
      <c r="D54" s="37">
        <v>1.6000000000000001E-3</v>
      </c>
      <c r="E54" s="48">
        <v>3.4299999999999997E-2</v>
      </c>
      <c r="F54" s="38">
        <v>32</v>
      </c>
      <c r="G54" s="38">
        <f t="shared" si="5"/>
        <v>562.13433233293381</v>
      </c>
      <c r="H54" s="38">
        <v>560</v>
      </c>
      <c r="I54" s="49">
        <v>39921</v>
      </c>
      <c r="J54" s="38">
        <v>50</v>
      </c>
      <c r="K54" s="38">
        <v>5.0999999999999996</v>
      </c>
      <c r="L54" s="38">
        <v>0.65</v>
      </c>
      <c r="M54" s="38">
        <f t="shared" si="0"/>
        <v>554.77727372391882</v>
      </c>
      <c r="N54" s="38">
        <f t="shared" si="1"/>
        <v>55.477727372391882</v>
      </c>
      <c r="O54" s="38">
        <f t="shared" si="2"/>
        <v>8.4980744851637265E-3</v>
      </c>
      <c r="P54" s="38">
        <f t="shared" si="3"/>
        <v>4.4584980744851634</v>
      </c>
      <c r="Q54" s="37">
        <f t="shared" si="4"/>
        <v>8.0365550026187713E-2</v>
      </c>
    </row>
    <row r="55" spans="1:17" x14ac:dyDescent="0.25">
      <c r="A55" s="36">
        <v>39873</v>
      </c>
      <c r="B55" s="37">
        <v>0.44140000000000001</v>
      </c>
      <c r="C55" s="38">
        <v>797.86999500000002</v>
      </c>
      <c r="D55" s="37">
        <v>1.6999999999999999E-3</v>
      </c>
      <c r="E55" s="48">
        <v>3.5999999999999997E-2</v>
      </c>
      <c r="F55" s="38">
        <v>30</v>
      </c>
      <c r="G55" s="38">
        <f t="shared" si="5"/>
        <v>622.73092607539377</v>
      </c>
      <c r="H55" s="38">
        <v>625</v>
      </c>
      <c r="I55" s="49">
        <v>39949</v>
      </c>
      <c r="J55" s="38">
        <v>46</v>
      </c>
      <c r="K55" s="38">
        <v>5.3</v>
      </c>
      <c r="L55" s="38">
        <v>0.3</v>
      </c>
      <c r="M55" s="38">
        <f t="shared" si="0"/>
        <v>619.56611023363507</v>
      </c>
      <c r="N55" s="38">
        <f t="shared" si="1"/>
        <v>61.956611023363507</v>
      </c>
      <c r="O55" s="38">
        <f t="shared" si="2"/>
        <v>9.3981556426764E-3</v>
      </c>
      <c r="P55" s="38">
        <f t="shared" si="3"/>
        <v>5.0093981556426765</v>
      </c>
      <c r="Q55" s="37">
        <f t="shared" si="4"/>
        <v>8.0853327399616148E-2</v>
      </c>
    </row>
    <row r="56" spans="1:17" x14ac:dyDescent="0.25">
      <c r="A56" s="36">
        <v>39904</v>
      </c>
      <c r="B56" s="37">
        <v>0.36499999999999999</v>
      </c>
      <c r="C56" s="38">
        <v>872.80999799999995</v>
      </c>
      <c r="D56" s="37">
        <v>4.0000000000000002E-4</v>
      </c>
      <c r="E56" s="48">
        <v>3.15E-2</v>
      </c>
      <c r="F56" s="38">
        <v>29</v>
      </c>
      <c r="G56" s="38">
        <f t="shared" si="5"/>
        <v>712.59298306733535</v>
      </c>
      <c r="H56" s="38">
        <v>715</v>
      </c>
      <c r="I56" s="49">
        <v>39984</v>
      </c>
      <c r="J56" s="38">
        <v>50</v>
      </c>
      <c r="K56" s="38">
        <v>6.8</v>
      </c>
      <c r="L56" s="38">
        <v>1.4</v>
      </c>
      <c r="M56" s="38">
        <f t="shared" si="0"/>
        <v>708.16082299116079</v>
      </c>
      <c r="N56" s="38">
        <f t="shared" si="1"/>
        <v>70.816082299116076</v>
      </c>
      <c r="O56" s="38">
        <f t="shared" si="2"/>
        <v>2.4667420868447797E-3</v>
      </c>
      <c r="P56" s="38">
        <f t="shared" si="3"/>
        <v>5.4024667420868449</v>
      </c>
      <c r="Q56" s="37">
        <f t="shared" si="4"/>
        <v>7.6288698367521501E-2</v>
      </c>
    </row>
    <row r="57" spans="1:17" x14ac:dyDescent="0.25">
      <c r="A57" s="36">
        <v>39934</v>
      </c>
      <c r="B57" s="37">
        <v>0.28920000000000001</v>
      </c>
      <c r="C57" s="38">
        <v>919.14001499999995</v>
      </c>
      <c r="D57" s="37">
        <v>1.4E-3</v>
      </c>
      <c r="E57" s="48">
        <v>2.9000000000000001E-2</v>
      </c>
      <c r="F57" s="38">
        <v>32</v>
      </c>
      <c r="G57" s="38">
        <f t="shared" si="5"/>
        <v>775.38755169194337</v>
      </c>
      <c r="H57" s="38">
        <v>775</v>
      </c>
      <c r="I57" s="49">
        <v>40012</v>
      </c>
      <c r="J57" s="38">
        <v>50</v>
      </c>
      <c r="K57" s="38">
        <v>4.4000000000000004</v>
      </c>
      <c r="L57" s="38">
        <v>0.4</v>
      </c>
      <c r="M57" s="38">
        <f t="shared" si="0"/>
        <v>770.45138411430753</v>
      </c>
      <c r="N57" s="38">
        <f t="shared" si="1"/>
        <v>77.045138411430756</v>
      </c>
      <c r="O57" s="38">
        <f t="shared" si="2"/>
        <v>9.9971674871392208E-3</v>
      </c>
      <c r="P57" s="38">
        <f t="shared" si="3"/>
        <v>4.0099971674871391</v>
      </c>
      <c r="Q57" s="37">
        <f t="shared" si="4"/>
        <v>5.2047374437479088E-2</v>
      </c>
    </row>
    <row r="58" spans="1:17" x14ac:dyDescent="0.25">
      <c r="A58" s="36">
        <v>39965</v>
      </c>
      <c r="B58" s="37">
        <v>0.26350000000000001</v>
      </c>
      <c r="C58" s="38">
        <v>919.32000700000003</v>
      </c>
      <c r="D58" s="37">
        <v>1.6999999999999999E-3</v>
      </c>
      <c r="E58" s="48">
        <v>2.76E-2</v>
      </c>
      <c r="F58" s="38">
        <v>31</v>
      </c>
      <c r="G58" s="38">
        <f t="shared" si="5"/>
        <v>789.01496286119266</v>
      </c>
      <c r="H58" s="38">
        <v>790</v>
      </c>
      <c r="I58" s="49">
        <v>40047</v>
      </c>
      <c r="J58" s="38">
        <v>53</v>
      </c>
      <c r="K58" s="38">
        <v>5</v>
      </c>
      <c r="L58" s="38">
        <v>0.6</v>
      </c>
      <c r="M58" s="38">
        <f t="shared" si="0"/>
        <v>784.8050131082764</v>
      </c>
      <c r="N58" s="38">
        <f t="shared" si="1"/>
        <v>78.480501310827634</v>
      </c>
      <c r="O58" s="38">
        <f t="shared" si="2"/>
        <v>1.2054082291798197E-2</v>
      </c>
      <c r="P58" s="38">
        <f t="shared" si="3"/>
        <v>4.4120540822917986</v>
      </c>
      <c r="Q58" s="37">
        <f t="shared" si="4"/>
        <v>5.6218474762508755E-2</v>
      </c>
    </row>
    <row r="59" spans="1:17" x14ac:dyDescent="0.25">
      <c r="A59" s="36">
        <v>39995</v>
      </c>
      <c r="B59" s="37">
        <v>0.25919999999999999</v>
      </c>
      <c r="C59" s="38">
        <v>987.47997999999995</v>
      </c>
      <c r="D59" s="37">
        <v>1.4E-3</v>
      </c>
      <c r="E59" s="48">
        <v>2.6700000000000002E-2</v>
      </c>
      <c r="F59" s="38">
        <v>31</v>
      </c>
      <c r="G59" s="38">
        <f t="shared" si="5"/>
        <v>849.60359571265508</v>
      </c>
      <c r="H59" s="38">
        <v>850</v>
      </c>
      <c r="I59" s="49">
        <v>40075</v>
      </c>
      <c r="J59" s="38">
        <v>50</v>
      </c>
      <c r="K59" s="38">
        <v>4.9000000000000004</v>
      </c>
      <c r="L59" s="38">
        <v>0.7</v>
      </c>
      <c r="M59" s="38">
        <f t="shared" si="0"/>
        <v>844.93700193182121</v>
      </c>
      <c r="N59" s="38">
        <f t="shared" si="1"/>
        <v>84.493700193182121</v>
      </c>
      <c r="O59" s="38">
        <f t="shared" si="2"/>
        <v>1.0629910281817328E-2</v>
      </c>
      <c r="P59" s="38">
        <f t="shared" si="3"/>
        <v>4.2106299102818179</v>
      </c>
      <c r="Q59" s="37">
        <f t="shared" si="4"/>
        <v>4.9833655061322285E-2</v>
      </c>
    </row>
    <row r="60" spans="1:17" x14ac:dyDescent="0.25">
      <c r="A60" s="36">
        <v>40026</v>
      </c>
      <c r="B60" s="37">
        <v>0.2601</v>
      </c>
      <c r="C60" s="38">
        <v>1020.619995</v>
      </c>
      <c r="D60" s="37">
        <v>1.1000000000000001E-3</v>
      </c>
      <c r="E60" s="48">
        <v>2.4199999999999999E-2</v>
      </c>
      <c r="F60" s="38">
        <v>30</v>
      </c>
      <c r="G60" s="38">
        <f t="shared" si="5"/>
        <v>880.0006875913981</v>
      </c>
      <c r="H60" s="38">
        <v>880</v>
      </c>
      <c r="I60" s="49">
        <v>40103</v>
      </c>
      <c r="J60" s="38">
        <v>47</v>
      </c>
      <c r="K60" s="38">
        <v>5</v>
      </c>
      <c r="L60" s="38">
        <v>0.9</v>
      </c>
      <c r="M60" s="38">
        <f t="shared" si="0"/>
        <v>874.87536225195026</v>
      </c>
      <c r="N60" s="38">
        <f t="shared" si="1"/>
        <v>87.487536225195029</v>
      </c>
      <c r="O60" s="38">
        <f t="shared" si="2"/>
        <v>8.3622648512988659E-3</v>
      </c>
      <c r="P60" s="38">
        <f t="shared" si="3"/>
        <v>4.1083622648512987</v>
      </c>
      <c r="Q60" s="37">
        <f t="shared" si="4"/>
        <v>4.6959400642810137E-2</v>
      </c>
    </row>
    <row r="61" spans="1:17" x14ac:dyDescent="0.25">
      <c r="A61" s="36">
        <v>40057</v>
      </c>
      <c r="B61" s="37">
        <v>0.25609999999999999</v>
      </c>
      <c r="C61" s="38">
        <v>1057.079956</v>
      </c>
      <c r="D61" s="37">
        <v>5.9999999999999995E-4</v>
      </c>
      <c r="E61" s="48">
        <v>2.29E-2</v>
      </c>
      <c r="F61" s="38">
        <v>30</v>
      </c>
      <c r="G61" s="38">
        <f t="shared" si="5"/>
        <v>913.51237114677156</v>
      </c>
      <c r="H61" s="38">
        <v>915</v>
      </c>
      <c r="I61" s="49">
        <v>40138</v>
      </c>
      <c r="J61" s="38">
        <v>52</v>
      </c>
      <c r="K61" s="38">
        <v>5.9</v>
      </c>
      <c r="L61" s="38">
        <v>5.8</v>
      </c>
      <c r="M61" s="38">
        <f t="shared" si="0"/>
        <v>909.02178964410678</v>
      </c>
      <c r="N61" s="38">
        <f t="shared" si="1"/>
        <v>90.90217896441068</v>
      </c>
      <c r="O61" s="38">
        <f t="shared" si="2"/>
        <v>4.7739237981470686E-3</v>
      </c>
      <c r="P61" s="38">
        <f t="shared" si="3"/>
        <v>0.10477392379814759</v>
      </c>
      <c r="Q61" s="37">
        <f t="shared" si="4"/>
        <v>1.1526007956219385E-3</v>
      </c>
    </row>
    <row r="62" spans="1:17" x14ac:dyDescent="0.25">
      <c r="A62" s="36">
        <v>40087</v>
      </c>
      <c r="B62" s="37">
        <v>0.30690000000000001</v>
      </c>
      <c r="C62" s="38">
        <v>1036.1899410000001</v>
      </c>
      <c r="D62" s="37">
        <v>1E-4</v>
      </c>
      <c r="E62" s="48">
        <v>2.1899999999999999E-2</v>
      </c>
      <c r="F62" s="38">
        <v>31</v>
      </c>
      <c r="G62" s="38">
        <f t="shared" si="5"/>
        <v>868.29695012516459</v>
      </c>
      <c r="H62" s="38">
        <v>870</v>
      </c>
      <c r="I62" s="49">
        <v>40166</v>
      </c>
      <c r="J62" s="38">
        <v>50</v>
      </c>
      <c r="K62" s="38">
        <v>6.1</v>
      </c>
      <c r="L62" s="38">
        <v>0.8</v>
      </c>
      <c r="M62" s="38">
        <f t="shared" si="0"/>
        <v>863.88808227340928</v>
      </c>
      <c r="N62" s="38">
        <f t="shared" si="1"/>
        <v>86.388808227340931</v>
      </c>
      <c r="O62" s="38">
        <f t="shared" si="2"/>
        <v>7.8552472073455018E-4</v>
      </c>
      <c r="P62" s="38">
        <f t="shared" si="3"/>
        <v>5.3007855247207347</v>
      </c>
      <c r="Q62" s="37">
        <f t="shared" si="4"/>
        <v>6.13596324974316E-2</v>
      </c>
    </row>
    <row r="63" spans="1:17" x14ac:dyDescent="0.25">
      <c r="A63" s="36">
        <v>40118</v>
      </c>
      <c r="B63" s="37">
        <v>0.24510000000000001</v>
      </c>
      <c r="C63" s="38">
        <v>1095.630005</v>
      </c>
      <c r="D63" s="37">
        <v>8.0000000000000004E-4</v>
      </c>
      <c r="E63" s="48">
        <v>2.1000000000000001E-2</v>
      </c>
      <c r="F63" s="38">
        <v>31</v>
      </c>
      <c r="G63" s="38">
        <f t="shared" si="5"/>
        <v>950.55453576168043</v>
      </c>
      <c r="H63" s="38">
        <v>950</v>
      </c>
      <c r="I63" s="49">
        <v>40194</v>
      </c>
      <c r="J63" s="38">
        <v>47</v>
      </c>
      <c r="K63" s="38">
        <v>4.8</v>
      </c>
      <c r="L63" s="38">
        <v>0.95</v>
      </c>
      <c r="M63" s="38">
        <f t="shared" si="0"/>
        <v>945.10214202674388</v>
      </c>
      <c r="N63" s="38">
        <f t="shared" si="1"/>
        <v>94.510214202674391</v>
      </c>
      <c r="O63" s="38">
        <f t="shared" si="2"/>
        <v>6.7478821507353489E-3</v>
      </c>
      <c r="P63" s="38">
        <f t="shared" si="3"/>
        <v>3.8567478821507351</v>
      </c>
      <c r="Q63" s="37">
        <f t="shared" si="4"/>
        <v>4.0807736123421028E-2</v>
      </c>
    </row>
    <row r="64" spans="1:17" x14ac:dyDescent="0.25">
      <c r="A64" s="36">
        <v>40148</v>
      </c>
      <c r="B64" s="37">
        <v>0.21679999999999999</v>
      </c>
      <c r="C64" s="38">
        <v>1115.099976</v>
      </c>
      <c r="D64" s="37">
        <v>4.0000000000000002E-4</v>
      </c>
      <c r="E64" s="48">
        <v>2.0199999999999999E-2</v>
      </c>
      <c r="F64" s="38">
        <v>29</v>
      </c>
      <c r="G64" s="38">
        <f t="shared" si="5"/>
        <v>987.11632999965116</v>
      </c>
      <c r="H64" s="38">
        <v>990</v>
      </c>
      <c r="I64" s="49">
        <v>40229</v>
      </c>
      <c r="J64" s="38">
        <v>51</v>
      </c>
      <c r="K64" s="38">
        <v>5.6</v>
      </c>
      <c r="L64" s="38">
        <v>5</v>
      </c>
      <c r="M64" s="38">
        <f t="shared" si="0"/>
        <v>984.3446700393722</v>
      </c>
      <c r="N64" s="38">
        <f t="shared" si="1"/>
        <v>98.434467003937215</v>
      </c>
      <c r="O64" s="38">
        <f t="shared" si="2"/>
        <v>3.3063534082033801E-3</v>
      </c>
      <c r="P64" s="38">
        <f t="shared" si="3"/>
        <v>0.60330635340820304</v>
      </c>
      <c r="Q64" s="37">
        <f t="shared" si="4"/>
        <v>6.1290152907931307E-3</v>
      </c>
    </row>
    <row r="65" spans="1:17" x14ac:dyDescent="0.25">
      <c r="A65" s="36">
        <v>40179</v>
      </c>
      <c r="B65" s="37">
        <v>0.2462</v>
      </c>
      <c r="C65" s="38">
        <v>1073.869995</v>
      </c>
      <c r="D65" s="37">
        <v>2.0000000000000001E-4</v>
      </c>
      <c r="E65" s="48">
        <v>1.9800000000000002E-2</v>
      </c>
      <c r="F65" s="38">
        <v>28</v>
      </c>
      <c r="G65" s="38">
        <f t="shared" si="5"/>
        <v>937.79981269788095</v>
      </c>
      <c r="H65" s="38">
        <v>940</v>
      </c>
      <c r="I65" s="49">
        <v>40257</v>
      </c>
      <c r="J65" s="38">
        <v>50</v>
      </c>
      <c r="K65" s="38">
        <v>6.5</v>
      </c>
      <c r="L65" s="38">
        <v>0.8</v>
      </c>
      <c r="M65" s="38">
        <f t="shared" si="0"/>
        <v>933.47424692812592</v>
      </c>
      <c r="N65" s="38">
        <f t="shared" si="1"/>
        <v>93.347424692812595</v>
      </c>
      <c r="O65" s="38">
        <f t="shared" si="2"/>
        <v>1.5319174455877863E-3</v>
      </c>
      <c r="P65" s="38">
        <f t="shared" si="3"/>
        <v>5.7015319174455881</v>
      </c>
      <c r="Q65" s="37">
        <f t="shared" si="4"/>
        <v>6.1078620392669335E-2</v>
      </c>
    </row>
    <row r="66" spans="1:17" x14ac:dyDescent="0.25">
      <c r="A66" s="36">
        <v>40210</v>
      </c>
      <c r="B66" s="37">
        <v>0.19500000000000001</v>
      </c>
      <c r="C66" s="38">
        <v>1104.48999</v>
      </c>
      <c r="D66" s="37">
        <v>8.9999999999999998E-4</v>
      </c>
      <c r="E66" s="48">
        <v>2.0299999999999999E-2</v>
      </c>
      <c r="F66" s="38">
        <v>33</v>
      </c>
      <c r="G66" s="38">
        <f t="shared" si="5"/>
        <v>982.24409742488695</v>
      </c>
      <c r="H66" s="38">
        <v>980</v>
      </c>
      <c r="I66" s="49">
        <v>40285</v>
      </c>
      <c r="J66" s="38">
        <v>50</v>
      </c>
      <c r="K66" s="38">
        <v>4.4000000000000004</v>
      </c>
      <c r="L66" s="38">
        <v>0.4</v>
      </c>
      <c r="M66" s="38">
        <f t="shared" si="0"/>
        <v>975.47918552981218</v>
      </c>
      <c r="N66" s="38">
        <f t="shared" si="1"/>
        <v>97.547918552981216</v>
      </c>
      <c r="O66" s="38">
        <f t="shared" si="2"/>
        <v>8.2958256777188738E-3</v>
      </c>
      <c r="P66" s="38">
        <f t="shared" si="3"/>
        <v>4.0082958256777186</v>
      </c>
      <c r="Q66" s="37">
        <f t="shared" si="4"/>
        <v>4.1090531557582056E-2</v>
      </c>
    </row>
    <row r="67" spans="1:17" x14ac:dyDescent="0.25">
      <c r="A67" s="36">
        <v>40238</v>
      </c>
      <c r="B67" s="37">
        <v>0.1759</v>
      </c>
      <c r="C67" s="38">
        <v>1169.4300539999999</v>
      </c>
      <c r="D67" s="37">
        <v>1.5E-3</v>
      </c>
      <c r="E67" s="48">
        <v>1.9E-2</v>
      </c>
      <c r="F67" s="38">
        <v>30</v>
      </c>
      <c r="G67" s="38">
        <f t="shared" si="5"/>
        <v>1057.0578529723534</v>
      </c>
      <c r="H67" s="38">
        <v>1055</v>
      </c>
      <c r="I67" s="49">
        <v>40320</v>
      </c>
      <c r="J67" s="38">
        <v>52</v>
      </c>
      <c r="K67" s="38">
        <v>4.7</v>
      </c>
      <c r="L67" s="38">
        <v>2.7</v>
      </c>
      <c r="M67" s="38">
        <f t="shared" si="0"/>
        <v>1050.0745720328871</v>
      </c>
      <c r="N67" s="38">
        <f t="shared" si="1"/>
        <v>105.00745720328871</v>
      </c>
      <c r="O67" s="38">
        <f t="shared" si="2"/>
        <v>1.352641071819124E-2</v>
      </c>
      <c r="P67" s="38">
        <f t="shared" si="3"/>
        <v>2.0135264107181912</v>
      </c>
      <c r="Q67" s="37">
        <f t="shared" si="4"/>
        <v>1.9175080173783408E-2</v>
      </c>
    </row>
    <row r="68" spans="1:17" x14ac:dyDescent="0.25">
      <c r="A68" s="36">
        <v>40269</v>
      </c>
      <c r="B68" s="37">
        <v>0.2205</v>
      </c>
      <c r="C68" s="38">
        <v>1186.6899410000001</v>
      </c>
      <c r="D68" s="37">
        <v>1.4E-3</v>
      </c>
      <c r="E68" s="48">
        <v>1.83E-2</v>
      </c>
      <c r="F68" s="38">
        <v>28</v>
      </c>
      <c r="G68" s="38">
        <f t="shared" si="5"/>
        <v>1050.8944420534199</v>
      </c>
      <c r="H68" s="38">
        <v>1050</v>
      </c>
      <c r="I68" s="49">
        <v>40348</v>
      </c>
      <c r="J68" s="38">
        <v>50</v>
      </c>
      <c r="K68" s="38">
        <v>5.5</v>
      </c>
      <c r="L68" s="38">
        <v>17.600000000000001</v>
      </c>
      <c r="M68" s="38">
        <f t="shared" si="0"/>
        <v>1044.2986494451909</v>
      </c>
      <c r="N68" s="38">
        <f t="shared" si="1"/>
        <v>104.4298649445191</v>
      </c>
      <c r="O68" s="38">
        <f t="shared" si="2"/>
        <v>1.1806800314994556E-2</v>
      </c>
      <c r="P68" s="38">
        <f t="shared" si="3"/>
        <v>-12.088193199685007</v>
      </c>
      <c r="Q68" s="37">
        <f t="shared" si="4"/>
        <v>-0.11575417823346945</v>
      </c>
    </row>
    <row r="69" spans="1:17" x14ac:dyDescent="0.25">
      <c r="A69" s="36">
        <v>40299</v>
      </c>
      <c r="B69" s="37">
        <v>0.35539999999999999</v>
      </c>
      <c r="C69" s="38">
        <v>1089.410034</v>
      </c>
      <c r="D69" s="37">
        <v>1.5E-3</v>
      </c>
      <c r="E69" s="48">
        <v>1.95E-2</v>
      </c>
      <c r="F69" s="38">
        <v>33</v>
      </c>
      <c r="G69" s="38">
        <f t="shared" si="5"/>
        <v>883.09091988657553</v>
      </c>
      <c r="H69" s="38">
        <v>885</v>
      </c>
      <c r="I69" s="49">
        <v>40376</v>
      </c>
      <c r="J69" s="38">
        <v>50</v>
      </c>
      <c r="K69" s="38">
        <v>6.6</v>
      </c>
      <c r="L69" s="38">
        <v>2.8</v>
      </c>
      <c r="M69" s="38">
        <f t="shared" si="0"/>
        <v>878.21816936680068</v>
      </c>
      <c r="N69" s="38">
        <f t="shared" si="1"/>
        <v>87.821816936680065</v>
      </c>
      <c r="O69" s="38">
        <f t="shared" si="2"/>
        <v>1.2806018849786391E-2</v>
      </c>
      <c r="P69" s="38">
        <f t="shared" si="3"/>
        <v>3.8128060188497863</v>
      </c>
      <c r="Q69" s="37">
        <f t="shared" si="4"/>
        <v>4.3415248646003726E-2</v>
      </c>
    </row>
    <row r="70" spans="1:17" x14ac:dyDescent="0.25">
      <c r="A70" s="36">
        <v>40330</v>
      </c>
      <c r="B70" s="37">
        <v>0.34539999999999998</v>
      </c>
      <c r="C70" s="38">
        <v>1030.709961</v>
      </c>
      <c r="D70" s="37">
        <v>1.6999999999999999E-3</v>
      </c>
      <c r="E70" s="48">
        <v>2.0299999999999999E-2</v>
      </c>
      <c r="F70" s="38">
        <v>30</v>
      </c>
      <c r="G70" s="38">
        <f t="shared" si="5"/>
        <v>848.4217028784974</v>
      </c>
      <c r="H70" s="38">
        <v>850</v>
      </c>
      <c r="I70" s="49">
        <v>40411</v>
      </c>
      <c r="J70" s="38">
        <v>52</v>
      </c>
      <c r="K70" s="38">
        <v>8.6999999999999993</v>
      </c>
      <c r="L70" s="38">
        <v>0.4</v>
      </c>
      <c r="M70" s="38">
        <f t="shared" ref="M70:M133" si="6">H70*EXP(-D70*(J70/365))-K70</f>
        <v>841.09416191345383</v>
      </c>
      <c r="N70" s="38">
        <f t="shared" ref="N70:N133" si="7">M70/$B$1</f>
        <v>84.109416191345389</v>
      </c>
      <c r="O70" s="38">
        <f t="shared" ref="O70:O133" si="8">(N70+K70)*(EXP(D70*F70/365)-1)</f>
        <v>1.2968797047612148E-2</v>
      </c>
      <c r="P70" s="38">
        <f t="shared" ref="P70:P133" si="9">K70-L70+O70</f>
        <v>8.3129687970476116</v>
      </c>
      <c r="Q70" s="37">
        <f t="shared" ref="Q70:Q133" si="10">P70/N70</f>
        <v>9.8835174151440511E-2</v>
      </c>
    </row>
    <row r="71" spans="1:17" x14ac:dyDescent="0.25">
      <c r="A71" s="36">
        <v>40360</v>
      </c>
      <c r="B71" s="37">
        <v>0.23499999999999999</v>
      </c>
      <c r="C71" s="38">
        <v>1101.599976</v>
      </c>
      <c r="D71" s="37">
        <v>1.4E-3</v>
      </c>
      <c r="E71" s="48">
        <v>2.0500000000000001E-2</v>
      </c>
      <c r="F71" s="38">
        <v>32</v>
      </c>
      <c r="G71" s="38">
        <f t="shared" ref="G71:G134" si="11">C71*EXP((D71-E71+((B71^2)/2))*(1/12)+(B71*SQRT(F71/365)*$B$2))</f>
        <v>959.16628797131546</v>
      </c>
      <c r="H71" s="38">
        <v>960</v>
      </c>
      <c r="I71" s="49">
        <v>40439</v>
      </c>
      <c r="J71" s="38">
        <v>50</v>
      </c>
      <c r="K71" s="38">
        <v>5.3</v>
      </c>
      <c r="L71" s="38">
        <v>2.5</v>
      </c>
      <c r="M71" s="38">
        <f t="shared" si="6"/>
        <v>954.5159080641746</v>
      </c>
      <c r="N71" s="38">
        <f t="shared" si="7"/>
        <v>95.451590806417457</v>
      </c>
      <c r="O71" s="38">
        <f t="shared" si="8"/>
        <v>1.2366981596854988E-2</v>
      </c>
      <c r="P71" s="38">
        <f t="shared" si="9"/>
        <v>2.8123669815968548</v>
      </c>
      <c r="Q71" s="37">
        <f t="shared" si="10"/>
        <v>2.946380419474132E-2</v>
      </c>
    </row>
    <row r="72" spans="1:17" x14ac:dyDescent="0.25">
      <c r="A72" s="36">
        <v>40391</v>
      </c>
      <c r="B72" s="37">
        <v>0.26050000000000001</v>
      </c>
      <c r="C72" s="38">
        <v>1049.329956</v>
      </c>
      <c r="D72" s="37">
        <v>1.6000000000000001E-3</v>
      </c>
      <c r="E72" s="48">
        <v>2.0500000000000001E-2</v>
      </c>
      <c r="F72" s="38">
        <v>30</v>
      </c>
      <c r="G72" s="38">
        <f t="shared" si="11"/>
        <v>904.87205234309408</v>
      </c>
      <c r="H72" s="38">
        <v>905</v>
      </c>
      <c r="I72" s="49">
        <v>40467</v>
      </c>
      <c r="J72" s="38">
        <v>46</v>
      </c>
      <c r="K72" s="38">
        <v>4.9000000000000004</v>
      </c>
      <c r="L72" s="38">
        <v>0.25</v>
      </c>
      <c r="M72" s="38">
        <f t="shared" si="6"/>
        <v>899.91753072628762</v>
      </c>
      <c r="N72" s="38">
        <f t="shared" si="7"/>
        <v>89.991753072628768</v>
      </c>
      <c r="O72" s="38">
        <f t="shared" si="8"/>
        <v>1.2479736039964924E-2</v>
      </c>
      <c r="P72" s="38">
        <f t="shared" si="9"/>
        <v>4.6624797360399652</v>
      </c>
      <c r="Q72" s="37">
        <f t="shared" si="10"/>
        <v>5.181007788877124E-2</v>
      </c>
    </row>
    <row r="73" spans="1:17" x14ac:dyDescent="0.25">
      <c r="A73" s="36">
        <v>40422</v>
      </c>
      <c r="B73" s="37">
        <v>0.23699999999999999</v>
      </c>
      <c r="C73" s="38">
        <v>1141.1999510000001</v>
      </c>
      <c r="D73" s="37">
        <v>1.4E-3</v>
      </c>
      <c r="E73" s="48">
        <v>1.9900000000000001E-2</v>
      </c>
      <c r="F73" s="38">
        <v>29</v>
      </c>
      <c r="G73" s="38">
        <f t="shared" si="11"/>
        <v>999.27174932593778</v>
      </c>
      <c r="H73" s="38">
        <v>1000</v>
      </c>
      <c r="I73" s="49">
        <v>40502</v>
      </c>
      <c r="J73" s="38">
        <v>51</v>
      </c>
      <c r="K73" s="38">
        <v>6.3</v>
      </c>
      <c r="L73" s="38">
        <v>0.65</v>
      </c>
      <c r="M73" s="38">
        <f t="shared" si="6"/>
        <v>993.50440269329192</v>
      </c>
      <c r="N73" s="38">
        <f t="shared" si="7"/>
        <v>99.350440269329198</v>
      </c>
      <c r="O73" s="38">
        <f t="shared" si="8"/>
        <v>1.1752456014718232E-2</v>
      </c>
      <c r="P73" s="38">
        <f t="shared" si="9"/>
        <v>5.6617524560147174</v>
      </c>
      <c r="Q73" s="37">
        <f t="shared" si="10"/>
        <v>5.6987693669663345E-2</v>
      </c>
    </row>
    <row r="74" spans="1:17" x14ac:dyDescent="0.25">
      <c r="A74" s="36">
        <v>40452</v>
      </c>
      <c r="B74" s="37">
        <v>0.21199999999999999</v>
      </c>
      <c r="C74" s="38">
        <v>1183.26001</v>
      </c>
      <c r="D74" s="37">
        <v>1.4E-3</v>
      </c>
      <c r="E74" s="48">
        <v>1.9199999999999998E-2</v>
      </c>
      <c r="F74" s="38">
        <v>32</v>
      </c>
      <c r="G74" s="38">
        <f t="shared" si="11"/>
        <v>1044.0622670007785</v>
      </c>
      <c r="H74" s="38">
        <v>1045</v>
      </c>
      <c r="I74" s="49">
        <v>40530</v>
      </c>
      <c r="J74" s="38">
        <v>50</v>
      </c>
      <c r="K74" s="38">
        <v>6.2</v>
      </c>
      <c r="L74" s="38">
        <v>2.1</v>
      </c>
      <c r="M74" s="38">
        <f t="shared" si="6"/>
        <v>1038.5996082573565</v>
      </c>
      <c r="N74" s="38">
        <f t="shared" si="7"/>
        <v>103.85996082573566</v>
      </c>
      <c r="O74" s="38">
        <f t="shared" si="8"/>
        <v>1.3509558501142363E-2</v>
      </c>
      <c r="P74" s="38">
        <f t="shared" si="9"/>
        <v>4.1135095585011419</v>
      </c>
      <c r="Q74" s="37">
        <f t="shared" si="10"/>
        <v>3.960630762612273E-2</v>
      </c>
    </row>
    <row r="75" spans="1:17" x14ac:dyDescent="0.25">
      <c r="A75" s="36">
        <v>40483</v>
      </c>
      <c r="B75" s="37">
        <v>0.2354</v>
      </c>
      <c r="C75" s="38">
        <v>1180.5500489999999</v>
      </c>
      <c r="D75" s="37">
        <v>1.8E-3</v>
      </c>
      <c r="E75" s="48">
        <v>1.89E-2</v>
      </c>
      <c r="F75" s="38">
        <v>31</v>
      </c>
      <c r="G75" s="38">
        <f t="shared" si="11"/>
        <v>1030.1032714040546</v>
      </c>
      <c r="H75" s="38">
        <v>1030</v>
      </c>
      <c r="I75" s="49">
        <v>40565</v>
      </c>
      <c r="J75" s="38">
        <v>53</v>
      </c>
      <c r="K75" s="38">
        <v>6.1</v>
      </c>
      <c r="L75" s="38">
        <v>0.4</v>
      </c>
      <c r="M75" s="38">
        <f t="shared" si="6"/>
        <v>1023.6308242198467</v>
      </c>
      <c r="N75" s="38">
        <f t="shared" si="7"/>
        <v>102.36308242198467</v>
      </c>
      <c r="O75" s="38">
        <f t="shared" si="8"/>
        <v>1.6582746975339752E-2</v>
      </c>
      <c r="P75" s="38">
        <f t="shared" si="9"/>
        <v>5.7165827469753392</v>
      </c>
      <c r="Q75" s="37">
        <f t="shared" si="10"/>
        <v>5.5846137217802072E-2</v>
      </c>
    </row>
    <row r="76" spans="1:17" x14ac:dyDescent="0.25">
      <c r="A76" s="36">
        <v>40513</v>
      </c>
      <c r="B76" s="37">
        <v>0.17749999999999999</v>
      </c>
      <c r="C76" s="38">
        <v>1257.6400149999999</v>
      </c>
      <c r="D76" s="37">
        <v>6.9999999999999999E-4</v>
      </c>
      <c r="E76" s="48">
        <v>1.83E-2</v>
      </c>
      <c r="F76" s="38">
        <v>31</v>
      </c>
      <c r="G76" s="38">
        <f t="shared" si="11"/>
        <v>1133.8573080547494</v>
      </c>
      <c r="H76" s="38">
        <v>1135</v>
      </c>
      <c r="I76" s="49">
        <v>40593</v>
      </c>
      <c r="J76" s="38">
        <v>50</v>
      </c>
      <c r="K76" s="38">
        <v>5.3</v>
      </c>
      <c r="L76" s="38">
        <v>2.0499999999999998</v>
      </c>
      <c r="M76" s="38">
        <f t="shared" si="6"/>
        <v>1129.591169601541</v>
      </c>
      <c r="N76" s="38">
        <f t="shared" si="7"/>
        <v>112.95911696015409</v>
      </c>
      <c r="O76" s="38">
        <f t="shared" si="8"/>
        <v>7.0309565018115304E-3</v>
      </c>
      <c r="P76" s="38">
        <f t="shared" si="9"/>
        <v>3.2570309565018114</v>
      </c>
      <c r="Q76" s="37">
        <f t="shared" si="10"/>
        <v>2.8833714746997509E-2</v>
      </c>
    </row>
    <row r="77" spans="1:17" x14ac:dyDescent="0.25">
      <c r="A77" s="36">
        <v>40544</v>
      </c>
      <c r="B77" s="37">
        <v>0.1953</v>
      </c>
      <c r="C77" s="38">
        <v>1286.119995</v>
      </c>
      <c r="D77" s="37">
        <v>1.5E-3</v>
      </c>
      <c r="E77" s="48">
        <v>1.7899999999999999E-2</v>
      </c>
      <c r="F77" s="38">
        <v>28</v>
      </c>
      <c r="G77" s="38">
        <f t="shared" si="11"/>
        <v>1154.5008337836941</v>
      </c>
      <c r="H77" s="38">
        <v>1155</v>
      </c>
      <c r="I77" s="49">
        <v>40621</v>
      </c>
      <c r="J77" s="38">
        <v>47</v>
      </c>
      <c r="K77" s="38">
        <v>5.0999999999999996</v>
      </c>
      <c r="L77" s="38">
        <v>1.25</v>
      </c>
      <c r="M77" s="38">
        <f t="shared" si="6"/>
        <v>1149.6769325024177</v>
      </c>
      <c r="N77" s="38">
        <f t="shared" si="7"/>
        <v>114.96769325024177</v>
      </c>
      <c r="O77" s="38">
        <f t="shared" si="8"/>
        <v>1.3816803462520925E-2</v>
      </c>
      <c r="P77" s="38">
        <f t="shared" si="9"/>
        <v>3.8638168034625204</v>
      </c>
      <c r="Q77" s="37">
        <f t="shared" si="10"/>
        <v>3.3607848380957192E-2</v>
      </c>
    </row>
    <row r="78" spans="1:17" x14ac:dyDescent="0.25">
      <c r="A78" s="36">
        <v>40575</v>
      </c>
      <c r="B78" s="37">
        <v>0.1835</v>
      </c>
      <c r="C78" s="38">
        <v>1327.219971</v>
      </c>
      <c r="D78" s="37">
        <v>1.2999999999999999E-3</v>
      </c>
      <c r="E78" s="48">
        <v>1.7600000000000001E-2</v>
      </c>
      <c r="F78" s="38">
        <v>31</v>
      </c>
      <c r="G78" s="38">
        <f t="shared" si="11"/>
        <v>1192.6483461444411</v>
      </c>
      <c r="H78" s="38">
        <v>1195</v>
      </c>
      <c r="I78" s="49">
        <v>40649</v>
      </c>
      <c r="J78" s="38">
        <v>47</v>
      </c>
      <c r="K78" s="38">
        <v>4.9000000000000004</v>
      </c>
      <c r="L78" s="38">
        <v>1.05</v>
      </c>
      <c r="M78" s="38">
        <f t="shared" si="6"/>
        <v>1189.8999770160895</v>
      </c>
      <c r="N78" s="38">
        <f t="shared" si="7"/>
        <v>118.98999770160894</v>
      </c>
      <c r="O78" s="38">
        <f t="shared" si="8"/>
        <v>1.3679568618112521E-2</v>
      </c>
      <c r="P78" s="38">
        <f t="shared" si="9"/>
        <v>3.8636795686181129</v>
      </c>
      <c r="Q78" s="37">
        <f t="shared" si="10"/>
        <v>3.2470624785682044E-2</v>
      </c>
    </row>
    <row r="79" spans="1:17" x14ac:dyDescent="0.25">
      <c r="A79" s="36">
        <v>40603</v>
      </c>
      <c r="B79" s="37">
        <v>0.1774</v>
      </c>
      <c r="C79" s="38">
        <v>1325.829956</v>
      </c>
      <c r="D79" s="37">
        <v>5.0000000000000001E-4</v>
      </c>
      <c r="E79" s="48">
        <v>1.7999999999999999E-2</v>
      </c>
      <c r="F79" s="38">
        <v>29</v>
      </c>
      <c r="G79" s="38">
        <f t="shared" si="11"/>
        <v>1199.4741626326943</v>
      </c>
      <c r="H79" s="38">
        <v>1200</v>
      </c>
      <c r="I79" s="49">
        <v>40684</v>
      </c>
      <c r="J79" s="38">
        <v>51</v>
      </c>
      <c r="K79" s="38">
        <v>6</v>
      </c>
      <c r="L79" s="38">
        <v>0.85</v>
      </c>
      <c r="M79" s="38">
        <f t="shared" si="6"/>
        <v>1193.9161673119979</v>
      </c>
      <c r="N79" s="38">
        <f t="shared" si="7"/>
        <v>119.39161673119979</v>
      </c>
      <c r="O79" s="38">
        <f t="shared" si="8"/>
        <v>4.9814097467920197E-3</v>
      </c>
      <c r="P79" s="38">
        <f t="shared" si="9"/>
        <v>5.1549814097467923</v>
      </c>
      <c r="Q79" s="37">
        <f t="shared" si="10"/>
        <v>4.317708019108913E-2</v>
      </c>
    </row>
    <row r="80" spans="1:17" x14ac:dyDescent="0.25">
      <c r="A80" s="36">
        <v>40634</v>
      </c>
      <c r="B80" s="37">
        <v>0.1474</v>
      </c>
      <c r="C80" s="38">
        <v>1363.6099850000001</v>
      </c>
      <c r="D80" s="37">
        <v>2.0000000000000001E-4</v>
      </c>
      <c r="E80" s="48">
        <v>1.78E-2</v>
      </c>
      <c r="F80" s="38">
        <v>32</v>
      </c>
      <c r="G80" s="38">
        <f t="shared" si="11"/>
        <v>1248.9283937520338</v>
      </c>
      <c r="H80" s="38">
        <v>1250</v>
      </c>
      <c r="I80" s="49">
        <v>40712</v>
      </c>
      <c r="J80" s="38">
        <v>50</v>
      </c>
      <c r="K80" s="38">
        <v>4.5</v>
      </c>
      <c r="L80" s="38">
        <v>1.3</v>
      </c>
      <c r="M80" s="38">
        <f t="shared" si="6"/>
        <v>1245.4657538937845</v>
      </c>
      <c r="N80" s="38">
        <f t="shared" si="7"/>
        <v>124.54657538937845</v>
      </c>
      <c r="O80" s="38">
        <f t="shared" si="8"/>
        <v>2.2627543103577374E-3</v>
      </c>
      <c r="P80" s="38">
        <f t="shared" si="9"/>
        <v>3.2022627543103579</v>
      </c>
      <c r="Q80" s="37">
        <f t="shared" si="10"/>
        <v>2.5711367368383319E-2</v>
      </c>
    </row>
    <row r="81" spans="1:17" x14ac:dyDescent="0.25">
      <c r="A81" s="36">
        <v>40664</v>
      </c>
      <c r="B81" s="37">
        <v>0.1545</v>
      </c>
      <c r="C81" s="38">
        <v>1345.1999510000001</v>
      </c>
      <c r="D81" s="37">
        <v>4.0000000000000002E-4</v>
      </c>
      <c r="E81" s="48">
        <v>1.7999999999999999E-2</v>
      </c>
      <c r="F81" s="38">
        <v>30</v>
      </c>
      <c r="G81" s="38">
        <f t="shared" si="11"/>
        <v>1230.5768520769984</v>
      </c>
      <c r="H81" s="38">
        <v>1230</v>
      </c>
      <c r="I81" s="49">
        <v>40740</v>
      </c>
      <c r="J81" s="38">
        <v>46</v>
      </c>
      <c r="K81" s="38">
        <v>4</v>
      </c>
      <c r="L81" s="38">
        <v>1.85</v>
      </c>
      <c r="M81" s="38">
        <f t="shared" si="6"/>
        <v>1225.9379960833996</v>
      </c>
      <c r="N81" s="38">
        <f t="shared" si="7"/>
        <v>122.59379960833996</v>
      </c>
      <c r="O81" s="38">
        <f t="shared" si="8"/>
        <v>4.1620563493177352E-3</v>
      </c>
      <c r="P81" s="38">
        <f t="shared" si="9"/>
        <v>2.1541620563493176</v>
      </c>
      <c r="Q81" s="37">
        <f t="shared" si="10"/>
        <v>1.7571541654075394E-2</v>
      </c>
    </row>
    <row r="82" spans="1:17" x14ac:dyDescent="0.25">
      <c r="A82" s="36">
        <v>40695</v>
      </c>
      <c r="B82" s="37">
        <v>0.16520000000000001</v>
      </c>
      <c r="C82" s="38">
        <v>1320.6400149999999</v>
      </c>
      <c r="D82" s="37">
        <v>1E-4</v>
      </c>
      <c r="E82" s="48">
        <v>1.89E-2</v>
      </c>
      <c r="F82" s="38">
        <v>29</v>
      </c>
      <c r="G82" s="38">
        <f t="shared" si="11"/>
        <v>1202.6846846348853</v>
      </c>
      <c r="H82" s="38">
        <v>1205</v>
      </c>
      <c r="I82" s="49">
        <v>40775</v>
      </c>
      <c r="J82" s="38">
        <v>51</v>
      </c>
      <c r="K82" s="38">
        <v>5.4</v>
      </c>
      <c r="L82" s="38">
        <v>9.3000000000000007</v>
      </c>
      <c r="M82" s="38">
        <f t="shared" si="6"/>
        <v>1199.5831631313263</v>
      </c>
      <c r="N82" s="38">
        <f t="shared" si="7"/>
        <v>119.95831631313263</v>
      </c>
      <c r="O82" s="38">
        <f t="shared" si="8"/>
        <v>9.960015383851128E-4</v>
      </c>
      <c r="P82" s="38">
        <f t="shared" si="9"/>
        <v>-3.8990039984616152</v>
      </c>
      <c r="Q82" s="37">
        <f t="shared" si="10"/>
        <v>-3.2502990357782854E-2</v>
      </c>
    </row>
    <row r="83" spans="1:17" x14ac:dyDescent="0.25">
      <c r="A83" s="36">
        <v>40725</v>
      </c>
      <c r="B83" s="37">
        <v>0.2525</v>
      </c>
      <c r="C83" s="38">
        <v>1292.280029</v>
      </c>
      <c r="D83" s="37">
        <v>1.6000000000000001E-3</v>
      </c>
      <c r="E83" s="48">
        <v>1.8599999999999998E-2</v>
      </c>
      <c r="F83" s="38">
        <v>33</v>
      </c>
      <c r="G83" s="38">
        <f t="shared" si="11"/>
        <v>1111.6022798868041</v>
      </c>
      <c r="H83" s="38">
        <v>1110</v>
      </c>
      <c r="I83" s="49">
        <v>40803</v>
      </c>
      <c r="J83" s="38">
        <v>50</v>
      </c>
      <c r="K83" s="38">
        <v>5</v>
      </c>
      <c r="L83" s="38">
        <v>6</v>
      </c>
      <c r="M83" s="38">
        <f t="shared" si="6"/>
        <v>1104.7567389884821</v>
      </c>
      <c r="N83" s="38">
        <f t="shared" si="7"/>
        <v>110.47567389884821</v>
      </c>
      <c r="O83" s="38">
        <f t="shared" si="8"/>
        <v>1.6705634520487768E-2</v>
      </c>
      <c r="P83" s="38">
        <f t="shared" si="9"/>
        <v>-0.98329436547951221</v>
      </c>
      <c r="Q83" s="37">
        <f t="shared" si="10"/>
        <v>-8.9005509609275512E-3</v>
      </c>
    </row>
    <row r="84" spans="1:17" x14ac:dyDescent="0.25">
      <c r="A84" s="36">
        <v>40756</v>
      </c>
      <c r="B84" s="37">
        <v>0.31619999999999998</v>
      </c>
      <c r="C84" s="38">
        <v>1218.8900149999999</v>
      </c>
      <c r="D84" s="37">
        <v>1E-4</v>
      </c>
      <c r="E84" s="48">
        <v>2.1000000000000001E-2</v>
      </c>
      <c r="F84" s="38">
        <v>30</v>
      </c>
      <c r="G84" s="38">
        <f t="shared" si="11"/>
        <v>1019.2442732830174</v>
      </c>
      <c r="H84" s="38">
        <v>1120</v>
      </c>
      <c r="I84" s="49">
        <v>40838</v>
      </c>
      <c r="J84" s="38">
        <v>52</v>
      </c>
      <c r="K84" s="38">
        <v>24.3</v>
      </c>
      <c r="L84" s="38">
        <v>41.2</v>
      </c>
      <c r="M84" s="38">
        <f t="shared" si="6"/>
        <v>1095.6840439492762</v>
      </c>
      <c r="N84" s="38">
        <f t="shared" si="7"/>
        <v>109.56840439492763</v>
      </c>
      <c r="O84" s="38">
        <f t="shared" si="8"/>
        <v>1.1002927770530789E-3</v>
      </c>
      <c r="P84" s="38">
        <f t="shared" si="9"/>
        <v>-16.898899707222949</v>
      </c>
      <c r="Q84" s="37">
        <f t="shared" si="10"/>
        <v>-0.15423150314677092</v>
      </c>
    </row>
    <row r="85" spans="1:17" x14ac:dyDescent="0.25">
      <c r="A85" s="36">
        <v>40787</v>
      </c>
      <c r="B85" s="37">
        <v>0.42959999999999998</v>
      </c>
      <c r="C85" s="38">
        <v>1131.420044</v>
      </c>
      <c r="D85" s="37">
        <v>2.0000000000000001E-4</v>
      </c>
      <c r="E85" s="48">
        <v>2.1499999999999998E-2</v>
      </c>
      <c r="F85" s="38">
        <v>31</v>
      </c>
      <c r="G85" s="38">
        <f t="shared" si="11"/>
        <v>886.02652806188973</v>
      </c>
      <c r="H85" s="38">
        <v>885</v>
      </c>
      <c r="I85" s="40">
        <v>40866</v>
      </c>
      <c r="J85" s="38">
        <v>50</v>
      </c>
      <c r="K85" s="38">
        <v>10.4</v>
      </c>
      <c r="L85" s="38">
        <v>0.3</v>
      </c>
      <c r="M85" s="38">
        <f t="shared" si="6"/>
        <v>874.57575375679937</v>
      </c>
      <c r="N85" s="38">
        <f t="shared" si="7"/>
        <v>87.457575375679937</v>
      </c>
      <c r="O85" s="38">
        <f t="shared" si="8"/>
        <v>1.6622523843714382E-3</v>
      </c>
      <c r="P85" s="38">
        <f t="shared" si="9"/>
        <v>10.10166225238437</v>
      </c>
      <c r="Q85" s="37">
        <f t="shared" si="10"/>
        <v>0.1155035708341101</v>
      </c>
    </row>
    <row r="86" spans="1:17" x14ac:dyDescent="0.25">
      <c r="A86" s="36">
        <v>40817</v>
      </c>
      <c r="B86" s="37">
        <v>0.29959999999999998</v>
      </c>
      <c r="C86" s="38">
        <v>1253.3000489999999</v>
      </c>
      <c r="D86" s="37">
        <v>2.0000000000000001E-4</v>
      </c>
      <c r="E86" s="48">
        <v>2.12E-2</v>
      </c>
      <c r="F86" s="38">
        <v>30</v>
      </c>
      <c r="G86" s="38">
        <f t="shared" si="11"/>
        <v>1057.5816269304491</v>
      </c>
      <c r="H86" s="38">
        <v>1060</v>
      </c>
      <c r="I86" s="49">
        <v>40894</v>
      </c>
      <c r="J86" s="38">
        <v>47</v>
      </c>
      <c r="K86" s="38">
        <v>7.8</v>
      </c>
      <c r="L86" s="38">
        <v>1.75</v>
      </c>
      <c r="M86" s="38">
        <f t="shared" si="6"/>
        <v>1052.1727017213766</v>
      </c>
      <c r="N86" s="38">
        <f t="shared" si="7"/>
        <v>105.21727017213766</v>
      </c>
      <c r="O86" s="38">
        <f t="shared" si="8"/>
        <v>1.8578334096333647E-3</v>
      </c>
      <c r="P86" s="38">
        <f t="shared" si="9"/>
        <v>6.0518578334096329</v>
      </c>
      <c r="Q86" s="37">
        <f t="shared" si="10"/>
        <v>5.7517723312044369E-2</v>
      </c>
    </row>
    <row r="87" spans="1:17" x14ac:dyDescent="0.25">
      <c r="A87" s="36">
        <v>40848</v>
      </c>
      <c r="B87" s="37">
        <v>0.27800000000000002</v>
      </c>
      <c r="C87" s="38">
        <v>1246.959961</v>
      </c>
      <c r="D87" s="37">
        <v>2.0000000000000001E-4</v>
      </c>
      <c r="E87" s="48">
        <v>2.12E-2</v>
      </c>
      <c r="F87" s="38">
        <v>30</v>
      </c>
      <c r="G87" s="38">
        <f t="shared" si="11"/>
        <v>1064.7909393422769</v>
      </c>
      <c r="H87" s="38">
        <v>1065</v>
      </c>
      <c r="I87" s="49">
        <v>40564</v>
      </c>
      <c r="J87" s="38">
        <v>52</v>
      </c>
      <c r="K87" s="38">
        <v>7.8</v>
      </c>
      <c r="L87" s="38">
        <v>1.1000000000000001</v>
      </c>
      <c r="M87" s="38">
        <f t="shared" si="6"/>
        <v>1057.1696552268318</v>
      </c>
      <c r="N87" s="38">
        <f t="shared" si="7"/>
        <v>105.71696552268318</v>
      </c>
      <c r="O87" s="38">
        <f t="shared" si="8"/>
        <v>1.8660476472933962E-3</v>
      </c>
      <c r="P87" s="38">
        <f t="shared" si="9"/>
        <v>6.7018660476472931</v>
      </c>
      <c r="Q87" s="37">
        <f t="shared" si="10"/>
        <v>6.3394423161051719E-2</v>
      </c>
    </row>
    <row r="88" spans="1:17" x14ac:dyDescent="0.25">
      <c r="A88" s="36">
        <v>40878</v>
      </c>
      <c r="B88" s="37">
        <v>0.23400000000000001</v>
      </c>
      <c r="C88" s="38">
        <v>1257.599976</v>
      </c>
      <c r="D88" s="37">
        <v>1E-4</v>
      </c>
      <c r="E88" s="48">
        <v>2.1299999999999999E-2</v>
      </c>
      <c r="F88" s="38">
        <v>32</v>
      </c>
      <c r="G88" s="38">
        <f t="shared" si="11"/>
        <v>1095.4314456891318</v>
      </c>
      <c r="H88" s="38">
        <v>1095</v>
      </c>
      <c r="I88" s="49">
        <v>40592</v>
      </c>
      <c r="J88" s="38">
        <v>50</v>
      </c>
      <c r="K88" s="38">
        <v>6.8</v>
      </c>
      <c r="L88" s="38">
        <v>0.45</v>
      </c>
      <c r="M88" s="38">
        <f t="shared" si="6"/>
        <v>1088.1850001027394</v>
      </c>
      <c r="N88" s="38">
        <f t="shared" si="7"/>
        <v>108.81850001027394</v>
      </c>
      <c r="O88" s="38">
        <f t="shared" si="8"/>
        <v>1.0136460873037872E-3</v>
      </c>
      <c r="P88" s="38">
        <f t="shared" si="9"/>
        <v>6.3510136460873037</v>
      </c>
      <c r="Q88" s="37">
        <f t="shared" si="10"/>
        <v>5.8363363265324208E-2</v>
      </c>
    </row>
    <row r="89" spans="1:17" x14ac:dyDescent="0.25">
      <c r="A89" s="36">
        <v>40909</v>
      </c>
      <c r="B89" s="37">
        <v>0.19439999999999999</v>
      </c>
      <c r="C89" s="38">
        <v>1312.410034</v>
      </c>
      <c r="D89" s="37">
        <v>4.0000000000000002E-4</v>
      </c>
      <c r="E89" s="48">
        <v>2.06E-2</v>
      </c>
      <c r="F89" s="38">
        <v>29</v>
      </c>
      <c r="G89" s="38">
        <f t="shared" si="11"/>
        <v>1176.0536648004063</v>
      </c>
      <c r="H89" s="38">
        <v>1175</v>
      </c>
      <c r="I89" s="49">
        <v>40985</v>
      </c>
      <c r="J89" s="38">
        <v>46</v>
      </c>
      <c r="K89" s="38">
        <v>4.5999999999999996</v>
      </c>
      <c r="L89" s="38">
        <v>0.5</v>
      </c>
      <c r="M89" s="38">
        <f t="shared" si="6"/>
        <v>1170.3407686162557</v>
      </c>
      <c r="N89" s="38">
        <f t="shared" si="7"/>
        <v>117.03407686162556</v>
      </c>
      <c r="O89" s="38">
        <f t="shared" si="8"/>
        <v>3.8656923629924252E-3</v>
      </c>
      <c r="P89" s="38">
        <f t="shared" si="9"/>
        <v>4.1038656923629917</v>
      </c>
      <c r="Q89" s="37">
        <f t="shared" si="10"/>
        <v>3.5065562120126507E-2</v>
      </c>
    </row>
    <row r="90" spans="1:17" x14ac:dyDescent="0.25">
      <c r="A90" s="36">
        <v>40940</v>
      </c>
      <c r="B90" s="37">
        <v>0.18429999999999999</v>
      </c>
      <c r="C90" s="38">
        <v>1365.6800539999999</v>
      </c>
      <c r="D90" s="37">
        <v>8.0000000000000004E-4</v>
      </c>
      <c r="E90" s="48">
        <v>0.02</v>
      </c>
      <c r="F90" s="38">
        <v>30</v>
      </c>
      <c r="G90" s="38">
        <f t="shared" si="11"/>
        <v>1228.4994280892106</v>
      </c>
      <c r="H90" s="38">
        <v>1230</v>
      </c>
      <c r="I90" s="49">
        <v>41020</v>
      </c>
      <c r="J90" s="38">
        <v>52</v>
      </c>
      <c r="K90" s="38">
        <v>6.4</v>
      </c>
      <c r="L90" s="38">
        <v>1</v>
      </c>
      <c r="M90" s="38">
        <f t="shared" si="6"/>
        <v>1223.4598216870254</v>
      </c>
      <c r="N90" s="38">
        <f t="shared" si="7"/>
        <v>122.34598216870253</v>
      </c>
      <c r="O90" s="38">
        <f t="shared" si="8"/>
        <v>8.4657675620494251E-3</v>
      </c>
      <c r="P90" s="38">
        <f t="shared" si="9"/>
        <v>5.40846576756205</v>
      </c>
      <c r="Q90" s="37">
        <f t="shared" si="10"/>
        <v>4.4206321055188652E-2</v>
      </c>
    </row>
    <row r="91" spans="1:17" x14ac:dyDescent="0.25">
      <c r="A91" s="36">
        <v>40969</v>
      </c>
      <c r="B91" s="37">
        <v>0.155</v>
      </c>
      <c r="C91" s="38">
        <v>1408.469971</v>
      </c>
      <c r="D91" s="37">
        <v>5.0000000000000001E-4</v>
      </c>
      <c r="E91" s="48">
        <v>1.9699999999999999E-2</v>
      </c>
      <c r="F91" s="38">
        <v>31</v>
      </c>
      <c r="G91" s="38">
        <f t="shared" si="11"/>
        <v>1286.032241923758</v>
      </c>
      <c r="H91" s="38">
        <v>1285</v>
      </c>
      <c r="I91" s="49">
        <v>41048</v>
      </c>
      <c r="J91" s="38">
        <v>50</v>
      </c>
      <c r="K91" s="38">
        <v>4.9000000000000004</v>
      </c>
      <c r="L91" s="38">
        <v>1.95</v>
      </c>
      <c r="M91" s="38">
        <f t="shared" si="6"/>
        <v>1280.0119893154688</v>
      </c>
      <c r="N91" s="38">
        <f t="shared" si="7"/>
        <v>128.00119893154687</v>
      </c>
      <c r="O91" s="38">
        <f t="shared" si="8"/>
        <v>5.6438693784049039E-3</v>
      </c>
      <c r="P91" s="38">
        <f t="shared" si="9"/>
        <v>2.9556438693784051</v>
      </c>
      <c r="Q91" s="37">
        <f t="shared" si="10"/>
        <v>2.3090751446469181E-2</v>
      </c>
    </row>
    <row r="92" spans="1:17" x14ac:dyDescent="0.25">
      <c r="A92" s="36">
        <v>41000</v>
      </c>
      <c r="B92" s="37">
        <v>0.17150000000000001</v>
      </c>
      <c r="C92" s="38">
        <v>1397.910034</v>
      </c>
      <c r="D92" s="37">
        <v>6.9999999999999999E-4</v>
      </c>
      <c r="E92" s="48">
        <v>0.02</v>
      </c>
      <c r="F92" s="38">
        <v>31</v>
      </c>
      <c r="G92" s="38">
        <f t="shared" si="11"/>
        <v>1264.4470841576929</v>
      </c>
      <c r="H92" s="38">
        <v>1265</v>
      </c>
      <c r="I92" s="49">
        <v>41076</v>
      </c>
      <c r="J92" s="38">
        <v>47</v>
      </c>
      <c r="K92" s="38">
        <v>4.9000000000000004</v>
      </c>
      <c r="L92" s="38">
        <v>10.4</v>
      </c>
      <c r="M92" s="38">
        <f t="shared" si="6"/>
        <v>1259.9859818510322</v>
      </c>
      <c r="N92" s="38">
        <f t="shared" si="7"/>
        <v>125.99859818510322</v>
      </c>
      <c r="O92" s="38">
        <f t="shared" si="8"/>
        <v>7.782421970034363E-3</v>
      </c>
      <c r="P92" s="38">
        <f t="shared" si="9"/>
        <v>-5.4922175780299654</v>
      </c>
      <c r="Q92" s="37">
        <f t="shared" si="10"/>
        <v>-4.3589513352850211E-2</v>
      </c>
    </row>
    <row r="93" spans="1:17" x14ac:dyDescent="0.25">
      <c r="A93" s="36">
        <v>41030</v>
      </c>
      <c r="B93" s="37">
        <v>0.24060000000000001</v>
      </c>
      <c r="C93" s="38">
        <v>1310.329956</v>
      </c>
      <c r="D93" s="37">
        <v>2.9999999999999997E-4</v>
      </c>
      <c r="E93" s="48">
        <v>2.0899999999999998E-2</v>
      </c>
      <c r="F93" s="38">
        <v>29</v>
      </c>
      <c r="G93" s="38">
        <f t="shared" si="11"/>
        <v>1144.9229309959505</v>
      </c>
      <c r="H93" s="38">
        <v>1150</v>
      </c>
      <c r="I93" s="49">
        <v>41096</v>
      </c>
      <c r="J93" s="38">
        <v>36</v>
      </c>
      <c r="K93" s="38">
        <v>4.8</v>
      </c>
      <c r="L93" s="38">
        <v>0.05</v>
      </c>
      <c r="M93" s="38">
        <f t="shared" si="6"/>
        <v>1145.1659731061538</v>
      </c>
      <c r="N93" s="38">
        <f t="shared" si="7"/>
        <v>114.51659731061538</v>
      </c>
      <c r="O93" s="38">
        <f t="shared" si="8"/>
        <v>2.844018542558373E-3</v>
      </c>
      <c r="P93" s="38">
        <f t="shared" si="9"/>
        <v>4.7528440185425582</v>
      </c>
      <c r="Q93" s="37">
        <f t="shared" si="10"/>
        <v>4.1503538615026439E-2</v>
      </c>
    </row>
    <row r="94" spans="1:17" x14ac:dyDescent="0.25">
      <c r="A94" s="36">
        <v>41061</v>
      </c>
      <c r="B94" s="37">
        <v>0.17080000000000001</v>
      </c>
      <c r="C94" s="38">
        <v>1362.160034</v>
      </c>
      <c r="D94" s="37">
        <v>4.0000000000000002E-4</v>
      </c>
      <c r="E94" s="48">
        <v>2.1399999999999999E-2</v>
      </c>
      <c r="F94" s="38">
        <v>32</v>
      </c>
      <c r="G94" s="38">
        <f t="shared" si="11"/>
        <v>1230.4645252786906</v>
      </c>
      <c r="H94" s="38">
        <v>1230</v>
      </c>
      <c r="I94" s="49">
        <v>41124</v>
      </c>
      <c r="J94" s="38">
        <v>35</v>
      </c>
      <c r="K94" s="38">
        <v>2</v>
      </c>
      <c r="L94" s="38">
        <v>0.1</v>
      </c>
      <c r="M94" s="38">
        <f t="shared" si="6"/>
        <v>1227.9528228225818</v>
      </c>
      <c r="N94" s="38">
        <f t="shared" si="7"/>
        <v>122.79528228225817</v>
      </c>
      <c r="O94" s="38">
        <f t="shared" si="8"/>
        <v>4.3764592394234846E-3</v>
      </c>
      <c r="P94" s="38">
        <f t="shared" si="9"/>
        <v>1.9043764592394234</v>
      </c>
      <c r="Q94" s="37">
        <f t="shared" si="10"/>
        <v>1.5508547428247359E-2</v>
      </c>
    </row>
    <row r="95" spans="1:17" x14ac:dyDescent="0.25">
      <c r="A95" s="36">
        <v>41091</v>
      </c>
      <c r="B95" s="37">
        <v>0.1893</v>
      </c>
      <c r="C95" s="38">
        <v>1379.3199460000001</v>
      </c>
      <c r="D95" s="37">
        <v>6.9999999999999999E-4</v>
      </c>
      <c r="E95" s="48">
        <v>2.1100000000000001E-2</v>
      </c>
      <c r="F95" s="38">
        <v>31</v>
      </c>
      <c r="G95" s="38">
        <f t="shared" si="11"/>
        <v>1234.9719415927023</v>
      </c>
      <c r="H95" s="38">
        <v>1235</v>
      </c>
      <c r="I95" s="49">
        <v>41174</v>
      </c>
      <c r="J95" s="38">
        <v>53</v>
      </c>
      <c r="K95" s="38">
        <v>6.3</v>
      </c>
      <c r="L95" s="38">
        <v>0.8</v>
      </c>
      <c r="M95" s="38">
        <f t="shared" si="6"/>
        <v>1228.5744762424799</v>
      </c>
      <c r="N95" s="38">
        <f t="shared" si="7"/>
        <v>122.857447624248</v>
      </c>
      <c r="O95" s="38">
        <f t="shared" si="8"/>
        <v>7.6789039143346687E-3</v>
      </c>
      <c r="P95" s="38">
        <f t="shared" si="9"/>
        <v>5.5076789039143348</v>
      </c>
      <c r="Q95" s="37">
        <f t="shared" si="10"/>
        <v>4.4829833359058824E-2</v>
      </c>
    </row>
    <row r="96" spans="1:17" x14ac:dyDescent="0.25">
      <c r="A96" s="36">
        <v>41122</v>
      </c>
      <c r="B96" s="37">
        <v>0.17469999999999999</v>
      </c>
      <c r="C96" s="38">
        <v>1406.579956</v>
      </c>
      <c r="D96" s="37">
        <v>8.9999999999999998E-4</v>
      </c>
      <c r="E96" s="48">
        <v>2.0799999999999999E-2</v>
      </c>
      <c r="F96" s="38">
        <v>28</v>
      </c>
      <c r="G96" s="38">
        <f t="shared" si="11"/>
        <v>1276.3459218265609</v>
      </c>
      <c r="H96" s="38">
        <v>1275</v>
      </c>
      <c r="I96" s="49">
        <v>41187</v>
      </c>
      <c r="J96" s="38">
        <v>35</v>
      </c>
      <c r="K96" s="38">
        <v>3.6</v>
      </c>
      <c r="L96" s="38">
        <v>0.35</v>
      </c>
      <c r="M96" s="38">
        <f t="shared" si="6"/>
        <v>1271.2899705013413</v>
      </c>
      <c r="N96" s="38">
        <f t="shared" si="7"/>
        <v>127.12899705013413</v>
      </c>
      <c r="O96" s="38">
        <f t="shared" si="8"/>
        <v>9.0259847993649986E-3</v>
      </c>
      <c r="P96" s="38">
        <f t="shared" si="9"/>
        <v>3.259025984799365</v>
      </c>
      <c r="Q96" s="37">
        <f t="shared" si="10"/>
        <v>2.5635583229797268E-2</v>
      </c>
    </row>
    <row r="97" spans="1:17" x14ac:dyDescent="0.25">
      <c r="A97" s="36">
        <v>41153</v>
      </c>
      <c r="B97" s="37">
        <v>0.1573</v>
      </c>
      <c r="C97" s="38">
        <v>1440.670044</v>
      </c>
      <c r="D97" s="37">
        <v>5.9999999999999995E-4</v>
      </c>
      <c r="E97" s="48">
        <v>2.0500000000000001E-2</v>
      </c>
      <c r="F97" s="38">
        <v>33</v>
      </c>
      <c r="G97" s="38">
        <f t="shared" si="11"/>
        <v>1309.8147522942782</v>
      </c>
      <c r="H97" s="38">
        <v>1310</v>
      </c>
      <c r="I97" s="49">
        <v>41215</v>
      </c>
      <c r="J97" s="38">
        <v>35</v>
      </c>
      <c r="K97" s="38">
        <v>2.35</v>
      </c>
      <c r="L97" s="38">
        <v>0.1</v>
      </c>
      <c r="M97" s="38">
        <f t="shared" si="6"/>
        <v>1307.5746323051189</v>
      </c>
      <c r="N97" s="38">
        <f t="shared" si="7"/>
        <v>130.75746323051189</v>
      </c>
      <c r="O97" s="38">
        <f t="shared" si="8"/>
        <v>7.2208198833774153E-3</v>
      </c>
      <c r="P97" s="38">
        <f t="shared" si="9"/>
        <v>2.2572208198833774</v>
      </c>
      <c r="Q97" s="37">
        <f t="shared" si="10"/>
        <v>1.726265380282065E-2</v>
      </c>
    </row>
    <row r="98" spans="1:17" x14ac:dyDescent="0.25">
      <c r="A98" s="36">
        <v>41183</v>
      </c>
      <c r="B98" s="37">
        <v>0.186</v>
      </c>
      <c r="C98" s="38">
        <v>1412.160034</v>
      </c>
      <c r="D98" s="37">
        <v>8.9999999999999998E-4</v>
      </c>
      <c r="E98" s="48">
        <v>2.1000000000000001E-2</v>
      </c>
      <c r="F98" s="38">
        <v>30</v>
      </c>
      <c r="G98" s="38">
        <f t="shared" si="11"/>
        <v>1269.0110367114471</v>
      </c>
      <c r="H98" s="38">
        <v>1270</v>
      </c>
      <c r="I98" s="49">
        <v>41265</v>
      </c>
      <c r="J98" s="38">
        <v>52</v>
      </c>
      <c r="K98" s="38">
        <v>6.3</v>
      </c>
      <c r="L98" s="38">
        <v>1.1000000000000001</v>
      </c>
      <c r="M98" s="38">
        <f t="shared" si="6"/>
        <v>1263.5371720828896</v>
      </c>
      <c r="N98" s="38">
        <f t="shared" si="7"/>
        <v>126.35371720828896</v>
      </c>
      <c r="O98" s="38">
        <f t="shared" si="8"/>
        <v>9.8131036709326359E-3</v>
      </c>
      <c r="P98" s="38">
        <f t="shared" si="9"/>
        <v>5.2098131036709319</v>
      </c>
      <c r="Q98" s="37">
        <f t="shared" si="10"/>
        <v>4.1231973374259871E-2</v>
      </c>
    </row>
    <row r="99" spans="1:17" x14ac:dyDescent="0.25">
      <c r="A99" s="36">
        <v>41214</v>
      </c>
      <c r="B99" s="37">
        <v>0.15870000000000001</v>
      </c>
      <c r="C99" s="38">
        <v>1416.1800539999999</v>
      </c>
      <c r="D99" s="37">
        <v>1.1000000000000001E-3</v>
      </c>
      <c r="E99" s="48">
        <v>2.1999999999999999E-2</v>
      </c>
      <c r="F99" s="38">
        <v>31</v>
      </c>
      <c r="G99" s="38">
        <f t="shared" si="11"/>
        <v>1290.1660942474382</v>
      </c>
      <c r="H99" s="38">
        <v>1290</v>
      </c>
      <c r="I99" s="49">
        <v>41293</v>
      </c>
      <c r="J99" s="38">
        <v>50</v>
      </c>
      <c r="K99" s="38">
        <v>4.5</v>
      </c>
      <c r="L99" s="38">
        <v>1.6</v>
      </c>
      <c r="M99" s="38">
        <f t="shared" si="6"/>
        <v>1285.3056310829575</v>
      </c>
      <c r="N99" s="38">
        <f t="shared" si="7"/>
        <v>128.53056310829575</v>
      </c>
      <c r="O99" s="38">
        <f t="shared" si="8"/>
        <v>1.2428915374535582E-2</v>
      </c>
      <c r="P99" s="38">
        <f t="shared" si="9"/>
        <v>2.9124289153745355</v>
      </c>
      <c r="Q99" s="37">
        <f t="shared" si="10"/>
        <v>2.2659427026088853E-2</v>
      </c>
    </row>
    <row r="100" spans="1:17" x14ac:dyDescent="0.25">
      <c r="A100" s="36">
        <v>41244</v>
      </c>
      <c r="B100" s="37">
        <v>0.1802</v>
      </c>
      <c r="C100" s="38">
        <v>1426.1899410000001</v>
      </c>
      <c r="D100" s="37">
        <v>2.0000000000000001E-4</v>
      </c>
      <c r="E100" s="48">
        <v>2.1999999999999999E-2</v>
      </c>
      <c r="F100" s="38">
        <v>31</v>
      </c>
      <c r="G100" s="38">
        <f t="shared" si="11"/>
        <v>1283.3982416659319</v>
      </c>
      <c r="H100" s="38">
        <v>1280</v>
      </c>
      <c r="I100" s="49">
        <v>41306</v>
      </c>
      <c r="J100" s="38">
        <v>32</v>
      </c>
      <c r="K100" s="38">
        <v>2.15</v>
      </c>
      <c r="L100" s="38">
        <v>0.05</v>
      </c>
      <c r="M100" s="38">
        <f t="shared" si="6"/>
        <v>1277.8275563611503</v>
      </c>
      <c r="N100" s="38">
        <f t="shared" si="7"/>
        <v>127.78275563611503</v>
      </c>
      <c r="O100" s="38">
        <f t="shared" si="8"/>
        <v>2.2070956901897687E-3</v>
      </c>
      <c r="P100" s="38">
        <f t="shared" si="9"/>
        <v>2.1022070956901899</v>
      </c>
      <c r="Q100" s="37">
        <f t="shared" si="10"/>
        <v>1.6451414631224674E-2</v>
      </c>
    </row>
    <row r="101" spans="1:17" x14ac:dyDescent="0.25">
      <c r="A101" s="36">
        <v>41275</v>
      </c>
      <c r="B101" s="37">
        <v>0.14280000000000001</v>
      </c>
      <c r="C101" s="38">
        <v>1498.1099850000001</v>
      </c>
      <c r="D101" s="37">
        <v>4.0000000000000002E-4</v>
      </c>
      <c r="E101" s="48">
        <v>2.1299999999999999E-2</v>
      </c>
      <c r="F101" s="38">
        <v>28</v>
      </c>
      <c r="G101" s="38">
        <f t="shared" si="11"/>
        <v>1382.9372673776006</v>
      </c>
      <c r="H101" s="38">
        <v>1385</v>
      </c>
      <c r="I101" s="49">
        <v>41334</v>
      </c>
      <c r="J101" s="38">
        <v>29</v>
      </c>
      <c r="K101" s="38">
        <v>2.2999999999999998</v>
      </c>
      <c r="L101" s="38">
        <v>0.05</v>
      </c>
      <c r="M101" s="38">
        <f t="shared" si="6"/>
        <v>1382.6559842610757</v>
      </c>
      <c r="N101" s="38">
        <f t="shared" si="7"/>
        <v>138.26559842610757</v>
      </c>
      <c r="O101" s="38">
        <f t="shared" si="8"/>
        <v>4.3133119364340451E-3</v>
      </c>
      <c r="P101" s="38">
        <f t="shared" si="9"/>
        <v>2.2543133119364342</v>
      </c>
      <c r="Q101" s="37">
        <f t="shared" si="10"/>
        <v>1.6304224171431861E-2</v>
      </c>
    </row>
    <row r="102" spans="1:17" x14ac:dyDescent="0.25">
      <c r="A102" s="36">
        <v>41306</v>
      </c>
      <c r="B102" s="37">
        <v>0.15509999999999999</v>
      </c>
      <c r="C102" s="38">
        <v>1514.6800539999999</v>
      </c>
      <c r="D102" s="37">
        <v>6.9999999999999999E-4</v>
      </c>
      <c r="E102" s="48">
        <v>2.1000000000000001E-2</v>
      </c>
      <c r="F102" s="38">
        <v>28</v>
      </c>
      <c r="G102" s="38">
        <f t="shared" si="11"/>
        <v>1389.0205152438714</v>
      </c>
      <c r="H102" s="38">
        <v>1390</v>
      </c>
      <c r="I102" s="49">
        <v>41369</v>
      </c>
      <c r="J102" s="38">
        <v>36</v>
      </c>
      <c r="K102" s="38">
        <v>3.8</v>
      </c>
      <c r="L102" s="38">
        <v>0.15</v>
      </c>
      <c r="M102" s="38">
        <f t="shared" si="6"/>
        <v>1386.1040361894738</v>
      </c>
      <c r="N102" s="38">
        <f t="shared" si="7"/>
        <v>138.61040361894737</v>
      </c>
      <c r="O102" s="38">
        <f t="shared" si="8"/>
        <v>7.6474489185275685E-3</v>
      </c>
      <c r="P102" s="38">
        <f t="shared" si="9"/>
        <v>3.6576474489185276</v>
      </c>
      <c r="Q102" s="37">
        <f t="shared" si="10"/>
        <v>2.6387971995043991E-2</v>
      </c>
    </row>
    <row r="103" spans="1:17" x14ac:dyDescent="0.25">
      <c r="A103" s="36">
        <v>41334</v>
      </c>
      <c r="B103" s="37">
        <v>0.127</v>
      </c>
      <c r="C103" s="38">
        <v>1569.1899410000001</v>
      </c>
      <c r="D103" s="37">
        <v>4.0000000000000002E-4</v>
      </c>
      <c r="E103" s="48">
        <v>2.07E-2</v>
      </c>
      <c r="F103" s="38">
        <v>33</v>
      </c>
      <c r="G103" s="38">
        <f t="shared" si="11"/>
        <v>1452.3255882589374</v>
      </c>
      <c r="H103" s="38">
        <v>1450</v>
      </c>
      <c r="I103" s="49">
        <v>41397</v>
      </c>
      <c r="J103" s="38">
        <v>36</v>
      </c>
      <c r="K103" s="38">
        <v>2.75</v>
      </c>
      <c r="L103" s="38">
        <v>0.1</v>
      </c>
      <c r="M103" s="38">
        <f t="shared" si="6"/>
        <v>1447.1927956489699</v>
      </c>
      <c r="N103" s="38">
        <f t="shared" si="7"/>
        <v>144.71927956489699</v>
      </c>
      <c r="O103" s="38">
        <f t="shared" si="8"/>
        <v>5.3332320256987012E-3</v>
      </c>
      <c r="P103" s="38">
        <f t="shared" si="9"/>
        <v>2.6553332320256988</v>
      </c>
      <c r="Q103" s="37">
        <f t="shared" si="10"/>
        <v>1.8348165082144138E-2</v>
      </c>
    </row>
    <row r="104" spans="1:17" x14ac:dyDescent="0.25">
      <c r="A104" s="36">
        <v>41365</v>
      </c>
      <c r="B104" s="37">
        <v>0.13519999999999999</v>
      </c>
      <c r="C104" s="38">
        <v>1597.5699460000001</v>
      </c>
      <c r="D104" s="37">
        <v>2.9999999999999997E-4</v>
      </c>
      <c r="E104" s="48">
        <v>2.07E-2</v>
      </c>
      <c r="F104" s="38">
        <v>31</v>
      </c>
      <c r="G104" s="38">
        <f t="shared" si="11"/>
        <v>1475.1248302691517</v>
      </c>
      <c r="H104" s="38">
        <v>1475</v>
      </c>
      <c r="I104" s="49">
        <v>41447</v>
      </c>
      <c r="J104" s="38">
        <v>53</v>
      </c>
      <c r="K104" s="38">
        <v>5.4</v>
      </c>
      <c r="L104" s="38">
        <v>2.1</v>
      </c>
      <c r="M104" s="38">
        <f t="shared" si="6"/>
        <v>1469.5357479748145</v>
      </c>
      <c r="N104" s="38">
        <f t="shared" si="7"/>
        <v>146.95357479748145</v>
      </c>
      <c r="O104" s="38">
        <f t="shared" si="8"/>
        <v>3.8819350590077427E-3</v>
      </c>
      <c r="P104" s="38">
        <f t="shared" si="9"/>
        <v>3.3038819350590081</v>
      </c>
      <c r="Q104" s="37">
        <f t="shared" si="10"/>
        <v>2.2482487680970869E-2</v>
      </c>
    </row>
    <row r="105" spans="1:17" x14ac:dyDescent="0.25">
      <c r="A105" s="36">
        <v>41395</v>
      </c>
      <c r="B105" s="37">
        <v>0.16300000000000001</v>
      </c>
      <c r="C105" s="38">
        <v>1630.73999</v>
      </c>
      <c r="D105" s="37">
        <v>2.9999999999999997E-4</v>
      </c>
      <c r="E105" s="48">
        <v>2.01E-2</v>
      </c>
      <c r="F105" s="38">
        <v>28</v>
      </c>
      <c r="G105" s="38">
        <f t="shared" si="11"/>
        <v>1489.1399607263766</v>
      </c>
      <c r="H105" s="38">
        <v>1490</v>
      </c>
      <c r="I105" s="49">
        <v>41460</v>
      </c>
      <c r="J105" s="38">
        <v>35</v>
      </c>
      <c r="K105" s="38">
        <v>3.9</v>
      </c>
      <c r="L105" s="38">
        <v>0.25</v>
      </c>
      <c r="M105" s="38">
        <f t="shared" si="6"/>
        <v>1486.0571376028183</v>
      </c>
      <c r="N105" s="38">
        <f t="shared" si="7"/>
        <v>148.60571376028184</v>
      </c>
      <c r="O105" s="38">
        <f t="shared" si="8"/>
        <v>3.5097609219977965E-3</v>
      </c>
      <c r="P105" s="38">
        <f t="shared" si="9"/>
        <v>3.6535097609219975</v>
      </c>
      <c r="Q105" s="37">
        <f t="shared" si="10"/>
        <v>2.4585257649080237E-2</v>
      </c>
    </row>
    <row r="106" spans="1:17" x14ac:dyDescent="0.25">
      <c r="A106" s="36">
        <v>41426</v>
      </c>
      <c r="B106" s="37">
        <v>0.1686</v>
      </c>
      <c r="C106" s="38">
        <v>1606.280029</v>
      </c>
      <c r="D106" s="37">
        <v>2.0000000000000001E-4</v>
      </c>
      <c r="E106" s="48">
        <v>2.06E-2</v>
      </c>
      <c r="F106" s="38">
        <v>33</v>
      </c>
      <c r="G106" s="38">
        <f t="shared" si="11"/>
        <v>1450.654282154449</v>
      </c>
      <c r="H106" s="38">
        <v>1450</v>
      </c>
      <c r="I106" s="49">
        <v>41488</v>
      </c>
      <c r="J106" s="38">
        <v>35</v>
      </c>
      <c r="K106" s="38">
        <v>3.2</v>
      </c>
      <c r="L106" s="38">
        <v>0.05</v>
      </c>
      <c r="M106" s="38">
        <f t="shared" si="6"/>
        <v>1446.7721920474744</v>
      </c>
      <c r="N106" s="38">
        <f t="shared" si="7"/>
        <v>144.67721920474744</v>
      </c>
      <c r="O106" s="38">
        <f t="shared" si="8"/>
        <v>2.6739684132134076E-3</v>
      </c>
      <c r="P106" s="38">
        <f t="shared" si="9"/>
        <v>3.1526739684132137</v>
      </c>
      <c r="Q106" s="37">
        <f t="shared" si="10"/>
        <v>2.1791087676018599E-2</v>
      </c>
    </row>
    <row r="107" spans="1:17" x14ac:dyDescent="0.25">
      <c r="A107" s="36">
        <v>41456</v>
      </c>
      <c r="B107" s="37">
        <v>0.13450000000000001</v>
      </c>
      <c r="C107" s="38">
        <v>1685.7299800000001</v>
      </c>
      <c r="D107" s="37">
        <v>2.9999999999999997E-4</v>
      </c>
      <c r="E107" s="48">
        <v>2.0199999999999999E-2</v>
      </c>
      <c r="F107" s="38">
        <v>30</v>
      </c>
      <c r="G107" s="38">
        <f t="shared" si="11"/>
        <v>1559.2021007555186</v>
      </c>
      <c r="H107" s="38">
        <v>1560</v>
      </c>
      <c r="I107" s="49">
        <v>42999</v>
      </c>
      <c r="J107" s="38">
        <v>52</v>
      </c>
      <c r="K107" s="38">
        <v>5.0999999999999996</v>
      </c>
      <c r="L107" s="38">
        <v>6.9</v>
      </c>
      <c r="M107" s="38">
        <f t="shared" si="6"/>
        <v>1554.8333274521906</v>
      </c>
      <c r="N107" s="38">
        <f t="shared" si="7"/>
        <v>155.48333274521906</v>
      </c>
      <c r="O107" s="38">
        <f t="shared" si="8"/>
        <v>3.9596378438549046E-3</v>
      </c>
      <c r="P107" s="38">
        <f t="shared" si="9"/>
        <v>-1.7960403621561458</v>
      </c>
      <c r="Q107" s="37">
        <f t="shared" si="10"/>
        <v>-1.1551336921103989E-2</v>
      </c>
    </row>
    <row r="108" spans="1:17" x14ac:dyDescent="0.25">
      <c r="A108" s="36">
        <v>41487</v>
      </c>
      <c r="B108" s="37">
        <v>0.1701</v>
      </c>
      <c r="C108" s="38">
        <v>1632.969971</v>
      </c>
      <c r="D108" s="37">
        <v>2.0000000000000001E-4</v>
      </c>
      <c r="E108" s="48">
        <v>2.0400000000000001E-2</v>
      </c>
      <c r="F108" s="38">
        <v>31</v>
      </c>
      <c r="G108" s="38">
        <f t="shared" si="11"/>
        <v>1478.1305585360456</v>
      </c>
      <c r="H108" s="38">
        <v>1480</v>
      </c>
      <c r="I108" s="49">
        <v>41551</v>
      </c>
      <c r="J108" s="38">
        <v>35</v>
      </c>
      <c r="K108" s="38">
        <v>3.8</v>
      </c>
      <c r="L108" s="38">
        <v>0.25</v>
      </c>
      <c r="M108" s="38">
        <f t="shared" si="6"/>
        <v>1476.1716167105255</v>
      </c>
      <c r="N108" s="38">
        <f t="shared" si="7"/>
        <v>147.61716167105254</v>
      </c>
      <c r="O108" s="38">
        <f t="shared" si="8"/>
        <v>2.5720393853638727E-3</v>
      </c>
      <c r="P108" s="38">
        <f t="shared" si="9"/>
        <v>3.5525720393853635</v>
      </c>
      <c r="Q108" s="37">
        <f t="shared" si="10"/>
        <v>2.406611805273598E-2</v>
      </c>
    </row>
    <row r="109" spans="1:17" x14ac:dyDescent="0.25">
      <c r="A109" s="36">
        <v>41518</v>
      </c>
      <c r="B109" s="37">
        <v>0.16600000000000001</v>
      </c>
      <c r="C109" s="38">
        <v>1681.5500489999999</v>
      </c>
      <c r="D109" s="37">
        <v>2.9999999999999997E-4</v>
      </c>
      <c r="E109" s="48">
        <v>2.0400000000000001E-2</v>
      </c>
      <c r="F109" s="38">
        <v>31</v>
      </c>
      <c r="G109" s="38">
        <f t="shared" si="11"/>
        <v>1525.6711134237096</v>
      </c>
      <c r="H109" s="38">
        <v>1525</v>
      </c>
      <c r="I109" s="49">
        <v>41579</v>
      </c>
      <c r="J109" s="38">
        <v>32</v>
      </c>
      <c r="K109" s="38">
        <v>3.7</v>
      </c>
      <c r="L109" s="38">
        <v>0.05</v>
      </c>
      <c r="M109" s="38">
        <f t="shared" si="6"/>
        <v>1521.2598909384228</v>
      </c>
      <c r="N109" s="38">
        <f t="shared" si="7"/>
        <v>152.12598909384229</v>
      </c>
      <c r="O109" s="38">
        <f t="shared" si="8"/>
        <v>3.9704113997457982E-3</v>
      </c>
      <c r="P109" s="38">
        <f t="shared" si="9"/>
        <v>3.653970411399746</v>
      </c>
      <c r="Q109" s="37">
        <f t="shared" si="10"/>
        <v>2.4019369952268402E-2</v>
      </c>
    </row>
    <row r="110" spans="1:17" x14ac:dyDescent="0.25">
      <c r="A110" s="36">
        <v>41548</v>
      </c>
      <c r="B110" s="37">
        <v>0.13750000000000001</v>
      </c>
      <c r="C110" s="38">
        <v>1756.540039</v>
      </c>
      <c r="D110" s="37">
        <v>2.9999999999999997E-4</v>
      </c>
      <c r="E110" s="48">
        <v>2.01E-2</v>
      </c>
      <c r="F110" s="38">
        <v>29</v>
      </c>
      <c r="G110" s="38">
        <f t="shared" si="11"/>
        <v>1624.1243926190584</v>
      </c>
      <c r="H110" s="38">
        <v>1625</v>
      </c>
      <c r="I110" s="49">
        <v>41614</v>
      </c>
      <c r="J110" s="38">
        <v>36</v>
      </c>
      <c r="K110" s="38">
        <v>2.95</v>
      </c>
      <c r="L110" s="38">
        <v>0.5</v>
      </c>
      <c r="M110" s="38">
        <f t="shared" si="6"/>
        <v>1622.0019185195649</v>
      </c>
      <c r="N110" s="38">
        <f t="shared" si="7"/>
        <v>162.2001918519565</v>
      </c>
      <c r="O110" s="38">
        <f t="shared" si="8"/>
        <v>3.936503542011833E-3</v>
      </c>
      <c r="P110" s="38">
        <f t="shared" si="9"/>
        <v>2.4539365035420122</v>
      </c>
      <c r="Q110" s="37">
        <f t="shared" si="10"/>
        <v>1.5129060425414115E-2</v>
      </c>
    </row>
    <row r="111" spans="1:17" x14ac:dyDescent="0.25">
      <c r="A111" s="36">
        <v>41579</v>
      </c>
      <c r="B111" s="37">
        <v>0.13700000000000001</v>
      </c>
      <c r="C111" s="38">
        <v>1805.8100589999999</v>
      </c>
      <c r="D111" s="37">
        <v>5.0000000000000001E-4</v>
      </c>
      <c r="E111" s="48">
        <v>1.95E-2</v>
      </c>
      <c r="F111" s="38">
        <v>32</v>
      </c>
      <c r="G111" s="38">
        <f t="shared" si="11"/>
        <v>1663.7572124193596</v>
      </c>
      <c r="H111" s="38">
        <v>1665</v>
      </c>
      <c r="I111" s="49">
        <v>41642</v>
      </c>
      <c r="J111" s="38">
        <v>35</v>
      </c>
      <c r="K111" s="38">
        <v>3</v>
      </c>
      <c r="L111" s="38">
        <v>0.2</v>
      </c>
      <c r="M111" s="38">
        <f t="shared" si="6"/>
        <v>1661.9201731465496</v>
      </c>
      <c r="N111" s="38">
        <f t="shared" si="7"/>
        <v>166.19201731465495</v>
      </c>
      <c r="O111" s="38">
        <f t="shared" si="8"/>
        <v>7.4167989342308338E-3</v>
      </c>
      <c r="P111" s="38">
        <f t="shared" si="9"/>
        <v>2.8074167989342307</v>
      </c>
      <c r="Q111" s="37">
        <f t="shared" si="10"/>
        <v>1.6892609189639279E-2</v>
      </c>
    </row>
    <row r="112" spans="1:17" x14ac:dyDescent="0.25">
      <c r="A112" s="36">
        <v>41609</v>
      </c>
      <c r="B112" s="37">
        <v>0.13719999999999999</v>
      </c>
      <c r="C112" s="38">
        <v>1848.3599850000001</v>
      </c>
      <c r="D112" s="37">
        <v>1E-4</v>
      </c>
      <c r="E112" s="48">
        <v>1.9400000000000001E-2</v>
      </c>
      <c r="F112" s="38">
        <v>31</v>
      </c>
      <c r="G112" s="38">
        <f t="shared" si="11"/>
        <v>1704.8997707022088</v>
      </c>
      <c r="H112" s="38">
        <v>1705</v>
      </c>
      <c r="I112" s="49">
        <v>41692</v>
      </c>
      <c r="J112" s="38">
        <v>53</v>
      </c>
      <c r="K112" s="38">
        <v>5.6</v>
      </c>
      <c r="L112" s="38">
        <v>9.1999999999999993</v>
      </c>
      <c r="M112" s="38">
        <f t="shared" si="6"/>
        <v>1699.3752426454992</v>
      </c>
      <c r="N112" s="38">
        <f t="shared" si="7"/>
        <v>169.93752426454992</v>
      </c>
      <c r="O112" s="38">
        <f t="shared" si="8"/>
        <v>1.4908729755432511E-3</v>
      </c>
      <c r="P112" s="38">
        <f t="shared" si="9"/>
        <v>-3.5985091270244562</v>
      </c>
      <c r="Q112" s="37">
        <f t="shared" si="10"/>
        <v>-2.1175482828751136E-2</v>
      </c>
    </row>
    <row r="113" spans="1:17" x14ac:dyDescent="0.25">
      <c r="A113" s="36">
        <v>41640</v>
      </c>
      <c r="B113" s="37">
        <v>0.18410000000000001</v>
      </c>
      <c r="C113" s="38">
        <v>1782.589966</v>
      </c>
      <c r="D113" s="37">
        <v>2.9999999999999997E-4</v>
      </c>
      <c r="E113" s="48">
        <v>1.9400000000000001E-2</v>
      </c>
      <c r="F113" s="38">
        <v>28</v>
      </c>
      <c r="G113" s="38">
        <f t="shared" si="11"/>
        <v>1609.4742264580686</v>
      </c>
      <c r="H113" s="38">
        <v>1610</v>
      </c>
      <c r="I113" s="49">
        <v>41705</v>
      </c>
      <c r="J113" s="38">
        <v>35</v>
      </c>
      <c r="K113" s="38">
        <v>5.0999999999999996</v>
      </c>
      <c r="L113" s="38">
        <v>0.3</v>
      </c>
      <c r="M113" s="38">
        <f t="shared" si="6"/>
        <v>1604.8536855976763</v>
      </c>
      <c r="N113" s="38">
        <f t="shared" si="7"/>
        <v>160.48536855976764</v>
      </c>
      <c r="O113" s="38">
        <f t="shared" si="8"/>
        <v>3.8107756194576885E-3</v>
      </c>
      <c r="P113" s="38">
        <f t="shared" si="9"/>
        <v>4.8038107756194579</v>
      </c>
      <c r="Q113" s="37">
        <f t="shared" si="10"/>
        <v>2.9933013948436255E-2</v>
      </c>
    </row>
    <row r="114" spans="1:17" x14ac:dyDescent="0.25">
      <c r="A114" s="36">
        <v>41671</v>
      </c>
      <c r="B114" s="41">
        <v>0.14000000000000001</v>
      </c>
      <c r="C114" s="38">
        <v>1859.4499510000001</v>
      </c>
      <c r="D114" s="37">
        <v>4.0000000000000002E-4</v>
      </c>
      <c r="E114" s="48">
        <v>1.9699999999999999E-2</v>
      </c>
      <c r="F114" s="38">
        <v>31</v>
      </c>
      <c r="G114" s="38">
        <f t="shared" si="11"/>
        <v>1712.3875457700533</v>
      </c>
      <c r="H114" s="38">
        <v>1710</v>
      </c>
      <c r="I114" s="49">
        <v>41733</v>
      </c>
      <c r="J114" s="38">
        <v>35</v>
      </c>
      <c r="K114" s="38">
        <v>3.4</v>
      </c>
      <c r="L114" s="38">
        <v>0.2</v>
      </c>
      <c r="M114" s="38">
        <f t="shared" si="6"/>
        <v>1706.5344122167601</v>
      </c>
      <c r="N114" s="38">
        <f t="shared" si="7"/>
        <v>170.65344122167602</v>
      </c>
      <c r="O114" s="38">
        <f t="shared" si="8"/>
        <v>5.9131488560657608E-3</v>
      </c>
      <c r="P114" s="38">
        <f t="shared" si="9"/>
        <v>3.2059131488560655</v>
      </c>
      <c r="Q114" s="37">
        <f t="shared" si="10"/>
        <v>1.8786103145096482E-2</v>
      </c>
    </row>
    <row r="115" spans="1:17" x14ac:dyDescent="0.25">
      <c r="A115" s="36">
        <v>41699</v>
      </c>
      <c r="B115" s="37">
        <v>0.13880000000000001</v>
      </c>
      <c r="C115" s="38">
        <v>1872.339966</v>
      </c>
      <c r="D115" s="37">
        <v>2.9999999999999997E-4</v>
      </c>
      <c r="E115" s="48">
        <v>1.9400000000000001E-2</v>
      </c>
      <c r="F115" s="38">
        <v>30</v>
      </c>
      <c r="G115" s="38">
        <f t="shared" si="11"/>
        <v>1727.740664802765</v>
      </c>
      <c r="H115" s="38">
        <v>1730</v>
      </c>
      <c r="I115" s="49">
        <v>41761</v>
      </c>
      <c r="J115" s="38">
        <v>32</v>
      </c>
      <c r="K115" s="38">
        <v>3.5</v>
      </c>
      <c r="L115" s="38">
        <v>0.1</v>
      </c>
      <c r="M115" s="38">
        <f t="shared" si="6"/>
        <v>1726.4544992285059</v>
      </c>
      <c r="N115" s="38">
        <f t="shared" si="7"/>
        <v>172.64544992285059</v>
      </c>
      <c r="O115" s="38">
        <f t="shared" si="8"/>
        <v>4.3433660119881496E-3</v>
      </c>
      <c r="P115" s="38">
        <f t="shared" si="9"/>
        <v>3.4043433660119882</v>
      </c>
      <c r="Q115" s="37">
        <f t="shared" si="10"/>
        <v>1.971869729282338E-2</v>
      </c>
    </row>
    <row r="116" spans="1:17" x14ac:dyDescent="0.25">
      <c r="A116" s="36">
        <v>41730</v>
      </c>
      <c r="B116" s="37">
        <v>0.1341</v>
      </c>
      <c r="C116" s="38">
        <v>1883.9499510000001</v>
      </c>
      <c r="D116" s="37">
        <v>2.0000000000000001E-4</v>
      </c>
      <c r="E116" s="48">
        <v>1.9599999999999999E-2</v>
      </c>
      <c r="F116" s="38">
        <v>30</v>
      </c>
      <c r="G116" s="38">
        <f t="shared" si="11"/>
        <v>1743.0085596245001</v>
      </c>
      <c r="H116" s="38">
        <v>1745</v>
      </c>
      <c r="I116" s="49">
        <v>41796</v>
      </c>
      <c r="J116" s="38">
        <v>37</v>
      </c>
      <c r="K116" s="38">
        <v>3.8</v>
      </c>
      <c r="L116" s="38">
        <v>0.2</v>
      </c>
      <c r="M116" s="38">
        <f t="shared" si="6"/>
        <v>1741.164622276433</v>
      </c>
      <c r="N116" s="38">
        <f t="shared" si="7"/>
        <v>174.1164622276433</v>
      </c>
      <c r="O116" s="38">
        <f t="shared" si="8"/>
        <v>2.924678211983364E-3</v>
      </c>
      <c r="P116" s="38">
        <f t="shared" si="9"/>
        <v>3.6029246782119828</v>
      </c>
      <c r="Q116" s="37">
        <f t="shared" si="10"/>
        <v>2.0692613622607655E-2</v>
      </c>
    </row>
    <row r="117" spans="1:17" x14ac:dyDescent="0.25">
      <c r="A117" s="36">
        <v>41760</v>
      </c>
      <c r="B117" s="37">
        <v>0.114</v>
      </c>
      <c r="C117" s="38">
        <v>1923.5699460000001</v>
      </c>
      <c r="D117" s="37">
        <v>5.0000000000000001E-4</v>
      </c>
      <c r="E117" s="48">
        <v>1.9599999999999999E-2</v>
      </c>
      <c r="F117" s="38">
        <v>31</v>
      </c>
      <c r="G117" s="38">
        <f t="shared" si="11"/>
        <v>1798.0209279785986</v>
      </c>
      <c r="H117" s="38">
        <v>1800</v>
      </c>
      <c r="I117" s="49">
        <v>41823</v>
      </c>
      <c r="J117" s="38">
        <v>34</v>
      </c>
      <c r="K117" s="38">
        <v>2.95</v>
      </c>
      <c r="L117" s="38">
        <v>0.3</v>
      </c>
      <c r="M117" s="38">
        <f t="shared" si="6"/>
        <v>1796.9661663358675</v>
      </c>
      <c r="N117" s="38">
        <f t="shared" si="7"/>
        <v>179.69661663358676</v>
      </c>
      <c r="O117" s="38">
        <f t="shared" si="8"/>
        <v>7.7563908751380724E-3</v>
      </c>
      <c r="P117" s="38">
        <f t="shared" si="9"/>
        <v>2.6577563908751385</v>
      </c>
      <c r="Q117" s="37">
        <f t="shared" si="10"/>
        <v>1.4790241689939433E-2</v>
      </c>
    </row>
    <row r="118" spans="1:17" x14ac:dyDescent="0.25">
      <c r="A118" s="36">
        <v>41791</v>
      </c>
      <c r="B118" s="37">
        <v>0.1157</v>
      </c>
      <c r="C118" s="38">
        <v>1960.2299800000001</v>
      </c>
      <c r="D118" s="37">
        <v>2.0000000000000001E-4</v>
      </c>
      <c r="E118" s="48">
        <v>1.9199999999999998E-2</v>
      </c>
      <c r="F118" s="38">
        <v>31</v>
      </c>
      <c r="G118" s="38">
        <f t="shared" si="11"/>
        <v>1830.5185979827563</v>
      </c>
      <c r="H118" s="38">
        <v>1830</v>
      </c>
      <c r="I118" s="49">
        <v>41852</v>
      </c>
      <c r="J118" s="38">
        <v>32</v>
      </c>
      <c r="K118" s="38">
        <v>3.2</v>
      </c>
      <c r="L118" s="38">
        <v>0.25</v>
      </c>
      <c r="M118" s="38">
        <f t="shared" si="6"/>
        <v>1826.767912610082</v>
      </c>
      <c r="N118" s="38">
        <f t="shared" si="7"/>
        <v>182.67679126100819</v>
      </c>
      <c r="O118" s="38">
        <f t="shared" si="8"/>
        <v>3.1573860100943272E-3</v>
      </c>
      <c r="P118" s="38">
        <f t="shared" si="9"/>
        <v>2.9531573860100946</v>
      </c>
      <c r="Q118" s="37">
        <f t="shared" si="10"/>
        <v>1.6166023968477911E-2</v>
      </c>
    </row>
    <row r="119" spans="1:17" x14ac:dyDescent="0.25">
      <c r="A119" s="36">
        <v>41821</v>
      </c>
      <c r="B119" s="37">
        <v>0.16950000000000001</v>
      </c>
      <c r="C119" s="38">
        <v>1930.670044</v>
      </c>
      <c r="D119" s="37">
        <v>1E-4</v>
      </c>
      <c r="E119" s="48">
        <v>1.9099999999999999E-2</v>
      </c>
      <c r="F119" s="38">
        <v>29</v>
      </c>
      <c r="G119" s="38">
        <f t="shared" si="11"/>
        <v>1754.0477719554308</v>
      </c>
      <c r="H119" s="38">
        <v>1755</v>
      </c>
      <c r="I119" s="49">
        <v>41887</v>
      </c>
      <c r="J119" s="38">
        <v>36</v>
      </c>
      <c r="K119" s="38">
        <v>5.4</v>
      </c>
      <c r="L119" s="38">
        <v>0.15</v>
      </c>
      <c r="M119" s="38">
        <f t="shared" si="6"/>
        <v>1749.582690496321</v>
      </c>
      <c r="N119" s="38">
        <f t="shared" si="7"/>
        <v>174.95826904963209</v>
      </c>
      <c r="O119" s="38">
        <f t="shared" si="8"/>
        <v>1.4329892002154366E-3</v>
      </c>
      <c r="P119" s="38">
        <f t="shared" si="9"/>
        <v>5.2514329892002154</v>
      </c>
      <c r="Q119" s="37">
        <f t="shared" si="10"/>
        <v>3.0015346046379156E-2</v>
      </c>
    </row>
    <row r="120" spans="1:17" x14ac:dyDescent="0.25">
      <c r="A120" s="36">
        <v>41852</v>
      </c>
      <c r="B120" s="37">
        <v>0.1198</v>
      </c>
      <c r="C120" s="38">
        <v>2003.369995</v>
      </c>
      <c r="D120" s="37">
        <v>2.0000000000000001E-4</v>
      </c>
      <c r="E120" s="48">
        <v>1.9400000000000001E-2</v>
      </c>
      <c r="F120" s="38">
        <v>32</v>
      </c>
      <c r="G120" s="38">
        <f t="shared" si="11"/>
        <v>1864.298440190033</v>
      </c>
      <c r="H120" s="38">
        <v>1865</v>
      </c>
      <c r="I120" s="49">
        <v>41915</v>
      </c>
      <c r="J120" s="38">
        <v>35</v>
      </c>
      <c r="K120" s="38">
        <v>3.7</v>
      </c>
      <c r="L120" s="38">
        <v>0.4</v>
      </c>
      <c r="M120" s="38">
        <f t="shared" si="6"/>
        <v>1861.2642332196824</v>
      </c>
      <c r="N120" s="38">
        <f t="shared" si="7"/>
        <v>186.12642332196825</v>
      </c>
      <c r="O120" s="38">
        <f t="shared" si="8"/>
        <v>3.3284924942450652E-3</v>
      </c>
      <c r="P120" s="38">
        <f t="shared" si="9"/>
        <v>3.3033284924942454</v>
      </c>
      <c r="Q120" s="37">
        <f t="shared" si="10"/>
        <v>1.7747767530997077E-2</v>
      </c>
    </row>
    <row r="121" spans="1:17" x14ac:dyDescent="0.25">
      <c r="A121" s="36">
        <v>41883</v>
      </c>
      <c r="B121" s="37">
        <v>0.16309999999999999</v>
      </c>
      <c r="C121" s="38">
        <v>1972.290039</v>
      </c>
      <c r="D121" s="37">
        <v>2.0000000000000001E-4</v>
      </c>
      <c r="E121" s="48">
        <v>1.9300000000000001E-2</v>
      </c>
      <c r="F121" s="38">
        <v>31</v>
      </c>
      <c r="G121" s="38">
        <f t="shared" si="11"/>
        <v>1792.5650035992244</v>
      </c>
      <c r="H121" s="38">
        <v>1795</v>
      </c>
      <c r="I121" s="49">
        <v>41950</v>
      </c>
      <c r="J121" s="38">
        <v>38</v>
      </c>
      <c r="K121" s="38">
        <v>5.8</v>
      </c>
      <c r="L121" s="38">
        <v>0.2</v>
      </c>
      <c r="M121" s="38">
        <f t="shared" si="6"/>
        <v>1789.1626250466447</v>
      </c>
      <c r="N121" s="38">
        <f t="shared" si="7"/>
        <v>178.91626250466447</v>
      </c>
      <c r="O121" s="38">
        <f t="shared" si="8"/>
        <v>3.1376727514635257E-3</v>
      </c>
      <c r="P121" s="38">
        <f t="shared" si="9"/>
        <v>5.6031376727514628</v>
      </c>
      <c r="Q121" s="37">
        <f t="shared" si="10"/>
        <v>3.1317095463054313E-2</v>
      </c>
    </row>
    <row r="122" spans="1:17" x14ac:dyDescent="0.25">
      <c r="A122" s="36">
        <v>41913</v>
      </c>
      <c r="B122" s="37">
        <v>0.14030000000000001</v>
      </c>
      <c r="C122" s="38">
        <v>2018.0500489999999</v>
      </c>
      <c r="D122" s="37">
        <v>1E-4</v>
      </c>
      <c r="E122" s="48">
        <v>0.02</v>
      </c>
      <c r="F122" s="38">
        <v>28</v>
      </c>
      <c r="G122" s="38">
        <f t="shared" si="11"/>
        <v>1865.5871035801997</v>
      </c>
      <c r="H122" s="38">
        <v>1865</v>
      </c>
      <c r="I122" s="49">
        <v>41978</v>
      </c>
      <c r="J122" s="38">
        <v>35</v>
      </c>
      <c r="K122" s="38">
        <v>4.8</v>
      </c>
      <c r="L122" s="38">
        <v>0.5</v>
      </c>
      <c r="M122" s="38">
        <f t="shared" si="6"/>
        <v>1860.182116524099</v>
      </c>
      <c r="N122" s="38">
        <f t="shared" si="7"/>
        <v>186.01821165240989</v>
      </c>
      <c r="O122" s="38">
        <f t="shared" si="8"/>
        <v>1.4638165533406231E-3</v>
      </c>
      <c r="P122" s="38">
        <f t="shared" si="9"/>
        <v>4.3014638165533405</v>
      </c>
      <c r="Q122" s="37">
        <f t="shared" si="10"/>
        <v>2.3123885442953157E-2</v>
      </c>
    </row>
    <row r="123" spans="1:17" x14ac:dyDescent="0.25">
      <c r="A123" s="36">
        <v>41944</v>
      </c>
      <c r="B123" s="37">
        <v>0.1333</v>
      </c>
      <c r="C123" s="38">
        <v>2067.5600589999999</v>
      </c>
      <c r="D123" s="37">
        <v>4.0000000000000002E-4</v>
      </c>
      <c r="E123" s="48">
        <v>1.9099999999999999E-2</v>
      </c>
      <c r="F123" s="38">
        <v>33</v>
      </c>
      <c r="G123" s="38">
        <f t="shared" si="11"/>
        <v>1906.7282952915023</v>
      </c>
      <c r="H123" s="38">
        <v>1905</v>
      </c>
      <c r="I123" s="49">
        <v>42006</v>
      </c>
      <c r="J123" s="38">
        <v>35</v>
      </c>
      <c r="K123" s="38">
        <v>4</v>
      </c>
      <c r="L123" s="38">
        <v>0.2</v>
      </c>
      <c r="M123" s="38">
        <f t="shared" si="6"/>
        <v>1900.9269329081451</v>
      </c>
      <c r="N123" s="38">
        <f t="shared" si="7"/>
        <v>190.09269329081451</v>
      </c>
      <c r="O123" s="38">
        <f t="shared" si="8"/>
        <v>7.0193695315175888E-3</v>
      </c>
      <c r="P123" s="38">
        <f t="shared" si="9"/>
        <v>3.8070193695315173</v>
      </c>
      <c r="Q123" s="37">
        <f t="shared" si="10"/>
        <v>2.0027173604759887E-2</v>
      </c>
    </row>
    <row r="124" spans="1:17" x14ac:dyDescent="0.25">
      <c r="A124" s="36">
        <v>41974</v>
      </c>
      <c r="B124" s="37">
        <v>0.192</v>
      </c>
      <c r="C124" s="38">
        <v>2058.8999020000001</v>
      </c>
      <c r="D124" s="37">
        <v>2.9999999999999997E-4</v>
      </c>
      <c r="E124" s="48">
        <v>1.9199999999999998E-2</v>
      </c>
      <c r="F124" s="38">
        <v>30</v>
      </c>
      <c r="G124" s="38">
        <f t="shared" si="11"/>
        <v>1844.1960432655344</v>
      </c>
      <c r="H124" s="38">
        <v>1845</v>
      </c>
      <c r="I124" s="49">
        <v>42041</v>
      </c>
      <c r="J124" s="38">
        <v>37</v>
      </c>
      <c r="K124" s="38">
        <v>6.4</v>
      </c>
      <c r="L124" s="38">
        <v>0.7</v>
      </c>
      <c r="M124" s="38">
        <f t="shared" si="6"/>
        <v>1838.5438926339657</v>
      </c>
      <c r="N124" s="38">
        <f t="shared" si="7"/>
        <v>183.85438926339657</v>
      </c>
      <c r="O124" s="38">
        <f t="shared" si="8"/>
        <v>4.6912619560716892E-3</v>
      </c>
      <c r="P124" s="38">
        <f t="shared" si="9"/>
        <v>5.7046912619560715</v>
      </c>
      <c r="Q124" s="37">
        <f t="shared" si="10"/>
        <v>3.1028311506794221E-2</v>
      </c>
    </row>
    <row r="125" spans="1:17" x14ac:dyDescent="0.25">
      <c r="A125" s="36">
        <v>42005</v>
      </c>
      <c r="B125" s="37">
        <v>0.2097</v>
      </c>
      <c r="C125" s="38">
        <v>1994.98999</v>
      </c>
      <c r="D125" s="37">
        <v>1E-4</v>
      </c>
      <c r="E125" s="48">
        <v>1.9699999999999999E-2</v>
      </c>
      <c r="F125" s="38">
        <v>28</v>
      </c>
      <c r="G125" s="38">
        <f t="shared" si="11"/>
        <v>1776.5562061408389</v>
      </c>
      <c r="H125" s="38">
        <v>1775</v>
      </c>
      <c r="I125" s="49">
        <v>42069</v>
      </c>
      <c r="J125" s="38">
        <v>35</v>
      </c>
      <c r="K125" s="38">
        <v>6.2</v>
      </c>
      <c r="L125" s="38">
        <v>0.05</v>
      </c>
      <c r="M125" s="38">
        <f t="shared" si="6"/>
        <v>1768.78297953366</v>
      </c>
      <c r="N125" s="38">
        <f t="shared" si="7"/>
        <v>176.878297953366</v>
      </c>
      <c r="O125" s="38">
        <f t="shared" si="8"/>
        <v>1.4044416451702935E-3</v>
      </c>
      <c r="P125" s="38">
        <f t="shared" si="9"/>
        <v>6.1514044416451705</v>
      </c>
      <c r="Q125" s="37">
        <f t="shared" si="10"/>
        <v>3.4777609875390081E-2</v>
      </c>
    </row>
    <row r="126" spans="1:17" x14ac:dyDescent="0.25">
      <c r="A126" s="36">
        <v>42036</v>
      </c>
      <c r="B126" s="37">
        <v>0.13339999999999999</v>
      </c>
      <c r="C126" s="38">
        <v>2104.5</v>
      </c>
      <c r="D126" s="37">
        <v>2.0000000000000001E-4</v>
      </c>
      <c r="E126" s="48">
        <v>1.9400000000000001E-2</v>
      </c>
      <c r="F126" s="38">
        <v>32</v>
      </c>
      <c r="G126" s="38">
        <f t="shared" si="11"/>
        <v>1942.9777184013553</v>
      </c>
      <c r="H126" s="38">
        <v>1945</v>
      </c>
      <c r="I126" s="49">
        <v>42096</v>
      </c>
      <c r="J126" s="38">
        <v>34</v>
      </c>
      <c r="K126" s="38">
        <v>4.0999999999999996</v>
      </c>
      <c r="L126" s="38">
        <v>0.15</v>
      </c>
      <c r="M126" s="38">
        <f t="shared" si="6"/>
        <v>1940.8637647210969</v>
      </c>
      <c r="N126" s="38">
        <f t="shared" si="7"/>
        <v>194.08637647210969</v>
      </c>
      <c r="O126" s="38">
        <f t="shared" si="8"/>
        <v>3.4750792592777176E-3</v>
      </c>
      <c r="P126" s="38">
        <f t="shared" si="9"/>
        <v>3.9534750792592774</v>
      </c>
      <c r="Q126" s="37">
        <f t="shared" si="10"/>
        <v>2.0369668140140653E-2</v>
      </c>
    </row>
    <row r="127" spans="1:17" x14ac:dyDescent="0.25">
      <c r="A127" s="36">
        <v>42064</v>
      </c>
      <c r="B127" s="37">
        <v>0.15290000000000001</v>
      </c>
      <c r="C127" s="38">
        <v>2067.889893</v>
      </c>
      <c r="D127" s="37">
        <v>5.0000000000000001E-4</v>
      </c>
      <c r="E127" s="48">
        <v>1.9599999999999999E-2</v>
      </c>
      <c r="F127" s="38">
        <v>30</v>
      </c>
      <c r="G127" s="38">
        <f t="shared" si="11"/>
        <v>1893.1479216564703</v>
      </c>
      <c r="H127" s="38">
        <v>1895</v>
      </c>
      <c r="I127" s="49">
        <v>42125</v>
      </c>
      <c r="J127" s="38">
        <v>31</v>
      </c>
      <c r="K127" s="38">
        <v>3.9</v>
      </c>
      <c r="L127" s="38">
        <v>0.1</v>
      </c>
      <c r="M127" s="38">
        <f t="shared" si="6"/>
        <v>1891.0195291059008</v>
      </c>
      <c r="N127" s="38">
        <f t="shared" si="7"/>
        <v>189.10195291059009</v>
      </c>
      <c r="O127" s="38">
        <f t="shared" si="8"/>
        <v>7.9317500859441663E-3</v>
      </c>
      <c r="P127" s="38">
        <f t="shared" si="9"/>
        <v>3.807931750085944</v>
      </c>
      <c r="Q127" s="37">
        <f t="shared" si="10"/>
        <v>2.0136924508052989E-2</v>
      </c>
    </row>
    <row r="128" spans="1:17" x14ac:dyDescent="0.25">
      <c r="A128" s="36">
        <v>42095</v>
      </c>
      <c r="B128" s="37">
        <v>0.14549999999999999</v>
      </c>
      <c r="C128" s="38">
        <v>2085.51001</v>
      </c>
      <c r="D128" s="37">
        <v>0</v>
      </c>
      <c r="E128" s="48">
        <v>1.9599999999999999E-2</v>
      </c>
      <c r="F128" s="38">
        <v>29</v>
      </c>
      <c r="G128" s="38">
        <f t="shared" si="11"/>
        <v>1919.831312164529</v>
      </c>
      <c r="H128" s="38">
        <v>1920</v>
      </c>
      <c r="I128" s="49">
        <v>42160</v>
      </c>
      <c r="J128" s="38">
        <v>36</v>
      </c>
      <c r="K128" s="38">
        <v>4.8</v>
      </c>
      <c r="L128" s="38">
        <v>0.3</v>
      </c>
      <c r="M128" s="38">
        <f t="shared" si="6"/>
        <v>1915.2</v>
      </c>
      <c r="N128" s="38">
        <f t="shared" si="7"/>
        <v>191.52</v>
      </c>
      <c r="O128" s="38">
        <f t="shared" si="8"/>
        <v>0</v>
      </c>
      <c r="P128" s="38">
        <f t="shared" si="9"/>
        <v>4.5</v>
      </c>
      <c r="Q128" s="37">
        <f t="shared" si="10"/>
        <v>2.3496240601503758E-2</v>
      </c>
    </row>
    <row r="129" spans="1:17" x14ac:dyDescent="0.25">
      <c r="A129" s="36">
        <v>42125</v>
      </c>
      <c r="B129" s="37">
        <v>0.1384</v>
      </c>
      <c r="C129" s="38">
        <v>2107.389893</v>
      </c>
      <c r="D129" s="37">
        <v>1E-4</v>
      </c>
      <c r="E129" s="48">
        <v>1.9599999999999999E-2</v>
      </c>
      <c r="F129" s="38">
        <v>32</v>
      </c>
      <c r="G129" s="38">
        <f t="shared" si="11"/>
        <v>1939.9547534673416</v>
      </c>
      <c r="H129" s="38">
        <v>1940</v>
      </c>
      <c r="I129" s="49">
        <v>41822</v>
      </c>
      <c r="J129" s="38">
        <v>34</v>
      </c>
      <c r="K129" s="38">
        <v>3.9</v>
      </c>
      <c r="L129" s="38">
        <v>0.4</v>
      </c>
      <c r="M129" s="38">
        <f t="shared" si="6"/>
        <v>1936.0819288512903</v>
      </c>
      <c r="N129" s="38">
        <f t="shared" si="7"/>
        <v>193.60819288512903</v>
      </c>
      <c r="O129" s="38">
        <f t="shared" si="8"/>
        <v>1.7315862678607883E-3</v>
      </c>
      <c r="P129" s="38">
        <f t="shared" si="9"/>
        <v>3.5017315862678609</v>
      </c>
      <c r="Q129" s="37">
        <f t="shared" si="10"/>
        <v>1.8086691136802752E-2</v>
      </c>
    </row>
    <row r="130" spans="1:17" x14ac:dyDescent="0.25">
      <c r="A130" s="36">
        <v>42156</v>
      </c>
      <c r="B130" s="37">
        <v>0.18229999999999999</v>
      </c>
      <c r="C130" s="38">
        <v>2063.110107</v>
      </c>
      <c r="D130" s="37">
        <v>2.0000000000000001E-4</v>
      </c>
      <c r="E130" s="48">
        <v>1.9900000000000001E-2</v>
      </c>
      <c r="F130" s="38">
        <v>31</v>
      </c>
      <c r="G130" s="38">
        <f t="shared" si="11"/>
        <v>1854.6615784765806</v>
      </c>
      <c r="H130" s="38">
        <v>1855</v>
      </c>
      <c r="I130" s="49">
        <v>42223</v>
      </c>
      <c r="J130" s="38">
        <v>38</v>
      </c>
      <c r="K130" s="38">
        <v>6.1</v>
      </c>
      <c r="L130" s="38">
        <v>0.1</v>
      </c>
      <c r="M130" s="38">
        <f t="shared" si="6"/>
        <v>1848.8613757445828</v>
      </c>
      <c r="N130" s="38">
        <f t="shared" si="7"/>
        <v>184.88613757445827</v>
      </c>
      <c r="O130" s="38">
        <f t="shared" si="8"/>
        <v>3.2441756434927298E-3</v>
      </c>
      <c r="P130" s="38">
        <f t="shared" si="9"/>
        <v>6.0032441756434931</v>
      </c>
      <c r="Q130" s="37">
        <f t="shared" si="10"/>
        <v>3.2469952882356233E-2</v>
      </c>
    </row>
    <row r="131" spans="1:17" x14ac:dyDescent="0.25">
      <c r="A131" s="36">
        <v>42186</v>
      </c>
      <c r="B131" s="37">
        <v>0.1212</v>
      </c>
      <c r="C131" s="38">
        <v>2103.8400879999999</v>
      </c>
      <c r="D131" s="37">
        <v>4.0000000000000002E-4</v>
      </c>
      <c r="E131" s="48">
        <v>2.01E-2</v>
      </c>
      <c r="F131" s="38">
        <v>31</v>
      </c>
      <c r="G131" s="38">
        <f t="shared" si="11"/>
        <v>1958.3299109382465</v>
      </c>
      <c r="H131" s="38">
        <v>1960</v>
      </c>
      <c r="I131" s="49">
        <v>42251</v>
      </c>
      <c r="J131" s="38">
        <v>35</v>
      </c>
      <c r="K131" s="38">
        <v>4</v>
      </c>
      <c r="L131" s="38">
        <v>21</v>
      </c>
      <c r="M131" s="38">
        <f t="shared" si="6"/>
        <v>1955.9248233595613</v>
      </c>
      <c r="N131" s="38">
        <f t="shared" si="7"/>
        <v>195.59248233595613</v>
      </c>
      <c r="O131" s="38">
        <f t="shared" si="8"/>
        <v>6.7807912921471385E-3</v>
      </c>
      <c r="P131" s="38">
        <f t="shared" si="9"/>
        <v>-16.993219208707853</v>
      </c>
      <c r="Q131" s="37">
        <f t="shared" si="10"/>
        <v>-8.6880737980101583E-2</v>
      </c>
    </row>
    <row r="132" spans="1:17" x14ac:dyDescent="0.25">
      <c r="A132" s="36">
        <v>42217</v>
      </c>
      <c r="B132" s="37">
        <v>0.2843</v>
      </c>
      <c r="C132" s="38">
        <v>1972.1800539999999</v>
      </c>
      <c r="D132" s="37">
        <v>0</v>
      </c>
      <c r="E132" s="48">
        <v>2.07E-2</v>
      </c>
      <c r="F132" s="38">
        <v>30</v>
      </c>
      <c r="G132" s="38">
        <f t="shared" si="11"/>
        <v>1678.2805282382865</v>
      </c>
      <c r="H132" s="38">
        <v>1680</v>
      </c>
      <c r="I132" s="49">
        <v>42279</v>
      </c>
      <c r="J132" s="38">
        <v>32</v>
      </c>
      <c r="K132" s="38">
        <v>7.7</v>
      </c>
      <c r="L132" s="38">
        <v>0.1</v>
      </c>
      <c r="M132" s="38">
        <f t="shared" si="6"/>
        <v>1672.3</v>
      </c>
      <c r="N132" s="38">
        <f t="shared" si="7"/>
        <v>167.23</v>
      </c>
      <c r="O132" s="38">
        <f t="shared" si="8"/>
        <v>0</v>
      </c>
      <c r="P132" s="38">
        <f t="shared" si="9"/>
        <v>7.6000000000000005</v>
      </c>
      <c r="Q132" s="37">
        <f t="shared" si="10"/>
        <v>4.5446391197751602E-2</v>
      </c>
    </row>
    <row r="133" spans="1:17" x14ac:dyDescent="0.25">
      <c r="A133" s="36">
        <v>42248</v>
      </c>
      <c r="B133" s="37">
        <v>0.245</v>
      </c>
      <c r="C133" s="38">
        <v>1920.030029</v>
      </c>
      <c r="D133" s="37">
        <v>0</v>
      </c>
      <c r="E133" s="48">
        <v>2.1899999999999999E-2</v>
      </c>
      <c r="F133" s="38">
        <v>30</v>
      </c>
      <c r="G133" s="38">
        <f t="shared" si="11"/>
        <v>1669.5234623358665</v>
      </c>
      <c r="H133" s="38">
        <v>1670</v>
      </c>
      <c r="I133" s="49">
        <v>42314</v>
      </c>
      <c r="J133" s="38">
        <v>37</v>
      </c>
      <c r="K133" s="38">
        <v>6.6</v>
      </c>
      <c r="L133" s="38">
        <v>0.05</v>
      </c>
      <c r="M133" s="38">
        <f t="shared" si="6"/>
        <v>1663.4</v>
      </c>
      <c r="N133" s="38">
        <f t="shared" si="7"/>
        <v>166.34</v>
      </c>
      <c r="O133" s="38">
        <f t="shared" si="8"/>
        <v>0</v>
      </c>
      <c r="P133" s="38">
        <f t="shared" si="9"/>
        <v>6.55</v>
      </c>
      <c r="Q133" s="37">
        <f t="shared" si="10"/>
        <v>3.9377179271371889E-2</v>
      </c>
    </row>
    <row r="134" spans="1:17" x14ac:dyDescent="0.25">
      <c r="A134" s="36">
        <v>42278</v>
      </c>
      <c r="B134" s="37">
        <v>0.1507</v>
      </c>
      <c r="C134" s="38">
        <v>2079.360107</v>
      </c>
      <c r="D134" s="37">
        <v>1E-4</v>
      </c>
      <c r="E134" s="48">
        <v>2.1100000000000001E-2</v>
      </c>
      <c r="F134" s="38">
        <v>31</v>
      </c>
      <c r="G134" s="38">
        <f t="shared" si="11"/>
        <v>1902.9768855126797</v>
      </c>
      <c r="H134" s="38">
        <v>1905</v>
      </c>
      <c r="I134" s="49">
        <v>42342</v>
      </c>
      <c r="J134" s="38">
        <v>35</v>
      </c>
      <c r="K134" s="38">
        <v>4.9000000000000004</v>
      </c>
      <c r="L134" s="38">
        <v>0.25</v>
      </c>
      <c r="M134" s="38">
        <f t="shared" ref="M134:M148" si="12">H134*EXP(-D134*(J134/365))-K134</f>
        <v>1900.0817329642941</v>
      </c>
      <c r="N134" s="38">
        <f t="shared" ref="N134:N148" si="13">M134/$B$1</f>
        <v>190.00817329642942</v>
      </c>
      <c r="O134" s="38">
        <f t="shared" ref="O134:O148" si="14">(N134+K134)*(EXP(D134*F134/365)-1)</f>
        <v>1.6553915152763218E-3</v>
      </c>
      <c r="P134" s="38">
        <f t="shared" ref="P134:P148" si="15">K134-L134+O134</f>
        <v>4.651655391515277</v>
      </c>
      <c r="Q134" s="37">
        <f t="shared" ref="Q134:Q148" si="16">P134/N134</f>
        <v>2.4481343674928584E-2</v>
      </c>
    </row>
    <row r="135" spans="1:17" x14ac:dyDescent="0.25">
      <c r="A135" s="36">
        <v>42309</v>
      </c>
      <c r="B135" s="37">
        <v>0.1613</v>
      </c>
      <c r="C135" s="38">
        <v>2080.4099120000001</v>
      </c>
      <c r="D135" s="37">
        <v>1.1000000000000001E-3</v>
      </c>
      <c r="E135" s="48">
        <v>2.07E-2</v>
      </c>
      <c r="F135" s="38">
        <v>31</v>
      </c>
      <c r="G135" s="38">
        <f t="shared" ref="G135:G148" si="17">C135*EXP((D135-E135+((B135^2)/2))*(1/12)+(B135*SQRT(F135/365)*$B$2))</f>
        <v>1892.6923366754336</v>
      </c>
      <c r="H135" s="38">
        <v>1895</v>
      </c>
      <c r="I135" s="49">
        <v>42377</v>
      </c>
      <c r="J135" s="38">
        <v>39</v>
      </c>
      <c r="K135" s="38">
        <v>6</v>
      </c>
      <c r="L135" s="38">
        <v>0.7</v>
      </c>
      <c r="M135" s="38">
        <f t="shared" si="12"/>
        <v>1888.7772856912754</v>
      </c>
      <c r="N135" s="38">
        <f t="shared" si="13"/>
        <v>188.87772856912756</v>
      </c>
      <c r="O135" s="38">
        <f t="shared" si="14"/>
        <v>1.8207235541772719E-2</v>
      </c>
      <c r="P135" s="38">
        <f t="shared" si="15"/>
        <v>5.3182072355417729</v>
      </c>
      <c r="Q135" s="37">
        <f t="shared" si="16"/>
        <v>2.8156878398690383E-2</v>
      </c>
    </row>
    <row r="136" spans="1:17" x14ac:dyDescent="0.25">
      <c r="A136" s="36">
        <v>42339</v>
      </c>
      <c r="B136" s="37">
        <v>0.18210000000000001</v>
      </c>
      <c r="C136" s="38">
        <v>2043.9399410000001</v>
      </c>
      <c r="D136" s="37">
        <v>1.4E-3</v>
      </c>
      <c r="E136" s="48">
        <v>2.1100000000000001E-2</v>
      </c>
      <c r="F136" s="38">
        <v>29</v>
      </c>
      <c r="G136" s="38">
        <f t="shared" si="17"/>
        <v>1844.0447166800448</v>
      </c>
      <c r="H136" s="38">
        <v>1845</v>
      </c>
      <c r="I136" s="49">
        <v>42405</v>
      </c>
      <c r="J136" s="38">
        <v>36</v>
      </c>
      <c r="K136" s="38">
        <v>5.7</v>
      </c>
      <c r="L136" s="38">
        <v>1.8</v>
      </c>
      <c r="M136" s="38">
        <f t="shared" si="12"/>
        <v>1839.0452559443779</v>
      </c>
      <c r="N136" s="38">
        <f t="shared" si="13"/>
        <v>183.90452559443779</v>
      </c>
      <c r="O136" s="38">
        <f t="shared" si="14"/>
        <v>2.1091429828021629E-2</v>
      </c>
      <c r="P136" s="38">
        <f t="shared" si="15"/>
        <v>3.9210914298280222</v>
      </c>
      <c r="Q136" s="37">
        <f t="shared" si="16"/>
        <v>2.1321342784544374E-2</v>
      </c>
    </row>
    <row r="137" spans="1:17" x14ac:dyDescent="0.25">
      <c r="A137" s="36">
        <v>42370</v>
      </c>
      <c r="B137" s="37">
        <v>0.20200000000000001</v>
      </c>
      <c r="C137" s="38">
        <v>1940.23999</v>
      </c>
      <c r="D137" s="37">
        <v>2.2000000000000001E-3</v>
      </c>
      <c r="E137" s="48">
        <v>2.2700000000000001E-2</v>
      </c>
      <c r="F137" s="38">
        <v>31</v>
      </c>
      <c r="G137" s="38">
        <f t="shared" si="17"/>
        <v>1724.7217653145747</v>
      </c>
      <c r="H137" s="38">
        <v>1725</v>
      </c>
      <c r="I137" s="49">
        <v>42433</v>
      </c>
      <c r="J137" s="38">
        <v>35</v>
      </c>
      <c r="K137" s="38">
        <v>5.5</v>
      </c>
      <c r="L137" s="38">
        <v>0.1</v>
      </c>
      <c r="M137" s="38">
        <f t="shared" si="12"/>
        <v>1719.1361342721179</v>
      </c>
      <c r="N137" s="38">
        <f t="shared" si="13"/>
        <v>171.9136134272118</v>
      </c>
      <c r="O137" s="38">
        <f t="shared" si="14"/>
        <v>3.3152709336778309E-2</v>
      </c>
      <c r="P137" s="38">
        <f t="shared" si="15"/>
        <v>5.4331527093367784</v>
      </c>
      <c r="Q137" s="37">
        <f t="shared" si="16"/>
        <v>3.1603970162823521E-2</v>
      </c>
    </row>
    <row r="138" spans="1:17" x14ac:dyDescent="0.25">
      <c r="A138" s="36">
        <v>42401</v>
      </c>
      <c r="B138" s="37">
        <v>0.20549999999999999</v>
      </c>
      <c r="C138" s="38">
        <v>1932.2299800000001</v>
      </c>
      <c r="D138" s="37">
        <v>2.3E-3</v>
      </c>
      <c r="E138" s="48">
        <v>2.3E-2</v>
      </c>
      <c r="F138" s="38">
        <v>31</v>
      </c>
      <c r="G138" s="38">
        <f t="shared" si="17"/>
        <v>1714.1744355670367</v>
      </c>
      <c r="H138" s="38">
        <v>1715</v>
      </c>
      <c r="I138" s="49">
        <v>42461</v>
      </c>
      <c r="J138" s="38">
        <v>32</v>
      </c>
      <c r="K138" s="38">
        <v>4.7</v>
      </c>
      <c r="L138" s="38">
        <v>0.05</v>
      </c>
      <c r="M138" s="38">
        <f t="shared" si="12"/>
        <v>1709.9542156857271</v>
      </c>
      <c r="N138" s="38">
        <f t="shared" si="13"/>
        <v>170.99542156857271</v>
      </c>
      <c r="O138" s="38">
        <f t="shared" si="14"/>
        <v>3.432412924166172E-2</v>
      </c>
      <c r="P138" s="38">
        <f t="shared" si="15"/>
        <v>4.684324129241662</v>
      </c>
      <c r="Q138" s="37">
        <f t="shared" si="16"/>
        <v>2.7394441829327872E-2</v>
      </c>
    </row>
    <row r="139" spans="1:17" x14ac:dyDescent="0.25">
      <c r="A139" s="36">
        <v>42430</v>
      </c>
      <c r="B139" s="37">
        <v>0.13950000000000001</v>
      </c>
      <c r="C139" s="38">
        <v>2059.73999</v>
      </c>
      <c r="D139" s="37">
        <v>1.8E-3</v>
      </c>
      <c r="E139" s="48">
        <v>2.1700000000000001E-2</v>
      </c>
      <c r="F139" s="38">
        <v>29</v>
      </c>
      <c r="G139" s="38">
        <f t="shared" si="17"/>
        <v>1902.3498112020682</v>
      </c>
      <c r="H139" s="38">
        <v>1900</v>
      </c>
      <c r="I139" s="49">
        <v>42496</v>
      </c>
      <c r="J139" s="38">
        <v>36</v>
      </c>
      <c r="K139" s="38">
        <v>4.5</v>
      </c>
      <c r="L139" s="38">
        <v>0.2</v>
      </c>
      <c r="M139" s="38">
        <f t="shared" si="12"/>
        <v>1895.1627148722234</v>
      </c>
      <c r="N139" s="38">
        <f t="shared" si="13"/>
        <v>189.51627148722235</v>
      </c>
      <c r="O139" s="38">
        <f t="shared" si="14"/>
        <v>2.7748968773844748E-2</v>
      </c>
      <c r="P139" s="38">
        <f t="shared" si="15"/>
        <v>4.3277489687738449</v>
      </c>
      <c r="Q139" s="37">
        <f t="shared" si="16"/>
        <v>2.2835764627554062E-2</v>
      </c>
    </row>
    <row r="140" spans="1:17" x14ac:dyDescent="0.25">
      <c r="A140" s="36">
        <v>42461</v>
      </c>
      <c r="B140" s="37">
        <v>0.157</v>
      </c>
      <c r="C140" s="38">
        <v>2065.3000489999999</v>
      </c>
      <c r="D140" s="37">
        <v>1.6000000000000001E-3</v>
      </c>
      <c r="E140" s="48">
        <v>2.12E-2</v>
      </c>
      <c r="F140" s="38">
        <v>32</v>
      </c>
      <c r="G140" s="38">
        <f t="shared" si="17"/>
        <v>1880.7975867952639</v>
      </c>
      <c r="H140" s="38">
        <v>1880</v>
      </c>
      <c r="I140" s="49">
        <v>42524</v>
      </c>
      <c r="J140" s="38">
        <v>35</v>
      </c>
      <c r="K140" s="38">
        <v>4.7</v>
      </c>
      <c r="L140" s="38">
        <v>0.2</v>
      </c>
      <c r="M140" s="38">
        <f t="shared" si="12"/>
        <v>1875.0115837694821</v>
      </c>
      <c r="N140" s="38">
        <f t="shared" si="13"/>
        <v>187.50115837694821</v>
      </c>
      <c r="O140" s="38">
        <f t="shared" si="14"/>
        <v>2.6962711063446821E-2</v>
      </c>
      <c r="P140" s="38">
        <f t="shared" si="15"/>
        <v>4.5269627110634465</v>
      </c>
      <c r="Q140" s="37">
        <f t="shared" si="16"/>
        <v>2.4143651965939004E-2</v>
      </c>
    </row>
    <row r="141" spans="1:17" x14ac:dyDescent="0.25">
      <c r="A141" s="36">
        <v>42491</v>
      </c>
      <c r="B141" s="37">
        <v>0.1419</v>
      </c>
      <c r="C141" s="38">
        <v>2096.9499510000001</v>
      </c>
      <c r="D141" s="37">
        <v>2.7000000000000001E-3</v>
      </c>
      <c r="E141" s="48">
        <v>2.1399999999999999E-2</v>
      </c>
      <c r="F141" s="38">
        <v>30</v>
      </c>
      <c r="G141" s="38">
        <f t="shared" si="17"/>
        <v>1931.7022401109882</v>
      </c>
      <c r="H141" s="38">
        <v>1930</v>
      </c>
      <c r="I141" s="49">
        <v>42552</v>
      </c>
      <c r="J141" s="38">
        <v>31</v>
      </c>
      <c r="K141" s="38">
        <v>3.6</v>
      </c>
      <c r="L141" s="38">
        <v>0.05</v>
      </c>
      <c r="M141" s="38">
        <f t="shared" si="12"/>
        <v>1925.9574726588412</v>
      </c>
      <c r="N141" s="38">
        <f t="shared" si="13"/>
        <v>192.59574726588411</v>
      </c>
      <c r="O141" s="38">
        <f t="shared" si="14"/>
        <v>4.3544161648904213E-2</v>
      </c>
      <c r="P141" s="38">
        <f t="shared" si="15"/>
        <v>3.5935441616489046</v>
      </c>
      <c r="Q141" s="37">
        <f t="shared" si="16"/>
        <v>1.8658481366610399E-2</v>
      </c>
    </row>
    <row r="142" spans="1:17" x14ac:dyDescent="0.25">
      <c r="A142" s="36">
        <v>42522</v>
      </c>
      <c r="B142" s="37">
        <v>0.1565</v>
      </c>
      <c r="C142" s="38">
        <v>2098.860107</v>
      </c>
      <c r="D142" s="37">
        <v>2E-3</v>
      </c>
      <c r="E142" s="48">
        <v>2.1299999999999999E-2</v>
      </c>
      <c r="F142" s="38">
        <v>29</v>
      </c>
      <c r="G142" s="38">
        <f t="shared" si="17"/>
        <v>1920.4902736872509</v>
      </c>
      <c r="H142" s="38">
        <v>1920</v>
      </c>
      <c r="I142" s="49">
        <v>42587</v>
      </c>
      <c r="J142" s="38">
        <v>36</v>
      </c>
      <c r="K142" s="38">
        <v>4.4000000000000004</v>
      </c>
      <c r="L142" s="38">
        <v>0.1</v>
      </c>
      <c r="M142" s="38">
        <f t="shared" si="12"/>
        <v>1915.2212976266676</v>
      </c>
      <c r="N142" s="38">
        <f t="shared" si="13"/>
        <v>191.52212976266676</v>
      </c>
      <c r="O142" s="38">
        <f t="shared" si="14"/>
        <v>3.1135305277190637E-2</v>
      </c>
      <c r="P142" s="38">
        <f t="shared" si="15"/>
        <v>4.3311353052771917</v>
      </c>
      <c r="Q142" s="37">
        <f t="shared" si="16"/>
        <v>2.2614281235512117E-2</v>
      </c>
    </row>
    <row r="143" spans="1:17" x14ac:dyDescent="0.25">
      <c r="A143" s="36">
        <v>42552</v>
      </c>
      <c r="B143" s="37">
        <v>0.1187</v>
      </c>
      <c r="C143" s="38">
        <v>2173.6000979999999</v>
      </c>
      <c r="D143" s="37">
        <v>1.9E-3</v>
      </c>
      <c r="E143" s="48">
        <v>2.0799999999999999E-2</v>
      </c>
      <c r="F143" s="38">
        <v>33</v>
      </c>
      <c r="G143" s="38">
        <f t="shared" si="17"/>
        <v>2021.8531201620965</v>
      </c>
      <c r="H143" s="38">
        <v>2020</v>
      </c>
      <c r="I143" s="49">
        <v>42615</v>
      </c>
      <c r="J143" s="38">
        <v>35</v>
      </c>
      <c r="K143" s="38">
        <v>3.7</v>
      </c>
      <c r="L143" s="38">
        <v>0.1</v>
      </c>
      <c r="M143" s="38">
        <f t="shared" si="12"/>
        <v>2015.9320061264873</v>
      </c>
      <c r="N143" s="38">
        <f t="shared" si="13"/>
        <v>201.59320061264873</v>
      </c>
      <c r="O143" s="38">
        <f t="shared" si="14"/>
        <v>3.5268463871519155E-2</v>
      </c>
      <c r="P143" s="38">
        <f t="shared" si="15"/>
        <v>3.6352684638715194</v>
      </c>
      <c r="Q143" s="37">
        <f t="shared" si="16"/>
        <v>1.8032693825108248E-2</v>
      </c>
    </row>
    <row r="144" spans="1:17" x14ac:dyDescent="0.25">
      <c r="A144" s="36">
        <v>42583</v>
      </c>
      <c r="B144" s="37">
        <v>0.13239999999999999</v>
      </c>
      <c r="C144" s="38">
        <v>2170.9499510000001</v>
      </c>
      <c r="D144" s="37">
        <v>2.5999999999999999E-3</v>
      </c>
      <c r="E144" s="48">
        <v>2.07E-2</v>
      </c>
      <c r="F144" s="38">
        <v>30</v>
      </c>
      <c r="G144" s="38">
        <f t="shared" si="17"/>
        <v>2010.6762535165931</v>
      </c>
      <c r="H144" s="38">
        <v>2010</v>
      </c>
      <c r="I144" s="49">
        <v>42650</v>
      </c>
      <c r="J144" s="38">
        <v>37</v>
      </c>
      <c r="K144" s="38">
        <v>5.4</v>
      </c>
      <c r="L144" s="38">
        <v>0.3</v>
      </c>
      <c r="M144" s="38">
        <f t="shared" si="12"/>
        <v>2004.0703109018214</v>
      </c>
      <c r="N144" s="38">
        <f t="shared" si="13"/>
        <v>200.40703109018213</v>
      </c>
      <c r="O144" s="38">
        <f t="shared" si="14"/>
        <v>4.3985380256873818E-2</v>
      </c>
      <c r="P144" s="38">
        <f t="shared" si="15"/>
        <v>5.1439853802568747</v>
      </c>
      <c r="Q144" s="37">
        <f t="shared" si="16"/>
        <v>2.5667689163770446E-2</v>
      </c>
    </row>
    <row r="145" spans="1:17" x14ac:dyDescent="0.25">
      <c r="A145" s="36">
        <v>42614</v>
      </c>
      <c r="B145" s="37">
        <v>0.13289999999999999</v>
      </c>
      <c r="C145" s="38">
        <v>2168.2700199999999</v>
      </c>
      <c r="D145" s="37">
        <v>2E-3</v>
      </c>
      <c r="E145" s="48">
        <v>2.0899999999999998E-2</v>
      </c>
      <c r="F145" s="38">
        <v>31</v>
      </c>
      <c r="G145" s="38">
        <f t="shared" si="17"/>
        <v>2004.9686711840836</v>
      </c>
      <c r="H145" s="38">
        <v>2005</v>
      </c>
      <c r="I145" s="49">
        <v>42678</v>
      </c>
      <c r="J145" s="38">
        <v>35</v>
      </c>
      <c r="K145" s="38">
        <v>4.9000000000000004</v>
      </c>
      <c r="L145" s="38">
        <v>0.35</v>
      </c>
      <c r="M145" s="38">
        <f t="shared" si="12"/>
        <v>1999.7155163215311</v>
      </c>
      <c r="N145" s="38">
        <f t="shared" si="13"/>
        <v>199.97155163215311</v>
      </c>
      <c r="O145" s="38">
        <f t="shared" si="14"/>
        <v>3.4803054973587495E-2</v>
      </c>
      <c r="P145" s="38">
        <f t="shared" si="15"/>
        <v>4.5848030549735883</v>
      </c>
      <c r="Q145" s="37">
        <f t="shared" si="16"/>
        <v>2.2927276492844921E-2</v>
      </c>
    </row>
    <row r="146" spans="1:17" x14ac:dyDescent="0.25">
      <c r="A146" s="36">
        <v>42644</v>
      </c>
      <c r="B146" s="37">
        <v>0.1706</v>
      </c>
      <c r="C146" s="38">
        <v>2126.1499020000001</v>
      </c>
      <c r="D146" s="37">
        <v>2E-3</v>
      </c>
      <c r="E146" s="51">
        <v>2.1100000000000001E-2</v>
      </c>
      <c r="F146" s="38">
        <v>30</v>
      </c>
      <c r="G146" s="38">
        <f t="shared" si="17"/>
        <v>1927.2898660847347</v>
      </c>
      <c r="H146" s="38">
        <v>1930</v>
      </c>
      <c r="I146" s="49">
        <v>46358</v>
      </c>
      <c r="J146" s="38">
        <v>32</v>
      </c>
      <c r="K146" s="38">
        <v>4.9000000000000004</v>
      </c>
      <c r="L146" s="38">
        <v>0.05</v>
      </c>
      <c r="M146" s="38">
        <f t="shared" si="12"/>
        <v>1924.7616187082679</v>
      </c>
      <c r="N146" s="38">
        <f t="shared" si="13"/>
        <v>192.47616187082679</v>
      </c>
      <c r="O146" s="38">
        <f t="shared" si="14"/>
        <v>3.2448063362948712E-2</v>
      </c>
      <c r="P146" s="38">
        <f t="shared" si="15"/>
        <v>4.8824480633629497</v>
      </c>
      <c r="Q146" s="37">
        <f t="shared" si="16"/>
        <v>2.5366507810144424E-2</v>
      </c>
    </row>
    <row r="147" spans="1:17" x14ac:dyDescent="0.25">
      <c r="A147" s="36">
        <v>42675</v>
      </c>
      <c r="B147" s="37">
        <v>0.1333</v>
      </c>
      <c r="C147" s="38">
        <v>2198.8100589999999</v>
      </c>
      <c r="D147" s="37">
        <v>3.8E-3</v>
      </c>
      <c r="E147" s="37">
        <v>2.1000000000000001E-2</v>
      </c>
      <c r="F147" s="38">
        <v>30</v>
      </c>
      <c r="G147" s="38">
        <f t="shared" si="17"/>
        <v>2035.6018496309798</v>
      </c>
      <c r="H147" s="38">
        <v>2040</v>
      </c>
      <c r="I147" s="49">
        <v>42375</v>
      </c>
      <c r="J147" s="38">
        <v>37</v>
      </c>
      <c r="K147" s="38">
        <v>4.9000000000000004</v>
      </c>
      <c r="L147" s="38">
        <v>0.4</v>
      </c>
      <c r="M147" s="38">
        <f t="shared" si="12"/>
        <v>2034.3143321534126</v>
      </c>
      <c r="N147" s="38">
        <f t="shared" si="13"/>
        <v>203.43143321534126</v>
      </c>
      <c r="O147" s="38">
        <f t="shared" si="14"/>
        <v>6.5078062035594561E-2</v>
      </c>
      <c r="P147" s="38">
        <f t="shared" si="15"/>
        <v>4.5650780620355942</v>
      </c>
      <c r="Q147" s="37">
        <f t="shared" si="16"/>
        <v>2.2440377034571916E-2</v>
      </c>
    </row>
    <row r="148" spans="1:17" x14ac:dyDescent="0.25">
      <c r="A148" s="36">
        <v>42705</v>
      </c>
      <c r="B148" s="37">
        <v>0.1404</v>
      </c>
      <c r="C148" s="38">
        <v>2238.830078</v>
      </c>
      <c r="D148" s="37">
        <v>4.4000000000000003E-3</v>
      </c>
      <c r="E148" s="48">
        <v>2.01E-2</v>
      </c>
      <c r="F148" s="38">
        <v>32</v>
      </c>
      <c r="G148" s="38">
        <f t="shared" si="17"/>
        <v>2059.2121440817209</v>
      </c>
      <c r="H148" s="38">
        <v>2060</v>
      </c>
      <c r="I148" s="38"/>
      <c r="J148" s="38">
        <v>0</v>
      </c>
      <c r="K148" s="38"/>
      <c r="L148" s="38"/>
      <c r="M148" s="38">
        <f t="shared" si="12"/>
        <v>2060</v>
      </c>
      <c r="N148" s="38">
        <f t="shared" si="13"/>
        <v>206</v>
      </c>
      <c r="O148" s="38">
        <f t="shared" si="14"/>
        <v>7.9480534438038486E-2</v>
      </c>
      <c r="P148" s="38">
        <f t="shared" si="15"/>
        <v>7.9480534438038486E-2</v>
      </c>
      <c r="Q148" s="37">
        <f t="shared" si="16"/>
        <v>3.8582783707785673E-4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50"/>
  <sheetViews>
    <sheetView zoomScale="70" zoomScaleNormal="70" workbookViewId="0">
      <selection activeCell="O4" sqref="O4:R4"/>
    </sheetView>
  </sheetViews>
  <sheetFormatPr baseColWidth="10" defaultColWidth="12.28515625" defaultRowHeight="15.75" x14ac:dyDescent="0.25"/>
  <cols>
    <col min="1" max="1" width="12.7109375" style="8" bestFit="1" customWidth="1"/>
    <col min="2" max="3" width="12.28515625" style="9"/>
    <col min="4" max="4" width="12.28515625" style="3"/>
    <col min="5" max="5" width="16.140625" style="3" bestFit="1" customWidth="1"/>
    <col min="6" max="6" width="19.42578125" style="3" bestFit="1" customWidth="1"/>
    <col min="7" max="7" width="19.7109375" style="3" bestFit="1" customWidth="1"/>
    <col min="8" max="8" width="20.7109375" style="3" bestFit="1" customWidth="1"/>
    <col min="9" max="9" width="20.85546875" style="3" bestFit="1" customWidth="1"/>
    <col min="10" max="10" width="23.42578125" style="3" bestFit="1" customWidth="1"/>
    <col min="11" max="11" width="21" style="3" bestFit="1" customWidth="1"/>
    <col min="12" max="12" width="12.28515625" style="3"/>
    <col min="13" max="13" width="19" style="3" bestFit="1" customWidth="1"/>
    <col min="14" max="16384" width="12.28515625" style="3"/>
  </cols>
  <sheetData>
    <row r="1" spans="1:18" x14ac:dyDescent="0.25">
      <c r="A1" s="14" t="s">
        <v>87</v>
      </c>
      <c r="B1" s="7" t="s">
        <v>88</v>
      </c>
    </row>
    <row r="2" spans="1:18" x14ac:dyDescent="0.25">
      <c r="A2" s="14">
        <f>SLOPE(P9:P55,Q9:Q55)</f>
        <v>0.24776711202807461</v>
      </c>
      <c r="B2" s="3">
        <f>MIN(E6:E149)</f>
        <v>-0.11279782107372582</v>
      </c>
    </row>
    <row r="3" spans="1:18" x14ac:dyDescent="0.25">
      <c r="A3" s="14" t="s">
        <v>91</v>
      </c>
      <c r="B3" s="7" t="s">
        <v>98</v>
      </c>
    </row>
    <row r="4" spans="1:18" x14ac:dyDescent="0.25">
      <c r="A4" s="14">
        <f>SLOPE(R9:R55,Q9:Q55)</f>
        <v>0.8621272637100984</v>
      </c>
      <c r="B4" s="3">
        <f>MIN(J6:J149)</f>
        <v>-0.53711657536663793</v>
      </c>
      <c r="O4" s="15" t="s">
        <v>93</v>
      </c>
      <c r="P4" s="14"/>
      <c r="Q4" s="14"/>
      <c r="R4" s="14"/>
    </row>
    <row r="5" spans="1:18" x14ac:dyDescent="0.25">
      <c r="A5" s="5" t="s">
        <v>18</v>
      </c>
      <c r="B5" s="6" t="s">
        <v>96</v>
      </c>
      <c r="C5" s="6" t="s">
        <v>24</v>
      </c>
      <c r="D5" s="7" t="s">
        <v>84</v>
      </c>
      <c r="E5" s="7" t="s">
        <v>89</v>
      </c>
      <c r="F5" s="7" t="s">
        <v>22</v>
      </c>
      <c r="G5" s="7" t="s">
        <v>23</v>
      </c>
      <c r="H5" s="7" t="s">
        <v>76</v>
      </c>
      <c r="I5" s="7" t="s">
        <v>77</v>
      </c>
      <c r="J5" s="7" t="s">
        <v>75</v>
      </c>
      <c r="K5" s="7" t="s">
        <v>99</v>
      </c>
      <c r="L5" s="10">
        <v>1.4653568150805036E-2</v>
      </c>
      <c r="M5" s="12" t="s">
        <v>103</v>
      </c>
      <c r="N5" s="10">
        <f>L5*12</f>
        <v>0.17584281780966043</v>
      </c>
      <c r="O5" s="15"/>
      <c r="P5" s="15" t="s">
        <v>81</v>
      </c>
      <c r="Q5" s="15" t="s">
        <v>24</v>
      </c>
      <c r="R5" s="15" t="s">
        <v>104</v>
      </c>
    </row>
    <row r="6" spans="1:18" x14ac:dyDescent="0.25">
      <c r="D6" s="3">
        <f>100</f>
        <v>100</v>
      </c>
      <c r="E6" s="3">
        <v>0</v>
      </c>
      <c r="H6" s="3">
        <v>100</v>
      </c>
      <c r="I6" s="3">
        <v>100</v>
      </c>
      <c r="J6" s="3">
        <v>0</v>
      </c>
      <c r="O6" s="3" t="s">
        <v>79</v>
      </c>
      <c r="P6" s="33">
        <f>(1+AVERAGE(P9:P55))^4-1</f>
        <v>4.9906246472818827E-2</v>
      </c>
      <c r="Q6" s="31">
        <f>(1+AVERAGE(Q9:Q55))^4-1</f>
        <v>7.5956029493893018E-2</v>
      </c>
      <c r="R6" s="31">
        <f>(1+AVERAGE(R9:R55))^4-1</f>
        <v>7.2011665721886997E-2</v>
      </c>
    </row>
    <row r="7" spans="1:18" x14ac:dyDescent="0.25">
      <c r="A7" s="47">
        <v>38412</v>
      </c>
      <c r="B7" s="9">
        <v>3.7000000000000002E-3</v>
      </c>
      <c r="C7" s="9">
        <v>-1.9117655748441043E-2</v>
      </c>
      <c r="D7" s="3">
        <f t="shared" ref="D7:D70" si="0">D6*(1+B7)</f>
        <v>100.37</v>
      </c>
      <c r="E7" s="3">
        <f>D7/MAXA($D$6:D6)-1</f>
        <v>3.7000000000000366E-3</v>
      </c>
      <c r="F7" s="10">
        <f>'L10 (2)'!Q5</f>
        <v>2.2183342695173171E-2</v>
      </c>
      <c r="G7" s="10">
        <f>F7-$L$5</f>
        <v>7.5297745443681351E-3</v>
      </c>
      <c r="H7" s="11">
        <f>H6*(1+F7)</f>
        <v>102.21833426951731</v>
      </c>
      <c r="I7" s="3">
        <f>(1+G7)*I6</f>
        <v>100.7529774544368</v>
      </c>
      <c r="J7" s="3">
        <f>I7/MAXA($I$6:I6)-1</f>
        <v>7.5297745443680952E-3</v>
      </c>
      <c r="O7" s="3" t="s">
        <v>78</v>
      </c>
      <c r="P7" s="30">
        <f>_xlfn.STDEV.P(P9:P55)*SQRT(4)</f>
        <v>4.7731219344395413E-2</v>
      </c>
      <c r="Q7" s="30">
        <f>_xlfn.STDEV.P(Q9:Q55)*SQRT(4)</f>
        <v>0.15162336735663465</v>
      </c>
      <c r="R7" s="31">
        <f>_xlfn.STDEV.P(R9:R55)*SQRT(4)</f>
        <v>0.18275875929377622</v>
      </c>
    </row>
    <row r="8" spans="1:18" x14ac:dyDescent="0.25">
      <c r="A8" s="47">
        <v>38443</v>
      </c>
      <c r="B8" s="9">
        <v>-5.6999999999999993E-3</v>
      </c>
      <c r="C8" s="9">
        <v>-2.0108581881679299E-2</v>
      </c>
      <c r="D8" s="3">
        <f t="shared" si="0"/>
        <v>99.797891000000007</v>
      </c>
      <c r="E8" s="3">
        <f>D8/MAXA($D$6:D7)-1</f>
        <v>-5.6999999999999273E-3</v>
      </c>
      <c r="F8" s="10">
        <f>'L10 (2)'!Q6</f>
        <v>1.0220309170439612E-2</v>
      </c>
      <c r="G8" s="10">
        <f t="shared" ref="G8:G71" si="1">F8-$L$5</f>
        <v>-4.4332589803654232E-3</v>
      </c>
      <c r="H8" s="11">
        <f>H7*(1+F8)</f>
        <v>103.26303724863912</v>
      </c>
      <c r="I8" s="3">
        <f>(1+G8)*I7</f>
        <v>100.30631341233837</v>
      </c>
      <c r="J8" s="3">
        <f>I8/MAXA($I$6:I7)-1</f>
        <v>-4.4332589803653955E-3</v>
      </c>
      <c r="O8" s="3" t="s">
        <v>80</v>
      </c>
      <c r="P8" s="32">
        <f>(P6-0.02)/P7</f>
        <v>0.62655525845749027</v>
      </c>
      <c r="Q8" s="32">
        <f>(Q6-0.02)/Q7</f>
        <v>0.3690462127930344</v>
      </c>
      <c r="R8" s="32">
        <f>(R6-0.02)/R7</f>
        <v>0.2845919173607469</v>
      </c>
    </row>
    <row r="9" spans="1:18" x14ac:dyDescent="0.25">
      <c r="A9" s="47">
        <v>38473</v>
      </c>
      <c r="B9" s="9">
        <v>1.2500000000000001E-2</v>
      </c>
      <c r="C9" s="9">
        <v>2.9952046262565757E-2</v>
      </c>
      <c r="D9" s="3">
        <f t="shared" si="0"/>
        <v>101.0453646375</v>
      </c>
      <c r="E9" s="3">
        <f>D9/MAXA($D$6:D8)-1</f>
        <v>6.72874999999995E-3</v>
      </c>
      <c r="F9" s="10">
        <f>'L10 (2)'!Q7</f>
        <v>9.071049769828525E-3</v>
      </c>
      <c r="G9" s="10">
        <f t="shared" si="1"/>
        <v>-5.5825183809765106E-3</v>
      </c>
      <c r="H9" s="11">
        <f t="shared" ref="H9:H72" si="2">H8*(1+F9)</f>
        <v>104.19974139890519</v>
      </c>
      <c r="I9" s="3">
        <f t="shared" ref="I9:I72" si="3">(1+G9)*I8</f>
        <v>99.74635157398599</v>
      </c>
      <c r="J9" s="3">
        <f>I9/MAXA($I$6:I8)-1</f>
        <v>-9.9910286115965086E-3</v>
      </c>
      <c r="O9" s="3" t="s">
        <v>25</v>
      </c>
      <c r="P9" s="13">
        <f>(1+B8)*(1+B9)*(1+B10)-1</f>
        <v>2.344044724999983E-2</v>
      </c>
      <c r="Q9" s="13">
        <f>(1+C8)*(1+C9)*(1+C10)-1</f>
        <v>9.0971381337321411E-3</v>
      </c>
      <c r="R9" s="13">
        <f>(1+G8)*(1+G9)*(1+G10)-1</f>
        <v>6.1425315612917419E-3</v>
      </c>
    </row>
    <row r="10" spans="1:18" x14ac:dyDescent="0.25">
      <c r="A10" s="47">
        <v>38504</v>
      </c>
      <c r="B10" s="9">
        <v>1.66E-2</v>
      </c>
      <c r="C10" s="9">
        <v>-1.427142257658387E-4</v>
      </c>
      <c r="D10" s="3">
        <f t="shared" si="0"/>
        <v>102.7227176904825</v>
      </c>
      <c r="E10" s="3">
        <f>D10/MAXA($D$6:D9)-1</f>
        <v>1.6599999999999948E-2</v>
      </c>
      <c r="F10" s="10">
        <f>'L10 (2)'!Q8</f>
        <v>3.0949945900051144E-2</v>
      </c>
      <c r="G10" s="10">
        <f t="shared" si="1"/>
        <v>1.629637774924611E-2</v>
      </c>
      <c r="H10" s="11">
        <f t="shared" si="2"/>
        <v>107.42471775800061</v>
      </c>
      <c r="I10" s="3">
        <f t="shared" si="3"/>
        <v>101.37185579834478</v>
      </c>
      <c r="J10" s="3">
        <f>I10/MAXA($I$6:I9)-1</f>
        <v>6.1425315612915199E-3</v>
      </c>
      <c r="O10" s="3" t="s">
        <v>31</v>
      </c>
      <c r="P10" s="13">
        <f>(1+B11)*(1+B12)*(1+B13)-1</f>
        <v>3.7722518599999866E-2</v>
      </c>
      <c r="Q10" s="13">
        <f>(1+C11)*(1+C12)*(1+C13)-1</f>
        <v>3.1460724051498135E-2</v>
      </c>
      <c r="R10" s="13">
        <f>(1+G11)*(1+G12)*(1+G13)-1</f>
        <v>2.4278593260083747E-2</v>
      </c>
    </row>
    <row r="11" spans="1:18" x14ac:dyDescent="0.25">
      <c r="A11" s="47">
        <v>38534</v>
      </c>
      <c r="B11" s="9">
        <v>1.5100000000000001E-2</v>
      </c>
      <c r="C11" s="9">
        <v>3.5968287193812287E-2</v>
      </c>
      <c r="D11" s="3">
        <f t="shared" si="0"/>
        <v>104.27383072760877</v>
      </c>
      <c r="E11" s="3">
        <f>D11/MAXA($D$6:D10)-1</f>
        <v>1.5099999999999891E-2</v>
      </c>
      <c r="F11" s="10">
        <f>'L10 (2)'!Q9</f>
        <v>2.3213217176147005E-2</v>
      </c>
      <c r="G11" s="10">
        <f t="shared" si="1"/>
        <v>8.5596490253419689E-3</v>
      </c>
      <c r="H11" s="11">
        <f t="shared" si="2"/>
        <v>109.91839106140337</v>
      </c>
      <c r="I11" s="3">
        <f t="shared" si="3"/>
        <v>102.23956330502618</v>
      </c>
      <c r="J11" s="3">
        <f>I11/MAXA($I$6:I10)-1</f>
        <v>8.5596490253418978E-3</v>
      </c>
      <c r="O11" s="3" t="s">
        <v>32</v>
      </c>
      <c r="P11" s="13">
        <f>(1+B14)*(1+B15)*(1+B16)-1</f>
        <v>2.2104197681000137E-2</v>
      </c>
      <c r="Q11" s="13">
        <f>(1+C14)*(1+C15)*(1+C16)-1</f>
        <v>1.5852718536380594E-2</v>
      </c>
      <c r="R11" s="13">
        <f>(1+G14)*(1+G15)*(1+G16)-1</f>
        <v>1.1552551283218637E-2</v>
      </c>
    </row>
    <row r="12" spans="1:18" x14ac:dyDescent="0.25">
      <c r="A12" s="47">
        <v>38565</v>
      </c>
      <c r="B12" s="9">
        <v>5.0000000000000001E-3</v>
      </c>
      <c r="C12" s="9">
        <v>-1.1222104874496597E-2</v>
      </c>
      <c r="D12" s="3">
        <f t="shared" si="0"/>
        <v>104.7951998812468</v>
      </c>
      <c r="E12" s="3">
        <f>D12/MAXA($D$6:D11)-1</f>
        <v>4.9999999999998934E-3</v>
      </c>
      <c r="F12" s="10">
        <f>'L10 (2)'!Q10</f>
        <v>3.0215284936278189E-2</v>
      </c>
      <c r="G12" s="10">
        <f t="shared" si="1"/>
        <v>1.5561716785473153E-2</v>
      </c>
      <c r="H12" s="11">
        <f t="shared" si="2"/>
        <v>113.23960656706093</v>
      </c>
      <c r="I12" s="3">
        <f t="shared" si="3"/>
        <v>103.83058643344945</v>
      </c>
      <c r="J12" s="3">
        <f>I12/MAXA($I$6:I11)-1</f>
        <v>1.5561716785473134E-2</v>
      </c>
      <c r="O12" s="3" t="s">
        <v>26</v>
      </c>
      <c r="P12" s="13">
        <f>(1+B17)*(1+B18)*(1+B19)-1</f>
        <v>4.6859934652000224E-2</v>
      </c>
      <c r="Q12" s="13">
        <f>(1+C17)*(1+C18)*(1+C19)-1</f>
        <v>3.7315010570231788E-2</v>
      </c>
      <c r="R12" s="13">
        <f>(1+G17)*(1+G18)*(1+G19)-1</f>
        <v>1.762559912472339E-2</v>
      </c>
    </row>
    <row r="13" spans="1:18" x14ac:dyDescent="0.25">
      <c r="A13" s="47">
        <v>38596</v>
      </c>
      <c r="B13" s="9">
        <v>1.72E-2</v>
      </c>
      <c r="C13" s="9">
        <v>6.9490246947603307E-3</v>
      </c>
      <c r="D13" s="3">
        <f t="shared" si="0"/>
        <v>106.59767731920425</v>
      </c>
      <c r="E13" s="3">
        <f>D13/MAXA($D$6:D12)-1</f>
        <v>1.7200000000000104E-2</v>
      </c>
      <c r="F13" s="10">
        <f>'L10 (2)'!Q11</f>
        <v>1.4677023858095817E-2</v>
      </c>
      <c r="G13" s="10">
        <f t="shared" si="1"/>
        <v>2.3455707290781849E-5</v>
      </c>
      <c r="H13" s="11">
        <f t="shared" si="2"/>
        <v>114.90162697432706</v>
      </c>
      <c r="I13" s="3">
        <f t="shared" si="3"/>
        <v>103.83302185329266</v>
      </c>
      <c r="J13" s="3">
        <f>I13/MAXA($I$6:I12)-1</f>
        <v>2.3455707290676031E-5</v>
      </c>
      <c r="O13" s="3" t="s">
        <v>27</v>
      </c>
      <c r="P13" s="13">
        <f>(1+B20)*(1+B21)*(1+B22)-1</f>
        <v>-3.3210887499999231E-3</v>
      </c>
      <c r="Q13" s="13">
        <f>(1+C20)*(1+C21)*(1+C22)-1</f>
        <v>-1.9052139670593049E-2</v>
      </c>
      <c r="R13" s="13">
        <f>(1+G20)*(1+G21)*(1+G22)-1</f>
        <v>-2.5086029431702128E-2</v>
      </c>
    </row>
    <row r="14" spans="1:18" x14ac:dyDescent="0.25">
      <c r="A14" s="47">
        <v>38626</v>
      </c>
      <c r="B14" s="9">
        <v>-1.43E-2</v>
      </c>
      <c r="C14" s="9">
        <v>-1.7740780066319406E-2</v>
      </c>
      <c r="D14" s="3">
        <f t="shared" si="0"/>
        <v>105.07333053353963</v>
      </c>
      <c r="E14" s="3">
        <f>D14/MAXA($D$6:D13)-1</f>
        <v>-1.4299999999999979E-2</v>
      </c>
      <c r="F14" s="10">
        <f>'L10 (2)'!Q12</f>
        <v>2.632007355463473E-2</v>
      </c>
      <c r="G14" s="10">
        <f t="shared" si="1"/>
        <v>1.1666505403829694E-2</v>
      </c>
      <c r="H14" s="11">
        <f t="shared" si="2"/>
        <v>117.92584624783855</v>
      </c>
      <c r="I14" s="3">
        <f t="shared" si="3"/>
        <v>105.04439036384007</v>
      </c>
      <c r="J14" s="3">
        <f>I14/MAXA($I$6:I13)-1</f>
        <v>1.166650540382963E-2</v>
      </c>
      <c r="O14" s="3" t="s">
        <v>33</v>
      </c>
      <c r="P14" s="13">
        <f>(1+B23)*(1+B24)*(1+B25)-1</f>
        <v>1.4128597880000093E-2</v>
      </c>
      <c r="Q14" s="13">
        <f>(1+C23)*(1+C24)*(1+C25)-1</f>
        <v>5.1684795727094279E-2</v>
      </c>
      <c r="R14" s="13">
        <f>(1+G23)*(1+G24)*(1+G25)-1</f>
        <v>2.4277954827581327E-2</v>
      </c>
    </row>
    <row r="15" spans="1:18" x14ac:dyDescent="0.25">
      <c r="A15" s="47">
        <v>38657</v>
      </c>
      <c r="B15" s="9">
        <v>1.67E-2</v>
      </c>
      <c r="C15" s="9">
        <v>3.5186095929726546E-2</v>
      </c>
      <c r="D15" s="3">
        <f t="shared" si="0"/>
        <v>106.82805515344974</v>
      </c>
      <c r="E15" s="3">
        <f>D15/MAXA($D$6:D14)-1</f>
        <v>2.161190000000035E-3</v>
      </c>
      <c r="F15" s="10">
        <f>'L10 (2)'!Q13</f>
        <v>1.0024544792993984E-3</v>
      </c>
      <c r="G15" s="10">
        <f t="shared" si="1"/>
        <v>-1.3651113671505637E-2</v>
      </c>
      <c r="H15" s="11">
        <f t="shared" si="2"/>
        <v>118.04406154063487</v>
      </c>
      <c r="I15" s="3">
        <f t="shared" si="3"/>
        <v>103.61041745042928</v>
      </c>
      <c r="J15" s="3">
        <f>I15/MAXA($I$6:I14)-1</f>
        <v>-1.365111367150551E-2</v>
      </c>
      <c r="O15" s="3" t="s">
        <v>34</v>
      </c>
      <c r="P15" s="13">
        <f>(1+B26)*(1+B27)*(1+B28)-1</f>
        <v>4.5549827579999924E-2</v>
      </c>
      <c r="Q15" s="13">
        <f>(1+C26)*(1+C27)*(1+C28)-1</f>
        <v>6.1721057365202059E-2</v>
      </c>
      <c r="R15" s="13">
        <f>(1+G26)*(1+G27)*(1+G28)-1</f>
        <v>3.4145866900480604E-2</v>
      </c>
    </row>
    <row r="16" spans="1:18" x14ac:dyDescent="0.25">
      <c r="A16" s="47">
        <v>38687</v>
      </c>
      <c r="B16" s="9">
        <v>1.9900000000000001E-2</v>
      </c>
      <c r="C16" s="9">
        <v>-9.5234899241847248E-4</v>
      </c>
      <c r="D16" s="3">
        <f t="shared" si="0"/>
        <v>108.95393345100339</v>
      </c>
      <c r="E16" s="3">
        <f>D16/MAXA($D$6:D15)-1</f>
        <v>1.9900000000000029E-2</v>
      </c>
      <c r="F16" s="10">
        <f>'L10 (2)'!Q14</f>
        <v>2.8379414911296263E-2</v>
      </c>
      <c r="G16" s="10">
        <f t="shared" si="1"/>
        <v>1.3725846760491227E-2</v>
      </c>
      <c r="H16" s="11">
        <f t="shared" si="2"/>
        <v>121.39408294091115</v>
      </c>
      <c r="I16" s="3">
        <f t="shared" si="3"/>
        <v>105.0325581631444</v>
      </c>
      <c r="J16" s="3">
        <f>I16/MAXA($I$6:I15)-1</f>
        <v>-1.1264000537947183E-4</v>
      </c>
      <c r="O16" s="3" t="s">
        <v>28</v>
      </c>
      <c r="P16" s="13">
        <f>(1+B29)*(1+B30)*(1+B31)-1</f>
        <v>2.2846295264000283E-2</v>
      </c>
      <c r="Q16" s="13">
        <f>(1+C29)*(1+C30)*(1+C31)-1</f>
        <v>1.8049326035101121E-3</v>
      </c>
      <c r="R16" s="13">
        <f>(1+G29)*(1+G30)*(1+G31)-1</f>
        <v>-2.3479514075046781E-2</v>
      </c>
    </row>
    <row r="17" spans="1:18" x14ac:dyDescent="0.25">
      <c r="A17" s="47">
        <v>38718</v>
      </c>
      <c r="B17" s="9">
        <v>1.72E-2</v>
      </c>
      <c r="C17" s="9">
        <v>2.5466771348641615E-2</v>
      </c>
      <c r="D17" s="3">
        <f t="shared" si="0"/>
        <v>110.82794110636067</v>
      </c>
      <c r="E17" s="3">
        <f>D17/MAXA($D$6:D16)-1</f>
        <v>1.7200000000000104E-2</v>
      </c>
      <c r="F17" s="10">
        <f>'L10 (2)'!Q15</f>
        <v>1.9800185928862669E-2</v>
      </c>
      <c r="G17" s="10">
        <f t="shared" si="1"/>
        <v>5.1466177780576331E-3</v>
      </c>
      <c r="H17" s="11">
        <f t="shared" si="2"/>
        <v>123.79770835380495</v>
      </c>
      <c r="I17" s="3">
        <f t="shared" si="3"/>
        <v>105.57312059426172</v>
      </c>
      <c r="J17" s="3">
        <f>I17/MAXA($I$6:I16)-1</f>
        <v>5.0333980576240389E-3</v>
      </c>
      <c r="O17" s="3" t="s">
        <v>29</v>
      </c>
      <c r="P17" s="13">
        <f>(1+B32)*(1+B33)*(1+B34)-1</f>
        <v>2.8429241503999725E-2</v>
      </c>
      <c r="Q17" s="13">
        <f>(1+C32)*(1+C33)*(1+C34)-1</f>
        <v>5.8056382663208117E-2</v>
      </c>
      <c r="R17" s="13">
        <f>(1+G32)*(1+G33)*(1+G34)-1</f>
        <v>4.2502575458897685E-2</v>
      </c>
    </row>
    <row r="18" spans="1:18" x14ac:dyDescent="0.25">
      <c r="A18" s="47">
        <v>38749</v>
      </c>
      <c r="B18" s="9">
        <v>7.3000000000000001E-3</v>
      </c>
      <c r="C18" s="9">
        <v>4.5315763072539816E-4</v>
      </c>
      <c r="D18" s="3">
        <f t="shared" si="0"/>
        <v>111.63698507643711</v>
      </c>
      <c r="E18" s="3">
        <f>D18/MAXA($D$6:D17)-1</f>
        <v>7.3000000000000842E-3</v>
      </c>
      <c r="F18" s="10">
        <f>'L10 (2)'!Q16</f>
        <v>2.2648555454617001E-2</v>
      </c>
      <c r="G18" s="10">
        <f t="shared" si="1"/>
        <v>7.9949873038119654E-3</v>
      </c>
      <c r="H18" s="11">
        <f t="shared" si="2"/>
        <v>126.6015476166106</v>
      </c>
      <c r="I18" s="3">
        <f t="shared" si="3"/>
        <v>106.41717635303665</v>
      </c>
      <c r="J18" s="3">
        <f>I18/MAXA($I$6:I17)-1</f>
        <v>7.9949873038118735E-3</v>
      </c>
      <c r="O18" s="3" t="s">
        <v>35</v>
      </c>
      <c r="P18" s="13">
        <f>(1+B35)*(1+B36)*(1+B37)-1</f>
        <v>-1.0101260170000015E-2</v>
      </c>
      <c r="Q18" s="13">
        <f>(1+C35)*(1+C36)*(1+C37)-1</f>
        <v>1.5565253848781824E-2</v>
      </c>
      <c r="R18" s="13">
        <f>(1+G35)*(1+G36)*(1+G37)-1</f>
        <v>-1.2610441294926278E-2</v>
      </c>
    </row>
    <row r="19" spans="1:18" x14ac:dyDescent="0.25">
      <c r="A19" s="47">
        <v>38777</v>
      </c>
      <c r="B19" s="9">
        <v>2.1700000000000001E-2</v>
      </c>
      <c r="C19" s="9">
        <v>1.1095810459249567E-2</v>
      </c>
      <c r="D19" s="3">
        <f t="shared" si="0"/>
        <v>114.0595076525958</v>
      </c>
      <c r="E19" s="3">
        <f>D19/MAXA($D$6:D18)-1</f>
        <v>2.1700000000000053E-2</v>
      </c>
      <c r="F19" s="10">
        <f>'L10 (2)'!Q17</f>
        <v>1.903860815400394E-2</v>
      </c>
      <c r="G19" s="10">
        <f t="shared" si="1"/>
        <v>4.3850400031989045E-3</v>
      </c>
      <c r="H19" s="11">
        <f t="shared" si="2"/>
        <v>129.01186487337372</v>
      </c>
      <c r="I19" s="3">
        <f t="shared" si="3"/>
        <v>106.88381992837218</v>
      </c>
      <c r="J19" s="3">
        <f>I19/MAXA($I$6:I18)-1</f>
        <v>4.3850400031988368E-3</v>
      </c>
      <c r="O19" s="3" t="s">
        <v>36</v>
      </c>
      <c r="P19" s="13">
        <f>(1+B38)*(1+B39)*(1+B40)-1</f>
        <v>-1.4827971519999483E-3</v>
      </c>
      <c r="Q19" s="13">
        <f>(1+C38)*(1+C39)*(1+C40)-1</f>
        <v>-3.8244647126248421E-2</v>
      </c>
      <c r="R19" s="13">
        <f>(1+G38)*(1+G39)*(1+G40)-1</f>
        <v>4.9578564488254262E-2</v>
      </c>
    </row>
    <row r="20" spans="1:18" x14ac:dyDescent="0.25">
      <c r="A20" s="47">
        <v>38808</v>
      </c>
      <c r="B20" s="9">
        <v>9.7999999999999997E-3</v>
      </c>
      <c r="C20" s="9">
        <v>1.2155652737941391E-2</v>
      </c>
      <c r="D20" s="3">
        <f t="shared" si="0"/>
        <v>115.17729082759124</v>
      </c>
      <c r="E20" s="3">
        <f>D20/MAXA($D$6:D19)-1</f>
        <v>9.8000000000000309E-3</v>
      </c>
      <c r="F20" s="10">
        <f>'L10 (2)'!Q18</f>
        <v>1.7210298805182114E-2</v>
      </c>
      <c r="G20" s="10">
        <f t="shared" si="1"/>
        <v>2.5567306543770787E-3</v>
      </c>
      <c r="H20" s="11">
        <f t="shared" si="2"/>
        <v>131.23219761725827</v>
      </c>
      <c r="I20" s="3">
        <f t="shared" si="3"/>
        <v>107.15709306723996</v>
      </c>
      <c r="J20" s="3">
        <f>I20/MAXA($I$6:I19)-1</f>
        <v>2.5567306543770041E-3</v>
      </c>
      <c r="O20" s="3" t="s">
        <v>30</v>
      </c>
      <c r="P20" s="13">
        <f>(1+B41)*(1+B41)*(1+B43)-1</f>
        <v>-2.9606155900000042E-2</v>
      </c>
      <c r="Q20" s="13">
        <f>(1+C41)*(1+C41)*(1+C43)-1</f>
        <v>-0.12383879475937432</v>
      </c>
      <c r="R20" s="13">
        <f>(1+G41)*(1+G41)*(1+G43)-1</f>
        <v>2.7959679584017572E-3</v>
      </c>
    </row>
    <row r="21" spans="1:18" x14ac:dyDescent="0.25">
      <c r="A21" s="47">
        <v>38838</v>
      </c>
      <c r="B21" s="9">
        <v>-1.2500000000000001E-2</v>
      </c>
      <c r="C21" s="9">
        <v>-3.0916916141150885E-2</v>
      </c>
      <c r="D21" s="3">
        <f t="shared" si="0"/>
        <v>113.73757469224635</v>
      </c>
      <c r="E21" s="3">
        <f>D21/MAXA($D$6:D20)-1</f>
        <v>-1.2499999999999956E-2</v>
      </c>
      <c r="F21" s="10">
        <f>'L10 (2)'!Q19</f>
        <v>1.6465897877466471E-2</v>
      </c>
      <c r="G21" s="10">
        <f t="shared" si="1"/>
        <v>1.8123297266614356E-3</v>
      </c>
      <c r="H21" s="11">
        <f t="shared" si="2"/>
        <v>133.39305358145955</v>
      </c>
      <c r="I21" s="3">
        <f t="shared" si="3"/>
        <v>107.35129705242834</v>
      </c>
      <c r="J21" s="3">
        <f>I21/MAXA($I$6:I20)-1</f>
        <v>1.8123297266614546E-3</v>
      </c>
      <c r="O21" s="3" t="s">
        <v>37</v>
      </c>
      <c r="P21" s="13">
        <f>(1+B44)*(1+B45)*(1+B346)-1</f>
        <v>1.7059999999999853E-2</v>
      </c>
      <c r="Q21" s="13">
        <f>(1+C44)*(1+C45)*(1+C346)-1</f>
        <v>5.8728401661519269E-2</v>
      </c>
      <c r="R21" s="13">
        <f>(1+G44)*(1+G45)*(1+G346)-1</f>
        <v>6.2904640569878323E-2</v>
      </c>
    </row>
    <row r="22" spans="1:18" x14ac:dyDescent="0.25">
      <c r="A22" s="47">
        <v>38869</v>
      </c>
      <c r="B22" s="9">
        <v>-5.0000000000000001E-4</v>
      </c>
      <c r="C22" s="9">
        <v>8.6596227782509416E-5</v>
      </c>
      <c r="D22" s="3">
        <f t="shared" si="0"/>
        <v>113.68070590490024</v>
      </c>
      <c r="E22" s="3">
        <f>D22/MAXA($D$6:D21)-1</f>
        <v>-1.2993749999999915E-2</v>
      </c>
      <c r="F22" s="10">
        <f>'L10 (2)'!Q20</f>
        <v>-1.4677868571512995E-2</v>
      </c>
      <c r="G22" s="10">
        <f t="shared" si="1"/>
        <v>-2.9331436722318031E-2</v>
      </c>
      <c r="H22" s="11">
        <f t="shared" si="2"/>
        <v>131.43512787263811</v>
      </c>
      <c r="I22" s="3">
        <f t="shared" si="3"/>
        <v>104.20252927587626</v>
      </c>
      <c r="J22" s="3">
        <f>I22/MAXA($I$6:I21)-1</f>
        <v>-2.9331436722318083E-2</v>
      </c>
      <c r="O22" s="3" t="s">
        <v>38</v>
      </c>
      <c r="P22" s="13">
        <f>(1+B47)*(1+B48)*(1+B49)-1</f>
        <v>-5.5754993645000139E-2</v>
      </c>
      <c r="Q22" s="13">
        <f>(1+C47)*(1+C48)*(1+C49)-1</f>
        <v>-8.8781261718749893E-2</v>
      </c>
      <c r="R22" s="13">
        <f>(1+G47)*(1+G48)*(1+G49)-1</f>
        <v>-4.3987534219294244E-2</v>
      </c>
    </row>
    <row r="23" spans="1:18" x14ac:dyDescent="0.25">
      <c r="A23" s="47">
        <v>38899</v>
      </c>
      <c r="B23" s="9">
        <v>-2.2000000000000001E-3</v>
      </c>
      <c r="C23" s="9">
        <v>5.0858787979908282E-3</v>
      </c>
      <c r="D23" s="3">
        <f t="shared" si="0"/>
        <v>113.43060835190946</v>
      </c>
      <c r="E23" s="3">
        <f>D23/MAXA($D$6:D22)-1</f>
        <v>-1.5165163749999877E-2</v>
      </c>
      <c r="F23" s="10">
        <f>'L10 (2)'!Q21</f>
        <v>1.0048076829828931E-2</v>
      </c>
      <c r="G23" s="10">
        <f t="shared" si="1"/>
        <v>-4.6054913209761048E-3</v>
      </c>
      <c r="H23" s="11">
        <f t="shared" si="2"/>
        <v>132.75579813564076</v>
      </c>
      <c r="I23" s="3">
        <f t="shared" si="3"/>
        <v>103.72262543167245</v>
      </c>
      <c r="J23" s="3">
        <f>I23/MAXA($I$6:I22)-1</f>
        <v>-3.3801842366037782E-2</v>
      </c>
      <c r="O23" s="3" t="s">
        <v>39</v>
      </c>
      <c r="P23" s="13">
        <f>(1+B50)*(1+B51)*(1+B52)-1</f>
        <v>-4.5715056724000003E-2</v>
      </c>
      <c r="Q23" s="13">
        <f>(1+C50)*(1+C51)*(1+C52)-1</f>
        <v>-0.22558214306366153</v>
      </c>
      <c r="R23" s="13">
        <f>(1+G50)*(1+G51)*(1+G52)-1</f>
        <v>-0.47577111214709766</v>
      </c>
    </row>
    <row r="24" spans="1:18" x14ac:dyDescent="0.25">
      <c r="A24" s="47">
        <v>38930</v>
      </c>
      <c r="B24" s="9">
        <v>9.4999999999999998E-3</v>
      </c>
      <c r="C24" s="9">
        <v>2.1274193032348121E-2</v>
      </c>
      <c r="D24" s="3">
        <f t="shared" si="0"/>
        <v>114.5081991312526</v>
      </c>
      <c r="E24" s="3">
        <f>D24/MAXA($D$6:D23)-1</f>
        <v>-5.8092328056248421E-3</v>
      </c>
      <c r="F24" s="10">
        <f>'L10 (2)'!Q22</f>
        <v>2.4506118751904574E-2</v>
      </c>
      <c r="G24" s="10">
        <f t="shared" si="1"/>
        <v>9.852550601099538E-3</v>
      </c>
      <c r="H24" s="11">
        <f t="shared" si="2"/>
        <v>136.00912748975665</v>
      </c>
      <c r="I24" s="3">
        <f t="shared" si="3"/>
        <v>104.74455784721691</v>
      </c>
      <c r="J24" s="3">
        <f>I24/MAXA($I$6:I23)-1</f>
        <v>-2.4282326127260001E-2</v>
      </c>
      <c r="O24" s="3" t="s">
        <v>40</v>
      </c>
      <c r="P24" s="13">
        <f>(1+B53)*(1+B54)*(1+B55)-1</f>
        <v>1.2393811753999895E-2</v>
      </c>
      <c r="Q24" s="13">
        <f>(1+C53)*(1+C54)*(1+C55)-1</f>
        <v>-0.11666759479656785</v>
      </c>
      <c r="R24" s="13">
        <f>(1+G53)*(1+G54)*(1+G55)-1</f>
        <v>8.5577664949480159E-2</v>
      </c>
    </row>
    <row r="25" spans="1:18" x14ac:dyDescent="0.25">
      <c r="A25" s="47">
        <v>38961</v>
      </c>
      <c r="B25" s="9">
        <v>6.8000000000000005E-3</v>
      </c>
      <c r="C25" s="9">
        <v>2.4566298512509466E-2</v>
      </c>
      <c r="D25" s="3">
        <f t="shared" si="0"/>
        <v>115.28685488534511</v>
      </c>
      <c r="E25" s="3">
        <f>D25/MAXA($D$6:D24)-1</f>
        <v>9.5126441129678163E-4</v>
      </c>
      <c r="F25" s="10">
        <f>'L10 (2)'!Q23</f>
        <v>3.3631124294946184E-2</v>
      </c>
      <c r="G25" s="10">
        <f t="shared" si="1"/>
        <v>1.897755614414115E-2</v>
      </c>
      <c r="H25" s="11">
        <f t="shared" si="2"/>
        <v>140.58326736161183</v>
      </c>
      <c r="I25" s="3">
        <f t="shared" si="3"/>
        <v>106.73235357455572</v>
      </c>
      <c r="J25" s="3">
        <f>I25/MAXA($I$6:I24)-1</f>
        <v>-5.7655891905091794E-3</v>
      </c>
      <c r="O25" s="3" t="s">
        <v>41</v>
      </c>
      <c r="P25" s="13">
        <f>(1+B56)*(1+B57)*(1+B58)-1</f>
        <v>5.4732674380000068E-2</v>
      </c>
      <c r="Q25" s="13">
        <f>(1+C56)*(1+C57)*(1+C58)-1</f>
        <v>0.15221779583276618</v>
      </c>
      <c r="R25" s="13">
        <f>(1+G56)*(1+G57)*(1+G58)-1</f>
        <v>0.20629550611329495</v>
      </c>
    </row>
    <row r="26" spans="1:18" x14ac:dyDescent="0.25">
      <c r="A26" s="47">
        <v>38991</v>
      </c>
      <c r="B26" s="9">
        <v>1.0200000000000001E-2</v>
      </c>
      <c r="C26" s="9">
        <v>3.1508002961554205E-2</v>
      </c>
      <c r="D26" s="3">
        <f t="shared" si="0"/>
        <v>116.46278080517563</v>
      </c>
      <c r="E26" s="3">
        <f>D26/MAXA($D$6:D25)-1</f>
        <v>1.0199999999999987E-2</v>
      </c>
      <c r="F26" s="10">
        <f>'L10 (2)'!Q24</f>
        <v>2.8204884673615989E-2</v>
      </c>
      <c r="G26" s="10">
        <f t="shared" si="1"/>
        <v>1.3551316522810953E-2</v>
      </c>
      <c r="H26" s="11">
        <f t="shared" si="2"/>
        <v>144.54840220458621</v>
      </c>
      <c r="I26" s="3">
        <f t="shared" si="3"/>
        <v>108.1787174810691</v>
      </c>
      <c r="J26" s="3">
        <f>I26/MAXA($I$6:I25)-1</f>
        <v>7.7075960082406691E-3</v>
      </c>
      <c r="O26" s="3" t="s">
        <v>42</v>
      </c>
      <c r="P26" s="13">
        <f>(1+B59)*(1+B60)*(1+B61)-1</f>
        <v>5.2383991832000154E-2</v>
      </c>
      <c r="Q26" s="13">
        <f>(1+C59)*(1+C60)*(1+C61)-1</f>
        <v>0.14984983243163552</v>
      </c>
      <c r="R26" s="13">
        <f>(1+G59)*(1+G60)*(1+G61)-1</f>
        <v>0.11852552361317414</v>
      </c>
    </row>
    <row r="27" spans="1:18" x14ac:dyDescent="0.25">
      <c r="A27" s="47">
        <v>39022</v>
      </c>
      <c r="B27" s="9">
        <v>1.4499999999999999E-2</v>
      </c>
      <c r="C27" s="9">
        <v>1.6466656727820217E-2</v>
      </c>
      <c r="D27" s="3">
        <f t="shared" si="0"/>
        <v>118.15149112685067</v>
      </c>
      <c r="E27" s="3">
        <f>D27/MAXA($D$6:D26)-1</f>
        <v>1.4499999999999957E-2</v>
      </c>
      <c r="F27" s="10">
        <f>'L10 (2)'!Q25</f>
        <v>3.1206277148014411E-2</v>
      </c>
      <c r="G27" s="10">
        <f t="shared" si="1"/>
        <v>1.6552708997209377E-2</v>
      </c>
      <c r="H27" s="11">
        <f t="shared" si="2"/>
        <v>149.05921970508518</v>
      </c>
      <c r="I27" s="3">
        <f t="shared" si="3"/>
        <v>109.96936831122456</v>
      </c>
      <c r="J27" s="3">
        <f>I27/MAXA($I$6:I26)-1</f>
        <v>1.6552708997209287E-2</v>
      </c>
      <c r="O27" s="3" t="s">
        <v>43</v>
      </c>
      <c r="P27" s="13">
        <f>(1+B62)*(1+B63)*(1+B64)-1</f>
        <v>1.506545771000023E-2</v>
      </c>
      <c r="Q27" s="13">
        <f>(1+C62)*(1+C63)*(1+C64)-1</f>
        <v>5.4887068542618156E-2</v>
      </c>
      <c r="R27" s="13">
        <f>(1+G62)*(1+G63)*(1+G64)-1</f>
        <v>6.5932699418150387E-2</v>
      </c>
    </row>
    <row r="28" spans="1:18" x14ac:dyDescent="0.25">
      <c r="A28" s="47">
        <v>39052</v>
      </c>
      <c r="B28" s="9">
        <v>2.0199999999999999E-2</v>
      </c>
      <c r="C28" s="9">
        <v>1.2615782852659851E-2</v>
      </c>
      <c r="D28" s="3">
        <f t="shared" si="0"/>
        <v>120.53815124761306</v>
      </c>
      <c r="E28" s="3">
        <f>D28/MAXA($D$6:D27)-1</f>
        <v>2.0199999999999996E-2</v>
      </c>
      <c r="F28" s="10">
        <f>'L10 (2)'!Q26</f>
        <v>1.8358727221191449E-2</v>
      </c>
      <c r="G28" s="10">
        <f t="shared" si="1"/>
        <v>3.7051590703864132E-3</v>
      </c>
      <c r="H28" s="11">
        <f t="shared" si="2"/>
        <v>151.79575725945446</v>
      </c>
      <c r="I28" s="3">
        <f t="shared" si="3"/>
        <v>110.37682231368757</v>
      </c>
      <c r="J28" s="3">
        <f>I28/MAXA($I$6:I27)-1</f>
        <v>3.7051590703864878E-3</v>
      </c>
      <c r="O28" s="3" t="s">
        <v>44</v>
      </c>
      <c r="P28" s="13">
        <f>(1+B65)*(1+B66)*(1+B67)-1</f>
        <v>2.2076321552000122E-2</v>
      </c>
      <c r="Q28" s="13">
        <f>(1+C65)*(1+C66)*(1+C67)-1</f>
        <v>4.872215870265606E-2</v>
      </c>
      <c r="R28" s="13">
        <f>(1+G65)*(1+G66)*(1+G67)-1</f>
        <v>6.4639819984165792E-2</v>
      </c>
    </row>
    <row r="29" spans="1:18" x14ac:dyDescent="0.25">
      <c r="A29" s="47">
        <v>39083</v>
      </c>
      <c r="B29" s="9">
        <v>1.1299999999999999E-2</v>
      </c>
      <c r="C29" s="9">
        <v>1.4059042735039773E-2</v>
      </c>
      <c r="D29" s="3">
        <f t="shared" si="0"/>
        <v>121.9002323567111</v>
      </c>
      <c r="E29" s="3">
        <f>D29/MAXA($D$6:D28)-1</f>
        <v>1.1300000000000088E-2</v>
      </c>
      <c r="F29" s="10">
        <f>'L10 (2)'!Q27</f>
        <v>1.8445086595974425E-2</v>
      </c>
      <c r="G29" s="10">
        <f t="shared" si="1"/>
        <v>3.7915184451693899E-3</v>
      </c>
      <c r="H29" s="11">
        <f t="shared" si="2"/>
        <v>154.59564314700663</v>
      </c>
      <c r="I29" s="3">
        <f t="shared" si="3"/>
        <v>110.7953180714091</v>
      </c>
      <c r="J29" s="3">
        <f>I29/MAXA($I$6:I28)-1</f>
        <v>3.7915184451693396E-3</v>
      </c>
      <c r="O29" s="3" t="s">
        <v>45</v>
      </c>
      <c r="P29" s="13">
        <f>(1+B68)*(1+B69)*(1+B70)-1</f>
        <v>-1.4863914549999913E-2</v>
      </c>
      <c r="Q29" s="13">
        <f>(1+C68)*(1+C69)*(1+C70)-1</f>
        <v>-0.11862196676535885</v>
      </c>
      <c r="R29" s="13">
        <f>(1+G68)*(1+G69)*(1+G70)-1</f>
        <v>-0.10338254921512158</v>
      </c>
    </row>
    <row r="30" spans="1:18" x14ac:dyDescent="0.25">
      <c r="A30" s="47">
        <v>39114</v>
      </c>
      <c r="B30" s="9">
        <v>1.8E-3</v>
      </c>
      <c r="C30" s="9">
        <v>-2.1846176033528231E-2</v>
      </c>
      <c r="D30" s="3">
        <f t="shared" si="0"/>
        <v>122.11965277495318</v>
      </c>
      <c r="E30" s="3">
        <f>D30/MAXA($D$6:D29)-1</f>
        <v>1.8000000000000238E-3</v>
      </c>
      <c r="F30" s="10">
        <f>'L10 (2)'!Q28</f>
        <v>2.7644332505532943E-2</v>
      </c>
      <c r="G30" s="10">
        <f t="shared" si="1"/>
        <v>1.2990764354727907E-2</v>
      </c>
      <c r="H30" s="11">
        <f t="shared" si="2"/>
        <v>158.86933651006919</v>
      </c>
      <c r="I30" s="3">
        <f t="shared" si="3"/>
        <v>112.23463394008191</v>
      </c>
      <c r="J30" s="3">
        <f>I30/MAXA($I$6:I29)-1</f>
        <v>1.2990764354728013E-2</v>
      </c>
      <c r="O30" s="3" t="s">
        <v>46</v>
      </c>
      <c r="P30" s="13">
        <f>(1+B71)*(1+B72)*(1+B73)-1</f>
        <v>2.7205646330000111E-2</v>
      </c>
      <c r="Q30" s="13">
        <f>(1+C71)*(1+C72)*(1+C73)-1</f>
        <v>0.10719794528113624</v>
      </c>
      <c r="R30" s="13">
        <f>(1+G71)*(1+G72)*(1+G73)-1</f>
        <v>0.13188330233720924</v>
      </c>
    </row>
    <row r="31" spans="1:18" x14ac:dyDescent="0.25">
      <c r="A31" s="47">
        <v>39142</v>
      </c>
      <c r="B31" s="9">
        <v>9.5999999999999992E-3</v>
      </c>
      <c r="C31" s="9">
        <v>9.9799828968305526E-3</v>
      </c>
      <c r="D31" s="3">
        <f t="shared" si="0"/>
        <v>123.29200144159273</v>
      </c>
      <c r="E31" s="3">
        <f>D31/MAXA($D$6:D30)-1</f>
        <v>9.6000000000000529E-3</v>
      </c>
      <c r="F31" s="10">
        <f>'L10 (2)'!Q29</f>
        <v>-2.4990217579746569E-2</v>
      </c>
      <c r="G31" s="10">
        <f t="shared" si="1"/>
        <v>-3.9643785730551606E-2</v>
      </c>
      <c r="H31" s="11">
        <f t="shared" si="2"/>
        <v>154.89915722393258</v>
      </c>
      <c r="I31" s="3">
        <f t="shared" si="3"/>
        <v>107.78522816061441</v>
      </c>
      <c r="J31" s="3">
        <f>I31/MAXA($I$6:I30)-1</f>
        <v>-3.9643785730551606E-2</v>
      </c>
      <c r="O31" s="3" t="s">
        <v>47</v>
      </c>
      <c r="P31" s="13">
        <f>(1+B74)*(1+B75)*(1+B76)-1</f>
        <v>4.7287417665999865E-2</v>
      </c>
      <c r="Q31" s="13">
        <f>(1+C74)*(1+C75)*(1+C76)-1</f>
        <v>0.10203300823660832</v>
      </c>
      <c r="R31" s="13">
        <f>(1+G74)*(1+G75)*(1+G76)-1</f>
        <v>0.10803912255994574</v>
      </c>
    </row>
    <row r="32" spans="1:18" x14ac:dyDescent="0.25">
      <c r="A32" s="47">
        <v>39173</v>
      </c>
      <c r="B32" s="9">
        <v>1.46E-2</v>
      </c>
      <c r="C32" s="9">
        <v>4.3290690602424187E-2</v>
      </c>
      <c r="D32" s="3">
        <f t="shared" si="0"/>
        <v>125.09206466263998</v>
      </c>
      <c r="E32" s="3">
        <f>D32/MAXA($D$6:D31)-1</f>
        <v>1.4599999999999946E-2</v>
      </c>
      <c r="F32" s="10">
        <f>'L10 (2)'!Q30</f>
        <v>2.3631235564385907E-2</v>
      </c>
      <c r="G32" s="10">
        <f t="shared" si="1"/>
        <v>8.9776674135808709E-3</v>
      </c>
      <c r="H32" s="11">
        <f t="shared" si="2"/>
        <v>158.55961569701617</v>
      </c>
      <c r="I32" s="3">
        <f t="shared" si="3"/>
        <v>108.75288809113734</v>
      </c>
      <c r="J32" s="3">
        <f>I32/MAXA($I$6:I31)-1</f>
        <v>-3.1022027040274791E-2</v>
      </c>
      <c r="O32" s="3" t="s">
        <v>48</v>
      </c>
      <c r="P32" s="13">
        <f>(1+B77)*(1+B78)*(1+B79)-1</f>
        <v>5.4988383999998725E-3</v>
      </c>
      <c r="Q32" s="13">
        <f>(1+C77)*(1+C78)*(1+C79)-1</f>
        <v>5.4220556110406548E-2</v>
      </c>
      <c r="R32" s="13">
        <f>(1+G77)*(1+G78)*(1+G79)-1</f>
        <v>7.5971734042183048E-2</v>
      </c>
    </row>
    <row r="33" spans="1:18" x14ac:dyDescent="0.25">
      <c r="A33" s="47">
        <v>39203</v>
      </c>
      <c r="B33" s="9">
        <v>1.0800000000000001E-2</v>
      </c>
      <c r="C33" s="9">
        <v>3.254922870993493E-2</v>
      </c>
      <c r="D33" s="3">
        <f t="shared" si="0"/>
        <v>126.44305896099648</v>
      </c>
      <c r="E33" s="3">
        <f>D33/MAXA($D$6:D32)-1</f>
        <v>1.0799999999999921E-2</v>
      </c>
      <c r="F33" s="10">
        <f>'L10 (2)'!Q31</f>
        <v>3.3010481538652103E-2</v>
      </c>
      <c r="G33" s="10">
        <f t="shared" si="1"/>
        <v>1.8356913387847069E-2</v>
      </c>
      <c r="H33" s="11">
        <f t="shared" si="2"/>
        <v>163.79374496375829</v>
      </c>
      <c r="I33" s="3">
        <f t="shared" si="3"/>
        <v>110.74925543850458</v>
      </c>
      <c r="J33" s="3">
        <f>I33/MAXA($I$6:I32)-1</f>
        <v>-1.323458231592145E-2</v>
      </c>
      <c r="O33" s="3" t="s">
        <v>49</v>
      </c>
      <c r="P33" s="13">
        <f>(1+B80)*(1+B81)*(1+B82)-1</f>
        <v>-1.1282222280999954E-2</v>
      </c>
      <c r="Q33" s="13">
        <f>(1+C80)*(1+C81)*(1+C82)-1</f>
        <v>-3.9144846414979062E-3</v>
      </c>
      <c r="R33" s="13">
        <f>(1+G80)*(1+G81)*(1+G82)-1</f>
        <v>5.8424617255401934E-2</v>
      </c>
    </row>
    <row r="34" spans="1:18" x14ac:dyDescent="0.25">
      <c r="A34" s="47">
        <v>39234</v>
      </c>
      <c r="B34" s="9">
        <v>2.8000000000000004E-3</v>
      </c>
      <c r="C34" s="9">
        <v>-1.7816322202167556E-2</v>
      </c>
      <c r="D34" s="3">
        <f t="shared" si="0"/>
        <v>126.79709952608727</v>
      </c>
      <c r="E34" s="3">
        <f>D34/MAXA($D$6:D33)-1</f>
        <v>2.7999999999999137E-3</v>
      </c>
      <c r="F34" s="10">
        <f>'L10 (2)'!Q32</f>
        <v>2.9255224017094624E-2</v>
      </c>
      <c r="G34" s="10">
        <f t="shared" si="1"/>
        <v>1.4601655866289589E-2</v>
      </c>
      <c r="H34" s="11">
        <f t="shared" si="2"/>
        <v>168.5855676652719</v>
      </c>
      <c r="I34" s="3">
        <f t="shared" si="3"/>
        <v>112.36637795386542</v>
      </c>
      <c r="J34" s="3">
        <f>I34/MAXA($I$6:I33)-1</f>
        <v>1.1738267338570196E-3</v>
      </c>
      <c r="O34" s="3" t="s">
        <v>50</v>
      </c>
      <c r="P34" s="13">
        <f>(1+B83)*(1+B84)*(1+B85)-1</f>
        <v>-2.7922824307999972E-2</v>
      </c>
      <c r="Q34" s="13">
        <f>(1+C83)*(1+C84)*(1+C85)-1</f>
        <v>-0.14327899264812149</v>
      </c>
      <c r="R34" s="13">
        <f>(1+G83)*(1+G84)*(1+G85)-1</f>
        <v>-6.688506372053471E-2</v>
      </c>
    </row>
    <row r="35" spans="1:18" x14ac:dyDescent="0.25">
      <c r="A35" s="47">
        <v>39264</v>
      </c>
      <c r="B35" s="9">
        <v>-4.1999999999999997E-3</v>
      </c>
      <c r="C35" s="9">
        <v>-3.1981878316802548E-2</v>
      </c>
      <c r="D35" s="3">
        <f t="shared" si="0"/>
        <v>126.2645517080777</v>
      </c>
      <c r="E35" s="3">
        <f>D35/MAXA($D$6:D34)-1</f>
        <v>-4.1999999999999815E-3</v>
      </c>
      <c r="F35" s="10">
        <f>'L10 (2)'!Q33</f>
        <v>4.6350888879112002E-3</v>
      </c>
      <c r="G35" s="10">
        <f t="shared" si="1"/>
        <v>-1.0018479262893835E-2</v>
      </c>
      <c r="H35" s="11">
        <f t="shared" si="2"/>
        <v>169.36697675661941</v>
      </c>
      <c r="I35" s="3">
        <f t="shared" si="3"/>
        <v>111.24063772648813</v>
      </c>
      <c r="J35" s="3">
        <f>I35/MAXA($I$6:I34)-1</f>
        <v>-1.0018479262893787E-2</v>
      </c>
      <c r="O35" s="3" t="s">
        <v>51</v>
      </c>
      <c r="P35" s="13">
        <f>(1+B86)*(1+B87)*(1+B88)-1</f>
        <v>8.2838444399999656E-3</v>
      </c>
      <c r="Q35" s="13">
        <f>(1+C86)*(1+C87)*(1+C88)-1</f>
        <v>0.11152350770975006</v>
      </c>
      <c r="R35" s="13">
        <f>(1+G86)*(1+G87)*(1+G88)-1</f>
        <v>-4.5849303942041786E-2</v>
      </c>
    </row>
    <row r="36" spans="1:18" x14ac:dyDescent="0.25">
      <c r="A36" s="47">
        <v>39295</v>
      </c>
      <c r="B36" s="9">
        <v>-1.4499999999999999E-2</v>
      </c>
      <c r="C36" s="9">
        <v>1.2863571531556817E-2</v>
      </c>
      <c r="D36" s="3">
        <f t="shared" si="0"/>
        <v>124.43371570831059</v>
      </c>
      <c r="E36" s="3">
        <f>D36/MAXA($D$6:D35)-1</f>
        <v>-1.8639099999999909E-2</v>
      </c>
      <c r="F36" s="10">
        <f>'L10 (2)'!Q34</f>
        <v>-1.8204078478434398E-2</v>
      </c>
      <c r="G36" s="10">
        <f t="shared" si="1"/>
        <v>-3.2857646629239436E-2</v>
      </c>
      <c r="H36" s="11">
        <f t="shared" si="2"/>
        <v>166.28380702008673</v>
      </c>
      <c r="I36" s="3">
        <f t="shared" si="3"/>
        <v>107.58553216125995</v>
      </c>
      <c r="J36" s="3">
        <f>I36/MAXA($I$6:I35)-1</f>
        <v>-4.2546942240750729E-2</v>
      </c>
      <c r="O36" s="3" t="s">
        <v>52</v>
      </c>
      <c r="P36" s="13">
        <f>(1+B89)*(1+B90)*(1+B91)-1</f>
        <v>3.4630977124999962E-2</v>
      </c>
      <c r="Q36" s="13">
        <f>(1+C89)*(1+C90)*(1+C91)-1</f>
        <v>0.11996660136704707</v>
      </c>
      <c r="R36" s="13">
        <f>(1+G89)*(1+G90)*(1+G91)-1</f>
        <v>0.11692368578252199</v>
      </c>
    </row>
    <row r="37" spans="1:18" x14ac:dyDescent="0.25">
      <c r="A37" s="47">
        <v>39326</v>
      </c>
      <c r="B37" s="9">
        <v>8.6999999999999994E-3</v>
      </c>
      <c r="C37" s="9">
        <v>3.5794008343299488E-2</v>
      </c>
      <c r="D37" s="3">
        <f t="shared" si="0"/>
        <v>125.51628903497289</v>
      </c>
      <c r="E37" s="3">
        <f>D37/MAXA($D$6:D36)-1</f>
        <v>-1.0101260169999904E-2</v>
      </c>
      <c r="F37" s="10">
        <f>'L10 (2)'!Q35</f>
        <v>4.5920376171540357E-2</v>
      </c>
      <c r="G37" s="10">
        <f t="shared" si="1"/>
        <v>3.1266808020735323E-2</v>
      </c>
      <c r="H37" s="11">
        <f t="shared" si="2"/>
        <v>173.91962198968491</v>
      </c>
      <c r="I37" s="3">
        <f t="shared" si="3"/>
        <v>110.9493883411547</v>
      </c>
      <c r="J37" s="3">
        <f>I37/MAXA($I$6:I36)-1</f>
        <v>-1.2610441294926278E-2</v>
      </c>
      <c r="O37" s="3" t="s">
        <v>53</v>
      </c>
      <c r="P37" s="13">
        <f>(1+B92)*(1+B93)*(1+B94)-1</f>
        <v>-8.680366527999972E-3</v>
      </c>
      <c r="Q37" s="13">
        <f>(1+C92)*(1+C93)*(1+C94)-1</f>
        <v>-3.2879605496395681E-2</v>
      </c>
      <c r="R37" s="13">
        <f>(1+G92)*(1+G93)*(1+G94)-1</f>
        <v>-2.2230976706908767E-2</v>
      </c>
    </row>
    <row r="38" spans="1:18" x14ac:dyDescent="0.25">
      <c r="A38" s="47">
        <v>39356</v>
      </c>
      <c r="B38" s="9">
        <v>1.0900000000000002E-2</v>
      </c>
      <c r="C38" s="9">
        <v>1.4822338300311211E-2</v>
      </c>
      <c r="D38" s="3">
        <f t="shared" si="0"/>
        <v>126.88441658545408</v>
      </c>
      <c r="E38" s="3">
        <f>D38/MAXA($D$6:D37)-1</f>
        <v>6.8863609414693272E-4</v>
      </c>
      <c r="F38" s="10">
        <f>'L10 (2)'!Q36</f>
        <v>6.4023600997425961E-2</v>
      </c>
      <c r="G38" s="10">
        <f t="shared" si="1"/>
        <v>4.9370032846620927E-2</v>
      </c>
      <c r="H38" s="11">
        <f t="shared" si="2"/>
        <v>185.05458247357566</v>
      </c>
      <c r="I38" s="3">
        <f t="shared" si="3"/>
        <v>116.42696328787001</v>
      </c>
      <c r="J38" s="3">
        <f>I38/MAXA($I$6:I37)-1</f>
        <v>3.6137013650753724E-2</v>
      </c>
      <c r="O38" s="3" t="s">
        <v>54</v>
      </c>
      <c r="P38" s="13">
        <f>(1+B95)*(1+B96)*(1+B97)-1</f>
        <v>2.4920068759999969E-2</v>
      </c>
      <c r="Q38" s="13">
        <f>(1+C95)*(1+C96)*(1+C97)-1</f>
        <v>5.7636406912816573E-2</v>
      </c>
      <c r="R38" s="13">
        <f>(1+G95)*(1+G96)*(1+G97)-1</f>
        <v>5.8740895760674317E-2</v>
      </c>
    </row>
    <row r="39" spans="1:18" x14ac:dyDescent="0.25">
      <c r="A39" s="47">
        <v>39387</v>
      </c>
      <c r="B39" s="9">
        <v>-1.54E-2</v>
      </c>
      <c r="C39" s="9">
        <v>-4.4043417224814418E-2</v>
      </c>
      <c r="D39" s="3">
        <f t="shared" si="0"/>
        <v>124.93039657003808</v>
      </c>
      <c r="E39" s="3">
        <f>D39/MAXA($D$6:D38)-1</f>
        <v>-1.5399999999999969E-2</v>
      </c>
      <c r="F39" s="10">
        <f>'L10 (2)'!Q37</f>
        <v>3.6616880942548793E-2</v>
      </c>
      <c r="G39" s="10">
        <f t="shared" si="1"/>
        <v>2.196331279174376E-2</v>
      </c>
      <c r="H39" s="11">
        <f t="shared" si="2"/>
        <v>191.83070408788367</v>
      </c>
      <c r="I39" s="3">
        <f t="shared" si="3"/>
        <v>118.98408509995437</v>
      </c>
      <c r="J39" s="3">
        <f>I39/MAXA($I$6:I38)-1</f>
        <v>2.1963312791743794E-2</v>
      </c>
      <c r="O39" s="3" t="s">
        <v>55</v>
      </c>
      <c r="P39" s="13">
        <f>(1+B5598)*(1+B99)*(1+B100)-1</f>
        <v>1.3137379999999865E-2</v>
      </c>
      <c r="Q39" s="13">
        <f>(1+C5598)*(1+C99)*(1+C100)-1</f>
        <v>9.9350687331518639E-3</v>
      </c>
      <c r="R39" s="13">
        <f>(1+G5598)*(1+G99)*(1+G100)-1</f>
        <v>2.9256836211192239E-2</v>
      </c>
    </row>
    <row r="40" spans="1:18" x14ac:dyDescent="0.25">
      <c r="A40" s="47">
        <v>39417</v>
      </c>
      <c r="B40" s="9">
        <v>3.2000000000000002E-3</v>
      </c>
      <c r="C40" s="9">
        <v>-8.6285090339686121E-3</v>
      </c>
      <c r="D40" s="3">
        <f t="shared" si="0"/>
        <v>125.33017383906221</v>
      </c>
      <c r="E40" s="3">
        <f>D40/MAXA($D$6:D39)-1</f>
        <v>-1.2249279999999918E-2</v>
      </c>
      <c r="F40" s="10">
        <f>'L10 (2)'!Q38</f>
        <v>-6.6432746317122045E-3</v>
      </c>
      <c r="G40" s="10">
        <f t="shared" si="1"/>
        <v>-2.1296842782517242E-2</v>
      </c>
      <c r="H40" s="11">
        <f t="shared" si="2"/>
        <v>190.55632003783313</v>
      </c>
      <c r="I40" s="3">
        <f t="shared" si="3"/>
        <v>116.45009974595899</v>
      </c>
      <c r="J40" s="3">
        <f>I40/MAXA($I$6:I39)-1</f>
        <v>-2.12968427825172E-2</v>
      </c>
      <c r="O40" s="3" t="s">
        <v>56</v>
      </c>
      <c r="P40" s="13">
        <f>(1+B101)*(1+B102)*(1+B103)-1</f>
        <v>2.9328498356000043E-2</v>
      </c>
      <c r="Q40" s="13">
        <f>(1+C101)*(1+C102)*(1+C103)-1</f>
        <v>0.10026714947921511</v>
      </c>
      <c r="R40" s="13">
        <f>(1+G101)*(1+G102)*(1+G103)-1</f>
        <v>1.148496098519769E-2</v>
      </c>
    </row>
    <row r="41" spans="1:18" x14ac:dyDescent="0.25">
      <c r="A41" s="47">
        <v>39448</v>
      </c>
      <c r="B41" s="9">
        <v>-1.1000000000000001E-2</v>
      </c>
      <c r="C41" s="9">
        <v>-6.116343193593643E-2</v>
      </c>
      <c r="D41" s="3">
        <f t="shared" si="0"/>
        <v>123.95154192683253</v>
      </c>
      <c r="E41" s="3">
        <f>D41/MAXA($D$6:D40)-1</f>
        <v>-2.3114537919999956E-2</v>
      </c>
      <c r="F41" s="10">
        <f>'L10 (2)'!Q39</f>
        <v>4.5594257133180355E-2</v>
      </c>
      <c r="G41" s="10">
        <f t="shared" si="1"/>
        <v>3.0940688982375321E-2</v>
      </c>
      <c r="H41" s="11">
        <f t="shared" si="2"/>
        <v>199.24459389199072</v>
      </c>
      <c r="I41" s="3">
        <f t="shared" si="3"/>
        <v>120.05314606416529</v>
      </c>
      <c r="J41" s="3">
        <f>I41/MAXA($I$6:I40)-1</f>
        <v>8.9849072110177453E-3</v>
      </c>
      <c r="O41" s="3" t="s">
        <v>57</v>
      </c>
      <c r="P41" s="13">
        <f>(1+B104)*(1+B105)*(1+B106)-1</f>
        <v>2.6911942999996441E-4</v>
      </c>
      <c r="Q41" s="13">
        <f>(1+C104)*(1+C105)*(1+C106)-1</f>
        <v>2.3636455365220632E-2</v>
      </c>
      <c r="R41" s="13">
        <f>(1+G104)*(1+G105)*(1+G106)-1</f>
        <v>2.3422406017815867E-2</v>
      </c>
    </row>
    <row r="42" spans="1:18" x14ac:dyDescent="0.25">
      <c r="A42" s="47">
        <v>39479</v>
      </c>
      <c r="B42" s="9">
        <v>1.8200000000000001E-2</v>
      </c>
      <c r="C42" s="9">
        <v>-3.4761192772624461E-2</v>
      </c>
      <c r="D42" s="3">
        <f t="shared" si="0"/>
        <v>126.20745998990088</v>
      </c>
      <c r="E42" s="3">
        <f>D42/MAXA($D$6:D41)-1</f>
        <v>-5.3352225101439554E-3</v>
      </c>
      <c r="F42" s="10">
        <f>'L10 (2)'!Q40</f>
        <v>-8.4835348985349245E-3</v>
      </c>
      <c r="G42" s="10">
        <f t="shared" si="1"/>
        <v>-2.3137103049339962E-2</v>
      </c>
      <c r="H42" s="11">
        <f t="shared" si="2"/>
        <v>197.55429542636361</v>
      </c>
      <c r="I42" s="3">
        <f t="shared" si="3"/>
        <v>117.27546405228124</v>
      </c>
      <c r="J42" s="3">
        <f>I42/MAXA($I$6:I41)-1</f>
        <v>-2.3137103049339913E-2</v>
      </c>
      <c r="O42" s="3" t="s">
        <v>58</v>
      </c>
      <c r="P42" s="13">
        <f>(1+B107)*(1+B108)*(1+B109)-1</f>
        <v>1.2598255299999916E-2</v>
      </c>
      <c r="Q42" s="13">
        <f>(1+C107)*(1+C108)*(1+C109)-1</f>
        <v>4.6859836791259601E-2</v>
      </c>
      <c r="R42" s="13">
        <f>(1+G107)*(1+G108)*(1+G109)-1</f>
        <v>-9.5139630263760822E-3</v>
      </c>
    </row>
    <row r="43" spans="1:18" x14ac:dyDescent="0.25">
      <c r="A43" s="47">
        <v>39508</v>
      </c>
      <c r="B43" s="9">
        <v>-7.9000000000000008E-3</v>
      </c>
      <c r="C43" s="9">
        <v>-5.9596236145298409E-3</v>
      </c>
      <c r="D43" s="3">
        <f t="shared" si="0"/>
        <v>125.21042105598066</v>
      </c>
      <c r="E43" s="3">
        <f>D43/MAXA($D$6:D42)-1</f>
        <v>-1.3193074252313863E-2</v>
      </c>
      <c r="F43" s="10">
        <f>'L10 (2)'!Q41</f>
        <v>-4.1839233629760574E-2</v>
      </c>
      <c r="G43" s="10">
        <f t="shared" si="1"/>
        <v>-5.6492801780565607E-2</v>
      </c>
      <c r="H43" s="11">
        <f t="shared" si="2"/>
        <v>189.28877510545723</v>
      </c>
      <c r="I43" s="3">
        <f t="shared" si="3"/>
        <v>110.65024450785187</v>
      </c>
      <c r="J43" s="3">
        <f>I43/MAXA($I$6:I42)-1</f>
        <v>-7.8322825053562695E-2</v>
      </c>
      <c r="O43" s="3" t="s">
        <v>59</v>
      </c>
      <c r="P43" s="13">
        <f>(1+B110)*(1+B111)*(1+B112)-1</f>
        <v>3.4074592339000009E-2</v>
      </c>
      <c r="Q43" s="13">
        <f>(1+C110)*(1+C111)*(1+C112)-1</f>
        <v>9.9200101774669092E-2</v>
      </c>
      <c r="R43" s="13">
        <f>(1+G110)*(1+G111)*(1+G112)-1</f>
        <v>1.9350970933529332E-2</v>
      </c>
    </row>
    <row r="44" spans="1:18" x14ac:dyDescent="0.25">
      <c r="A44" s="47">
        <v>39539</v>
      </c>
      <c r="B44" s="9">
        <v>5.0000000000000001E-3</v>
      </c>
      <c r="C44" s="9">
        <v>4.7546697913198877E-2</v>
      </c>
      <c r="D44" s="3">
        <f t="shared" si="0"/>
        <v>125.83647316126056</v>
      </c>
      <c r="E44" s="3">
        <f>D44/MAXA($D$6:D43)-1</f>
        <v>-8.2590396235754371E-3</v>
      </c>
      <c r="F44" s="10">
        <f>'L10 (2)'!Q42</f>
        <v>4.5180828376203283E-2</v>
      </c>
      <c r="G44" s="10">
        <f t="shared" si="1"/>
        <v>3.0527260225398249E-2</v>
      </c>
      <c r="H44" s="11">
        <f t="shared" si="2"/>
        <v>197.84099876703863</v>
      </c>
      <c r="I44" s="3">
        <f t="shared" si="3"/>
        <v>114.028093315947</v>
      </c>
      <c r="J44" s="3">
        <f>I44/MAXA($I$6:I43)-1</f>
        <v>-5.018654609016282E-2</v>
      </c>
      <c r="O44" s="3" t="s">
        <v>60</v>
      </c>
      <c r="P44" s="13">
        <f>(1+B113)*(1+B114)*(1+B115)-1</f>
        <v>1.8727572679999804E-2</v>
      </c>
      <c r="Q44" s="13">
        <f>(1+C113)*(1+C114)*(1+C115)-1</f>
        <v>1.2973652965117433E-2</v>
      </c>
      <c r="R44" s="13">
        <f>(1+G113)*(1+G114)*(1+G115)-1</f>
        <v>-1.8905249353481035E-2</v>
      </c>
    </row>
    <row r="45" spans="1:18" x14ac:dyDescent="0.25">
      <c r="A45" s="47">
        <v>39569</v>
      </c>
      <c r="B45" s="9">
        <v>1.2E-2</v>
      </c>
      <c r="C45" s="9">
        <v>1.0674181657577053E-2</v>
      </c>
      <c r="D45" s="3">
        <f t="shared" si="0"/>
        <v>127.34651083919569</v>
      </c>
      <c r="E45" s="3">
        <f>D45/MAXA($D$6:D44)-1</f>
        <v>3.6418519009415729E-3</v>
      </c>
      <c r="F45" s="10">
        <f>'L10 (2)'!Q43</f>
        <v>4.6071834890685739E-2</v>
      </c>
      <c r="G45" s="10">
        <f t="shared" si="1"/>
        <v>3.1418266739880706E-2</v>
      </c>
      <c r="H45" s="11">
        <f t="shared" si="2"/>
        <v>206.95589659684197</v>
      </c>
      <c r="I45" s="3">
        <f t="shared" si="3"/>
        <v>117.61065836758745</v>
      </c>
      <c r="J45" s="3">
        <f>I45/MAXA($I$6:I44)-1</f>
        <v>-2.0345053642096156E-2</v>
      </c>
      <c r="O45" s="3" t="s">
        <v>61</v>
      </c>
      <c r="P45" s="13">
        <f>(1+B116)*(1+B117)*(1+B118)-1</f>
        <v>1.5743520663999755E-2</v>
      </c>
      <c r="Q45" s="13">
        <f>(1+C116)*(1+C117)*(1+C118)-1</f>
        <v>4.6941268998153873E-2</v>
      </c>
      <c r="R45" s="13">
        <f>(1+G116)*(1+G117)*(1+G118)-1</f>
        <v>1.5313312951729552E-2</v>
      </c>
    </row>
    <row r="46" spans="1:18" x14ac:dyDescent="0.25">
      <c r="A46" s="47">
        <v>39600</v>
      </c>
      <c r="B46" s="9">
        <v>-1.54E-2</v>
      </c>
      <c r="C46" s="9">
        <v>-8.5962384902803612E-2</v>
      </c>
      <c r="D46" s="3">
        <f t="shared" si="0"/>
        <v>125.38537457227208</v>
      </c>
      <c r="E46" s="3">
        <f>D46/MAXA($D$6:D45)-1</f>
        <v>-1.5399999999999969E-2</v>
      </c>
      <c r="F46" s="10">
        <f>'L10 (2)'!Q44</f>
        <v>4.5200954737706821E-2</v>
      </c>
      <c r="G46" s="10">
        <f t="shared" si="1"/>
        <v>3.0547386586901787E-2</v>
      </c>
      <c r="H46" s="11">
        <f t="shared" si="2"/>
        <v>216.31050071161735</v>
      </c>
      <c r="I46" s="3">
        <f t="shared" si="3"/>
        <v>121.20335661548216</v>
      </c>
      <c r="J46" s="3">
        <f>I46/MAXA($I$6:I45)-1</f>
        <v>9.5808447260692375E-3</v>
      </c>
      <c r="O46" s="3" t="s">
        <v>62</v>
      </c>
      <c r="P46" s="13">
        <f>(1+B119)*(1+B120)*(1+B121)-1</f>
        <v>7.8003467659999437E-3</v>
      </c>
      <c r="Q46" s="13">
        <f>(1+C119)*(1+C120)*(1+C121)-1</f>
        <v>6.15236942759112E-3</v>
      </c>
      <c r="R46" s="13">
        <f>(1+G119)*(1+G120)*(1+G121)-1</f>
        <v>1.7036450699445593E-2</v>
      </c>
    </row>
    <row r="47" spans="1:18" x14ac:dyDescent="0.25">
      <c r="A47" s="47">
        <v>39630</v>
      </c>
      <c r="B47" s="9">
        <v>-1.3700000000000002E-2</v>
      </c>
      <c r="C47" s="9">
        <v>-9.8593710937500134E-3</v>
      </c>
      <c r="D47" s="3">
        <f t="shared" si="0"/>
        <v>123.66759494063196</v>
      </c>
      <c r="E47" s="3">
        <f>D47/MAXA($D$6:D46)-1</f>
        <v>-2.8889019999999932E-2</v>
      </c>
      <c r="F47" s="10">
        <f>'L10 (2)'!Q45</f>
        <v>-9.4933330318030001E-2</v>
      </c>
      <c r="G47" s="10">
        <f t="shared" si="1"/>
        <v>-0.10958689846883504</v>
      </c>
      <c r="H47" s="11">
        <f t="shared" si="2"/>
        <v>195.77542449630292</v>
      </c>
      <c r="I47" s="3">
        <f t="shared" si="3"/>
        <v>107.92105667997932</v>
      </c>
      <c r="J47" s="3">
        <f>I47/MAXA($I$6:I46)-1</f>
        <v>-0.10958689846883507</v>
      </c>
      <c r="O47" s="3" t="s">
        <v>63</v>
      </c>
      <c r="P47" s="13">
        <f>(1+B122)*(1+B123)*(1+B124)-1</f>
        <v>1.1598627659999972E-2</v>
      </c>
      <c r="Q47" s="13">
        <f>(1+C122)*(1+C123)*(1+C124)-1</f>
        <v>4.3913350109456406E-2</v>
      </c>
      <c r="R47" s="13">
        <f>(1+G122)*(1+G123)*(1+G124)-1</f>
        <v>2.8447395206423698E-2</v>
      </c>
    </row>
    <row r="48" spans="1:18" x14ac:dyDescent="0.25">
      <c r="A48" s="47">
        <v>39661</v>
      </c>
      <c r="B48" s="9">
        <v>8.9999999999999998E-4</v>
      </c>
      <c r="C48" s="9">
        <v>1.2190464532380041E-2</v>
      </c>
      <c r="D48" s="3">
        <f t="shared" si="0"/>
        <v>123.77889577607851</v>
      </c>
      <c r="E48" s="3">
        <f>D48/MAXA($D$6:D47)-1</f>
        <v>-2.8015020118000056E-2</v>
      </c>
      <c r="F48" s="10">
        <f>'L10 (2)'!Q46</f>
        <v>4.1442874364897762E-2</v>
      </c>
      <c r="G48" s="10">
        <f t="shared" si="1"/>
        <v>2.6789306214092728E-2</v>
      </c>
      <c r="H48" s="11">
        <f t="shared" si="2"/>
        <v>203.88892081743774</v>
      </c>
      <c r="I48" s="3">
        <f t="shared" si="3"/>
        <v>110.81218691432774</v>
      </c>
      <c r="J48" s="3">
        <f>I48/MAXA($I$6:I47)-1</f>
        <v>-8.5733349234876632E-2</v>
      </c>
      <c r="O48" s="3" t="s">
        <v>64</v>
      </c>
      <c r="P48" s="13">
        <f>(1+B125)*(1+B126)*(1+B127)-1</f>
        <v>4.5936321739999952E-2</v>
      </c>
      <c r="Q48" s="13">
        <f>(1+C125)*(1+C126)*(1+C127)-1</f>
        <v>4.3664050842233681E-3</v>
      </c>
      <c r="R48" s="13">
        <f>(1+G125)*(1+G126)*(1+G127)-1</f>
        <v>4.2399817366436388E-2</v>
      </c>
    </row>
    <row r="49" spans="1:18" x14ac:dyDescent="0.25">
      <c r="A49" s="47">
        <v>39692</v>
      </c>
      <c r="B49" s="9">
        <v>-4.3499999999999997E-2</v>
      </c>
      <c r="C49" s="9">
        <v>-9.0791433779084607E-2</v>
      </c>
      <c r="D49" s="3">
        <f t="shared" si="0"/>
        <v>118.3945138098191</v>
      </c>
      <c r="E49" s="3">
        <f>D49/MAXA($D$6:D48)-1</f>
        <v>-7.0296366742866989E-2</v>
      </c>
      <c r="F49" s="10">
        <f>'L10 (2)'!Q47</f>
        <v>6.0314005377347858E-2</v>
      </c>
      <c r="G49" s="10">
        <f t="shared" si="1"/>
        <v>4.5660437226542824E-2</v>
      </c>
      <c r="H49" s="11">
        <f t="shared" si="2"/>
        <v>216.18627828400233</v>
      </c>
      <c r="I49" s="3">
        <f t="shared" si="3"/>
        <v>115.87191981886532</v>
      </c>
      <c r="J49" s="3">
        <f>I49/MAXA($I$6:I48)-1</f>
        <v>-4.3987534219294244E-2</v>
      </c>
      <c r="O49" s="3" t="s">
        <v>65</v>
      </c>
      <c r="P49" s="13">
        <f>(1+B128)*(1+B129)*(1+B130)-1</f>
        <v>-1.2243785041999966E-2</v>
      </c>
      <c r="Q49" s="13">
        <f>(1+C128)*(1+C129)*(1+C130)-1</f>
        <v>-2.3114315787218231E-3</v>
      </c>
      <c r="R49" s="13">
        <f>(1+G128)*(1+G129)*(1+G130)-1</f>
        <v>2.0172782494132679E-2</v>
      </c>
    </row>
    <row r="50" spans="1:18" x14ac:dyDescent="0.25">
      <c r="A50" s="47">
        <v>39722</v>
      </c>
      <c r="B50" s="9">
        <v>-3.61E-2</v>
      </c>
      <c r="C50" s="9">
        <v>-0.1694245237674199</v>
      </c>
      <c r="D50" s="3">
        <f t="shared" si="0"/>
        <v>114.12047186128463</v>
      </c>
      <c r="E50" s="3">
        <f>D50/MAXA($D$6:D49)-1</f>
        <v>-0.10385866790344955</v>
      </c>
      <c r="F50" s="10">
        <f>'L10 (2)'!Q48</f>
        <v>-0.23710353312645893</v>
      </c>
      <c r="G50" s="10">
        <f t="shared" si="1"/>
        <v>-0.25175710127726397</v>
      </c>
      <c r="H50" s="11">
        <f t="shared" si="2"/>
        <v>164.92774788940551</v>
      </c>
      <c r="I50" s="3">
        <f t="shared" si="3"/>
        <v>86.700341165836235</v>
      </c>
      <c r="J50" s="3">
        <f>I50/MAXA($I$6:I49)-1</f>
        <v>-0.28467046138917418</v>
      </c>
      <c r="O50" s="3" t="s">
        <v>66</v>
      </c>
      <c r="P50" s="13">
        <f>(1+B131)*(1+B132)*(1+B133)-1</f>
        <v>-7.4605207960000142E-3</v>
      </c>
      <c r="Q50" s="13">
        <f>(1+C131)*(1+C132)*(1+C133)-1</f>
        <v>-6.9351644158272774E-2</v>
      </c>
      <c r="R50" s="13">
        <f>(1+G131)*(1+G132)*(1+G133)-1</f>
        <v>-8.238739702625153E-2</v>
      </c>
    </row>
    <row r="51" spans="1:18" x14ac:dyDescent="0.25">
      <c r="A51" s="47">
        <v>39753</v>
      </c>
      <c r="B51" s="9">
        <v>-5.4000000000000003E-3</v>
      </c>
      <c r="C51" s="9">
        <v>-7.4849042580645175E-2</v>
      </c>
      <c r="D51" s="3">
        <f t="shared" si="0"/>
        <v>113.5042213132337</v>
      </c>
      <c r="E51" s="3">
        <f>D51/MAXA($D$6:D50)-1</f>
        <v>-0.10869783109677078</v>
      </c>
      <c r="F51" s="10">
        <f>'L10 (2)'!Q49</f>
        <v>-0.33825526666079181</v>
      </c>
      <c r="G51" s="10">
        <f t="shared" si="1"/>
        <v>-0.35290883481159685</v>
      </c>
      <c r="H51" s="11">
        <f t="shared" si="2"/>
        <v>109.14006854731079</v>
      </c>
      <c r="I51" s="3">
        <f t="shared" si="3"/>
        <v>56.103024787233046</v>
      </c>
      <c r="J51" s="3">
        <f>I51/MAXA($I$6:I50)-1</f>
        <v>-0.53711657536663793</v>
      </c>
      <c r="O51" s="3" t="s">
        <v>67</v>
      </c>
      <c r="P51" s="13">
        <f>(1+B134)*(1+B135)*(1+B136)-1</f>
        <v>1.9408544000000028E-2</v>
      </c>
      <c r="Q51" s="13">
        <f>(1+C134)*(1+C135)*(1+C136)-1</f>
        <v>6.4535403159572402E-2</v>
      </c>
      <c r="R51" s="13">
        <f>(1+G134)*(1+G135)*(1+G136)-1</f>
        <v>6.6658604508497143E-2</v>
      </c>
    </row>
    <row r="52" spans="1:18" x14ac:dyDescent="0.25">
      <c r="A52" s="47">
        <v>39783</v>
      </c>
      <c r="B52" s="9">
        <v>-4.5999999999999999E-3</v>
      </c>
      <c r="C52" s="9">
        <v>7.8215768970539834E-3</v>
      </c>
      <c r="D52" s="3">
        <f t="shared" si="0"/>
        <v>112.98210189519281</v>
      </c>
      <c r="E52" s="3">
        <f>D52/MAXA($D$6:D51)-1</f>
        <v>-0.11279782107372582</v>
      </c>
      <c r="F52" s="10">
        <f>'L10 (2)'!Q50</f>
        <v>9.7365380756091982E-2</v>
      </c>
      <c r="G52" s="10">
        <f t="shared" si="1"/>
        <v>8.2711812605286941E-2</v>
      </c>
      <c r="H52" s="11">
        <f t="shared" si="2"/>
        <v>119.76653287716567</v>
      </c>
      <c r="I52" s="3">
        <f t="shared" si="3"/>
        <v>60.743407660024438</v>
      </c>
      <c r="J52" s="3">
        <f>I52/MAXA($I$6:I51)-1</f>
        <v>-0.4988306482902698</v>
      </c>
      <c r="O52" s="3" t="s">
        <v>68</v>
      </c>
      <c r="P52" s="13">
        <f>(1+B137)*(1+B138)*(1+B139)-1</f>
        <v>-5.3482671999998121E-3</v>
      </c>
      <c r="Q52" s="13">
        <f>(1+C137)*(1+C138)*(1+C139)-1</f>
        <v>7.7301924009909317E-3</v>
      </c>
      <c r="R52" s="13">
        <f>(1+G137)*(1+G138)*(1+G139)-1</f>
        <v>3.7554958084794698E-2</v>
      </c>
    </row>
    <row r="53" spans="1:18" x14ac:dyDescent="0.25">
      <c r="A53" s="47">
        <v>39814</v>
      </c>
      <c r="B53" s="9">
        <v>4.7000000000000002E-3</v>
      </c>
      <c r="C53" s="9">
        <v>-8.5657342928314395E-2</v>
      </c>
      <c r="D53" s="3">
        <f t="shared" si="0"/>
        <v>113.51311777410021</v>
      </c>
      <c r="E53" s="3">
        <f>D53/MAXA($D$6:D52)-1</f>
        <v>-0.10862797083277231</v>
      </c>
      <c r="F53" s="10">
        <f>'L10 (2)'!Q51</f>
        <v>0.13026910222198484</v>
      </c>
      <c r="G53" s="10">
        <f t="shared" si="1"/>
        <v>0.1156155340711798</v>
      </c>
      <c r="H53" s="11">
        <f t="shared" si="2"/>
        <v>135.36841159131387</v>
      </c>
      <c r="I53" s="3">
        <f t="shared" si="3"/>
        <v>67.766289177941559</v>
      </c>
      <c r="J53" s="3">
        <f>I53/MAXA($I$6:I52)-1</f>
        <v>-0.44088768603224238</v>
      </c>
      <c r="O53" s="3" t="s">
        <v>69</v>
      </c>
      <c r="P53" s="13">
        <f>(1+B140)*(1+B141)*(1+B142)-1</f>
        <v>1.0834701080000064E-2</v>
      </c>
      <c r="Q53" s="13">
        <f>(1+C140)*(1+C141)*(1+C142)-1</f>
        <v>1.8992745293059832E-2</v>
      </c>
      <c r="R53" s="13">
        <f>(1+G140)*(1+G141)*(1+G142)-1</f>
        <v>3.0716953316977991E-2</v>
      </c>
    </row>
    <row r="54" spans="1:18" x14ac:dyDescent="0.25">
      <c r="A54" s="47">
        <v>39845</v>
      </c>
      <c r="B54" s="9">
        <v>-3.7000000000000002E-3</v>
      </c>
      <c r="C54" s="9">
        <v>-0.10993119757149228</v>
      </c>
      <c r="D54" s="3">
        <f t="shared" si="0"/>
        <v>113.09311923833603</v>
      </c>
      <c r="E54" s="3">
        <f>D54/MAXA($D$6:D53)-1</f>
        <v>-0.11192604734069111</v>
      </c>
      <c r="F54" s="10">
        <f>'L10 (2)'!Q52</f>
        <v>9.9320849879121348E-3</v>
      </c>
      <c r="G54" s="10">
        <f t="shared" si="1"/>
        <v>-4.7214831628929008E-3</v>
      </c>
      <c r="H54" s="11">
        <f t="shared" si="2"/>
        <v>136.71290215991746</v>
      </c>
      <c r="I54" s="3">
        <f t="shared" si="3"/>
        <v>67.446331784576174</v>
      </c>
      <c r="J54" s="3">
        <f>I54/MAXA($I$6:I53)-1</f>
        <v>-0.44352752540880724</v>
      </c>
      <c r="O54" s="3" t="s">
        <v>70</v>
      </c>
      <c r="P54" s="13">
        <f>(1+B143)*(1+B144)*(1+B145)-1</f>
        <v>1.6129525543999934E-2</v>
      </c>
      <c r="Q54" s="13">
        <f>(1+C143)*(1+C144)*(1+C145)-1</f>
        <v>3.3070290282095405E-2</v>
      </c>
      <c r="R54" s="13">
        <f>(1+G143)*(1+G144)*(1+G145)-1</f>
        <v>1.5417175028063612E-2</v>
      </c>
    </row>
    <row r="55" spans="1:18" x14ac:dyDescent="0.25">
      <c r="A55" s="47">
        <v>39873</v>
      </c>
      <c r="B55" s="9">
        <v>1.1399999999999999E-2</v>
      </c>
      <c r="C55" s="9">
        <v>8.540446162249471E-2</v>
      </c>
      <c r="D55" s="3">
        <f t="shared" si="0"/>
        <v>114.38238079765307</v>
      </c>
      <c r="E55" s="3">
        <f>D55/MAXA($D$6:D54)-1</f>
        <v>-0.101802004280375</v>
      </c>
      <c r="F55" s="10">
        <f>'L10 (2)'!Q53</f>
        <v>-7.6552082662479119E-3</v>
      </c>
      <c r="G55" s="10">
        <f t="shared" si="1"/>
        <v>-2.2308776417052947E-2</v>
      </c>
      <c r="H55" s="11">
        <f t="shared" si="2"/>
        <v>135.66633642120013</v>
      </c>
      <c r="I55" s="3">
        <f t="shared" si="3"/>
        <v>65.941686648643696</v>
      </c>
      <c r="J55" s="3">
        <f>I55/MAXA($I$6:I54)-1</f>
        <v>-0.45594174542670629</v>
      </c>
      <c r="O55" s="3" t="s">
        <v>71</v>
      </c>
      <c r="P55" s="13">
        <f>(1+B146)*(1+B147)*(1+B148)-1</f>
        <v>1.130909774299993E-2</v>
      </c>
      <c r="Q55" s="13">
        <f>(1+C146)*(1+C147)*(1+C148)-1</f>
        <v>3.2542099161616322E-2</v>
      </c>
      <c r="R55" s="13">
        <f>(1+G146)*(1+G147)*(1+G148)-1</f>
        <v>3.0299502236036613E-2</v>
      </c>
    </row>
    <row r="56" spans="1:18" x14ac:dyDescent="0.25">
      <c r="A56" s="47">
        <v>39904</v>
      </c>
      <c r="B56" s="9">
        <v>2.4100000000000003E-2</v>
      </c>
      <c r="C56" s="9">
        <v>9.3925079862164695E-2</v>
      </c>
      <c r="D56" s="3">
        <f t="shared" si="0"/>
        <v>117.13899617487651</v>
      </c>
      <c r="E56" s="3">
        <f>D56/MAXA($D$6:D55)-1</f>
        <v>-8.0155432583531971E-2</v>
      </c>
      <c r="F56" s="10">
        <f>'L10 (2)'!Q54</f>
        <v>8.0365550026187713E-2</v>
      </c>
      <c r="G56" s="10">
        <f t="shared" si="1"/>
        <v>6.5711981875382672E-2</v>
      </c>
      <c r="H56" s="11">
        <f t="shared" si="2"/>
        <v>146.56923616772769</v>
      </c>
      <c r="I56" s="3">
        <f t="shared" si="3"/>
        <v>70.274845566531525</v>
      </c>
      <c r="J56" s="3">
        <f>I56/MAXA($I$6:I55)-1</f>
        <v>-0.42019059926303381</v>
      </c>
    </row>
    <row r="57" spans="1:18" x14ac:dyDescent="0.25">
      <c r="A57" s="47">
        <v>39934</v>
      </c>
      <c r="B57" s="9">
        <v>2.9500000000000002E-2</v>
      </c>
      <c r="C57" s="9">
        <v>5.3081446255385467E-2</v>
      </c>
      <c r="D57" s="3">
        <f t="shared" si="0"/>
        <v>120.59459656203538</v>
      </c>
      <c r="E57" s="3">
        <f>D57/MAXA($D$6:D56)-1</f>
        <v>-5.3020017844746081E-2</v>
      </c>
      <c r="F57" s="10">
        <f>'L10 (2)'!Q55</f>
        <v>8.0853327399616148E-2</v>
      </c>
      <c r="G57" s="10">
        <f t="shared" si="1"/>
        <v>6.6199759248811108E-2</v>
      </c>
      <c r="H57" s="11">
        <f t="shared" si="2"/>
        <v>158.41984660630865</v>
      </c>
      <c r="I57" s="3">
        <f t="shared" si="3"/>
        <v>74.927023424283291</v>
      </c>
      <c r="J57" s="3">
        <f>I57/MAXA($I$6:I56)-1</f>
        <v>-0.38180735652404918</v>
      </c>
    </row>
    <row r="58" spans="1:18" x14ac:dyDescent="0.25">
      <c r="A58" s="47">
        <v>39965</v>
      </c>
      <c r="B58" s="9">
        <v>4.0000000000000002E-4</v>
      </c>
      <c r="C58" s="9">
        <v>1.9582653030303376E-4</v>
      </c>
      <c r="D58" s="3">
        <f t="shared" si="0"/>
        <v>120.64283440066019</v>
      </c>
      <c r="E58" s="3">
        <f>D58/MAXA($D$6:D57)-1</f>
        <v>-5.2641225851884021E-2</v>
      </c>
      <c r="F58" s="10">
        <f>'L10 (2)'!Q56</f>
        <v>7.6288698367521501E-2</v>
      </c>
      <c r="G58" s="10">
        <f t="shared" si="1"/>
        <v>6.1635130216716467E-2</v>
      </c>
      <c r="H58" s="11">
        <f t="shared" si="2"/>
        <v>170.50549049948637</v>
      </c>
      <c r="I58" s="3">
        <f t="shared" si="3"/>
        <v>79.545160269789946</v>
      </c>
      <c r="J58" s="3">
        <f>I58/MAXA($I$6:I57)-1</f>
        <v>-0.34370497244439291</v>
      </c>
    </row>
    <row r="59" spans="1:18" x14ac:dyDescent="0.25">
      <c r="A59" s="47">
        <v>39995</v>
      </c>
      <c r="B59" s="9">
        <v>1.9400000000000001E-2</v>
      </c>
      <c r="C59" s="9">
        <v>7.4141727016716619E-2</v>
      </c>
      <c r="D59" s="3">
        <f t="shared" si="0"/>
        <v>122.983305388033</v>
      </c>
      <c r="E59" s="3">
        <f>D59/MAXA($D$6:D58)-1</f>
        <v>-3.426246563341051E-2</v>
      </c>
      <c r="F59" s="10">
        <f>'L10 (2)'!Q57</f>
        <v>5.2047374437479088E-2</v>
      </c>
      <c r="G59" s="10">
        <f t="shared" si="1"/>
        <v>3.7393806286674054E-2</v>
      </c>
      <c r="H59" s="11">
        <f t="shared" si="2"/>
        <v>179.37985360715919</v>
      </c>
      <c r="I59" s="3">
        <f t="shared" si="3"/>
        <v>82.519656583960909</v>
      </c>
      <c r="J59" s="3">
        <f>I59/MAXA($I$6:I58)-1</f>
        <v>-0.31916360331707105</v>
      </c>
    </row>
    <row r="60" spans="1:18" x14ac:dyDescent="0.25">
      <c r="A60" s="47">
        <v>40026</v>
      </c>
      <c r="B60" s="9">
        <v>1.49E-2</v>
      </c>
      <c r="C60" s="9">
        <v>3.3560189240494864E-2</v>
      </c>
      <c r="D60" s="3">
        <f t="shared" si="0"/>
        <v>124.81575663831468</v>
      </c>
      <c r="E60" s="3">
        <f>D60/MAXA($D$6:D59)-1</f>
        <v>-1.9872976371348439E-2</v>
      </c>
      <c r="F60" s="10">
        <f>'L10 (2)'!Q58</f>
        <v>5.6218474762508755E-2</v>
      </c>
      <c r="G60" s="10">
        <f t="shared" si="1"/>
        <v>4.1564906611703721E-2</v>
      </c>
      <c r="H60" s="11">
        <f t="shared" si="2"/>
        <v>189.46431538007579</v>
      </c>
      <c r="I60" s="3">
        <f t="shared" si="3"/>
        <v>85.949578403503097</v>
      </c>
      <c r="J60" s="3">
        <f>I60/MAXA($I$6:I59)-1</f>
        <v>-0.29086470207109638</v>
      </c>
    </row>
    <row r="61" spans="1:18" x14ac:dyDescent="0.25">
      <c r="A61" s="47">
        <v>40057</v>
      </c>
      <c r="B61" s="9">
        <v>1.72E-2</v>
      </c>
      <c r="C61" s="9">
        <v>3.5723345788458705E-2</v>
      </c>
      <c r="D61" s="3">
        <f t="shared" si="0"/>
        <v>126.96258765249371</v>
      </c>
      <c r="E61" s="3">
        <f>D61/MAXA($D$6:D60)-1</f>
        <v>-3.0147915649355594E-3</v>
      </c>
      <c r="F61" s="10">
        <f>'L10 (2)'!Q59</f>
        <v>4.9833655061322285E-2</v>
      </c>
      <c r="G61" s="10">
        <f t="shared" si="1"/>
        <v>3.5180086910517251E-2</v>
      </c>
      <c r="H61" s="11">
        <f t="shared" si="2"/>
        <v>198.90601471915608</v>
      </c>
      <c r="I61" s="3">
        <f t="shared" si="3"/>
        <v>88.973292041660656</v>
      </c>
      <c r="J61" s="3">
        <f>I61/MAXA($I$6:I60)-1</f>
        <v>-0.26591726065864196</v>
      </c>
    </row>
    <row r="62" spans="1:18" x14ac:dyDescent="0.25">
      <c r="A62" s="47">
        <v>40087</v>
      </c>
      <c r="B62" s="9">
        <v>1.5E-3</v>
      </c>
      <c r="C62" s="9">
        <v>-1.9762000860415463E-2</v>
      </c>
      <c r="D62" s="3">
        <f t="shared" si="0"/>
        <v>127.15303153397245</v>
      </c>
      <c r="E62" s="3">
        <f>D62/MAXA($D$6:D61)-1</f>
        <v>-1.5193137522828692E-3</v>
      </c>
      <c r="F62" s="10">
        <f>'L10 (2)'!Q60</f>
        <v>4.6959400642810137E-2</v>
      </c>
      <c r="G62" s="10">
        <f t="shared" si="1"/>
        <v>3.2305832492005103E-2</v>
      </c>
      <c r="H62" s="11">
        <f t="shared" si="2"/>
        <v>208.24652195461763</v>
      </c>
      <c r="I62" s="3">
        <f t="shared" si="3"/>
        <v>91.847648310620798</v>
      </c>
      <c r="J62" s="3">
        <f>I62/MAXA($I$6:I61)-1</f>
        <v>-0.24220210664620778</v>
      </c>
    </row>
    <row r="63" spans="1:18" x14ac:dyDescent="0.25">
      <c r="A63" s="47">
        <v>40118</v>
      </c>
      <c r="B63" s="9">
        <v>7.4000000000000003E-3</v>
      </c>
      <c r="C63" s="9">
        <v>5.736406198137356E-2</v>
      </c>
      <c r="D63" s="3">
        <f t="shared" si="0"/>
        <v>128.09396396732384</v>
      </c>
      <c r="E63" s="3">
        <f>D63/MAXA($D$6:D62)-1</f>
        <v>5.8694433259500745E-3</v>
      </c>
      <c r="F63" s="10">
        <f>'L10 (2)'!Q61</f>
        <v>1.1526007956219385E-3</v>
      </c>
      <c r="G63" s="10">
        <f t="shared" si="1"/>
        <v>-1.3500967355183097E-2</v>
      </c>
      <c r="H63" s="11">
        <f t="shared" si="2"/>
        <v>208.48654706150802</v>
      </c>
      <c r="I63" s="3">
        <f t="shared" si="3"/>
        <v>90.607616209128764</v>
      </c>
      <c r="J63" s="3">
        <f>I63/MAXA($I$6:I62)-1</f>
        <v>-0.25243311126620394</v>
      </c>
    </row>
    <row r="64" spans="1:18" x14ac:dyDescent="0.25">
      <c r="A64" s="47">
        <v>40148</v>
      </c>
      <c r="B64" s="9">
        <v>6.1000000000000004E-3</v>
      </c>
      <c r="C64" s="9">
        <v>1.7770571188400419E-2</v>
      </c>
      <c r="D64" s="3">
        <f t="shared" si="0"/>
        <v>128.87533714752453</v>
      </c>
      <c r="E64" s="3">
        <f>D64/MAXA($D$6:D63)-1</f>
        <v>6.0999999999999943E-3</v>
      </c>
      <c r="F64" s="10">
        <f>'L10 (2)'!Q62</f>
        <v>6.13596324974316E-2</v>
      </c>
      <c r="G64" s="10">
        <f t="shared" si="1"/>
        <v>4.6706064346626566E-2</v>
      </c>
      <c r="H64" s="11">
        <f t="shared" si="2"/>
        <v>221.27920496986064</v>
      </c>
      <c r="I64" s="3">
        <f t="shared" si="3"/>
        <v>94.839541362086777</v>
      </c>
      <c r="J64" s="3">
        <f>I64/MAXA($I$6:I63)-1</f>
        <v>-0.21751720405759578</v>
      </c>
    </row>
    <row r="65" spans="1:10" x14ac:dyDescent="0.25">
      <c r="A65" s="47">
        <v>40179</v>
      </c>
      <c r="B65" s="9">
        <v>3.2000000000000002E-3</v>
      </c>
      <c r="C65" s="9">
        <v>-3.6974246154947377E-2</v>
      </c>
      <c r="D65" s="3">
        <f t="shared" si="0"/>
        <v>129.28773822639661</v>
      </c>
      <c r="E65" s="3">
        <f>D65/MAXA($D$6:D64)-1</f>
        <v>3.2000000000000917E-3</v>
      </c>
      <c r="F65" s="10">
        <f>'L10 (2)'!Q63</f>
        <v>4.0807736123421028E-2</v>
      </c>
      <c r="G65" s="10">
        <f t="shared" si="1"/>
        <v>2.6154167972615994E-2</v>
      </c>
      <c r="H65" s="11">
        <f t="shared" si="2"/>
        <v>230.30910837587109</v>
      </c>
      <c r="I65" s="3">
        <f t="shared" si="3"/>
        <v>97.319990657316666</v>
      </c>
      <c r="J65" s="3">
        <f>I65/MAXA($I$6:I64)-1</f>
        <v>-0.19705201757683588</v>
      </c>
    </row>
    <row r="66" spans="1:10" x14ac:dyDescent="0.25">
      <c r="A66" s="47">
        <v>40210</v>
      </c>
      <c r="B66" s="9">
        <v>8.9999999999999998E-4</v>
      </c>
      <c r="C66" s="9">
        <v>2.8513688940531301E-2</v>
      </c>
      <c r="D66" s="3">
        <f t="shared" si="0"/>
        <v>129.40409719080034</v>
      </c>
      <c r="E66" s="3">
        <f>D66/MAXA($D$6:D65)-1</f>
        <v>8.9999999999990088E-4</v>
      </c>
      <c r="F66" s="10">
        <f>'L10 (2)'!Q64</f>
        <v>6.1290152907931307E-3</v>
      </c>
      <c r="G66" s="10">
        <f t="shared" si="1"/>
        <v>-8.5245528600119049E-3</v>
      </c>
      <c r="H66" s="11">
        <f t="shared" si="2"/>
        <v>231.72067642271574</v>
      </c>
      <c r="I66" s="3">
        <f t="shared" si="3"/>
        <v>96.490381252622512</v>
      </c>
      <c r="J66" s="3">
        <f>I66/MAXA($I$6:I65)-1</f>
        <v>-0.20389679009684203</v>
      </c>
    </row>
    <row r="67" spans="1:10" x14ac:dyDescent="0.25">
      <c r="A67" s="47">
        <v>40238</v>
      </c>
      <c r="B67" s="9">
        <v>1.7899999999999999E-2</v>
      </c>
      <c r="C67" s="9">
        <v>5.8796426031891835E-2</v>
      </c>
      <c r="D67" s="3">
        <f t="shared" si="0"/>
        <v>131.72043053051567</v>
      </c>
      <c r="E67" s="3">
        <f>D67/MAXA($D$6:D66)-1</f>
        <v>1.7900000000000027E-2</v>
      </c>
      <c r="F67" s="10">
        <f>'L10 (2)'!Q65</f>
        <v>6.1078620392669335E-2</v>
      </c>
      <c r="G67" s="10">
        <f t="shared" si="1"/>
        <v>4.6425052241864301E-2</v>
      </c>
      <c r="H67" s="11">
        <f t="shared" si="2"/>
        <v>245.87385565507137</v>
      </c>
      <c r="I67" s="3">
        <f t="shared" si="3"/>
        <v>100.96995224311291</v>
      </c>
      <c r="J67" s="3">
        <f>I67/MAXA($I$6:I66)-1</f>
        <v>-0.166937656987172</v>
      </c>
    </row>
    <row r="68" spans="1:10" x14ac:dyDescent="0.25">
      <c r="A68" s="47">
        <v>40269</v>
      </c>
      <c r="B68" s="9">
        <v>7.7000000000000002E-3</v>
      </c>
      <c r="C68" s="9">
        <v>1.4759229883791081E-2</v>
      </c>
      <c r="D68" s="3">
        <f t="shared" si="0"/>
        <v>132.73467784560066</v>
      </c>
      <c r="E68" s="3">
        <f>D68/MAXA($D$6:D67)-1</f>
        <v>7.7000000000000401E-3</v>
      </c>
      <c r="F68" s="10">
        <f>'L10 (2)'!Q66</f>
        <v>4.1090531557582056E-2</v>
      </c>
      <c r="G68" s="10">
        <f t="shared" si="1"/>
        <v>2.6436963406777023E-2</v>
      </c>
      <c r="H68" s="11">
        <f t="shared" si="2"/>
        <v>255.97694308005043</v>
      </c>
      <c r="I68" s="3">
        <f t="shared" si="3"/>
        <v>103.6392911757481</v>
      </c>
      <c r="J68" s="3">
        <f>I68/MAXA($I$6:I67)-1</f>
        <v>-0.14491401830937811</v>
      </c>
    </row>
    <row r="69" spans="1:10" x14ac:dyDescent="0.25">
      <c r="A69" s="47">
        <v>40299</v>
      </c>
      <c r="B69" s="9">
        <v>-1.5500000000000002E-2</v>
      </c>
      <c r="C69" s="9">
        <v>-8.1975841910334468E-2</v>
      </c>
      <c r="D69" s="3">
        <f t="shared" si="0"/>
        <v>130.67729033899386</v>
      </c>
      <c r="E69" s="3">
        <f>D69/MAXA($D$6:D68)-1</f>
        <v>-1.5499999999999958E-2</v>
      </c>
      <c r="F69" s="10">
        <f>'L10 (2)'!Q67</f>
        <v>1.9175080173783408E-2</v>
      </c>
      <c r="G69" s="10">
        <f t="shared" si="1"/>
        <v>4.5215120229783728E-3</v>
      </c>
      <c r="H69" s="11">
        <f t="shared" si="2"/>
        <v>260.88532148625035</v>
      </c>
      <c r="I69" s="3">
        <f t="shared" si="3"/>
        <v>104.10789747685222</v>
      </c>
      <c r="J69" s="3">
        <f>I69/MAXA($I$6:I68)-1</f>
        <v>-0.14104773676248361</v>
      </c>
    </row>
    <row r="70" spans="1:10" x14ac:dyDescent="0.25">
      <c r="A70" s="47">
        <v>40330</v>
      </c>
      <c r="B70" s="9">
        <v>-6.9999999999999993E-3</v>
      </c>
      <c r="C70" s="9">
        <v>-5.3882442026415123E-2</v>
      </c>
      <c r="D70" s="3">
        <f t="shared" si="0"/>
        <v>129.76254930662091</v>
      </c>
      <c r="E70" s="3">
        <f>D70/MAXA($D$6:D69)-1</f>
        <v>-2.2391499999999787E-2</v>
      </c>
      <c r="F70" s="10">
        <f>'L10 (2)'!Q68</f>
        <v>-0.11575417823346945</v>
      </c>
      <c r="G70" s="10">
        <f t="shared" si="1"/>
        <v>-0.13040774638427449</v>
      </c>
      <c r="H70" s="11">
        <f t="shared" si="2"/>
        <v>230.68675548443494</v>
      </c>
      <c r="I70" s="3">
        <f t="shared" si="3"/>
        <v>90.53142118609081</v>
      </c>
      <c r="J70" s="3">
        <f>I70/MAXA($I$6:I69)-1</f>
        <v>-0.25306176566296024</v>
      </c>
    </row>
    <row r="71" spans="1:10" x14ac:dyDescent="0.25">
      <c r="A71" s="47">
        <v>40360</v>
      </c>
      <c r="B71" s="9">
        <v>6.9999999999999993E-3</v>
      </c>
      <c r="C71" s="9">
        <v>6.8777849911552336E-2</v>
      </c>
      <c r="D71" s="3">
        <f t="shared" ref="D71:D134" si="4">D70*(1+B71)</f>
        <v>130.67088715176723</v>
      </c>
      <c r="E71" s="3">
        <f>D71/MAXA($D$6:D70)-1</f>
        <v>-1.5548240500000032E-2</v>
      </c>
      <c r="F71" s="10">
        <f>'L10 (2)'!Q69</f>
        <v>4.3415248646003726E-2</v>
      </c>
      <c r="G71" s="10">
        <f t="shared" si="1"/>
        <v>2.8761680495198692E-2</v>
      </c>
      <c r="H71" s="11">
        <f t="shared" si="2"/>
        <v>240.70207833313157</v>
      </c>
      <c r="I71" s="3">
        <f t="shared" si="3"/>
        <v>93.135256997021415</v>
      </c>
      <c r="J71" s="3">
        <f>I71/MAXA($I$6:I70)-1</f>
        <v>-0.23157856681731048</v>
      </c>
    </row>
    <row r="72" spans="1:10" x14ac:dyDescent="0.25">
      <c r="A72" s="47">
        <v>40391</v>
      </c>
      <c r="B72" s="9">
        <v>4.0999999999999995E-3</v>
      </c>
      <c r="C72" s="9">
        <v>-4.7449184040287196E-2</v>
      </c>
      <c r="D72" s="3">
        <f t="shared" si="4"/>
        <v>131.20663778908948</v>
      </c>
      <c r="E72" s="3">
        <f>D72/MAXA($D$6:D71)-1</f>
        <v>-1.1511988286049935E-2</v>
      </c>
      <c r="F72" s="10">
        <f>'L10 (2)'!Q70</f>
        <v>9.8835174151440511E-2</v>
      </c>
      <c r="G72" s="10">
        <f t="shared" ref="G72:G135" si="5">F72-$L$5</f>
        <v>8.418160600063547E-2</v>
      </c>
      <c r="H72" s="11">
        <f t="shared" si="2"/>
        <v>264.4919101638003</v>
      </c>
      <c r="I72" s="3">
        <f t="shared" si="3"/>
        <v>100.9755325063126</v>
      </c>
      <c r="J72" s="3">
        <f>I72/MAXA($I$6:I71)-1</f>
        <v>-0.16689161648668172</v>
      </c>
    </row>
    <row r="73" spans="1:10" x14ac:dyDescent="0.25">
      <c r="A73" s="47">
        <v>40422</v>
      </c>
      <c r="B73" s="9">
        <v>1.5900000000000001E-2</v>
      </c>
      <c r="C73" s="9">
        <v>8.7551102944020132E-2</v>
      </c>
      <c r="D73" s="3">
        <f t="shared" si="4"/>
        <v>133.292823329936</v>
      </c>
      <c r="E73" s="3">
        <f>D73/MAXA($D$6:D72)-1</f>
        <v>4.2049711002016821E-3</v>
      </c>
      <c r="F73" s="10">
        <f>'L10 (2)'!Q71</f>
        <v>2.946380419474132E-2</v>
      </c>
      <c r="G73" s="10">
        <f t="shared" si="5"/>
        <v>1.4810236043936284E-2</v>
      </c>
      <c r="H73" s="11">
        <f t="shared" ref="H73:H136" si="6">H72*(1+F73)</f>
        <v>272.2848480159596</v>
      </c>
      <c r="I73" s="3">
        <f t="shared" ref="I73:I136" si="7">(1+G73)*I72</f>
        <v>102.47100397739327</v>
      </c>
      <c r="J73" s="3">
        <f>I73/MAXA($I$6:I72)-1</f>
        <v>-0.15455308467666717</v>
      </c>
    </row>
    <row r="74" spans="1:10" x14ac:dyDescent="0.25">
      <c r="A74" s="47">
        <v>40452</v>
      </c>
      <c r="B74" s="9">
        <v>1.06E-2</v>
      </c>
      <c r="C74" s="9">
        <v>3.6855994397076541E-2</v>
      </c>
      <c r="D74" s="3">
        <f t="shared" si="4"/>
        <v>134.70572725723332</v>
      </c>
      <c r="E74" s="3">
        <f>D74/MAXA($D$6:D73)-1</f>
        <v>1.0599999999999943E-2</v>
      </c>
      <c r="F74" s="10">
        <f>'L10 (2)'!Q72</f>
        <v>5.181007788877124E-2</v>
      </c>
      <c r="G74" s="10">
        <f t="shared" si="5"/>
        <v>3.7156509737966206E-2</v>
      </c>
      <c r="H74" s="11">
        <f t="shared" si="6"/>
        <v>286.39194719959875</v>
      </c>
      <c r="I74" s="3">
        <f t="shared" si="7"/>
        <v>106.27846883453846</v>
      </c>
      <c r="J74" s="3">
        <f>I74/MAXA($I$6:I73)-1</f>
        <v>-0.12313922813452216</v>
      </c>
    </row>
    <row r="75" spans="1:10" x14ac:dyDescent="0.25">
      <c r="A75" s="47">
        <v>40483</v>
      </c>
      <c r="B75" s="9">
        <v>3.0999999999999999E-3</v>
      </c>
      <c r="C75" s="9">
        <v>-2.2902497989432113E-3</v>
      </c>
      <c r="D75" s="3">
        <f t="shared" si="4"/>
        <v>135.12331501173077</v>
      </c>
      <c r="E75" s="3">
        <f>D75/MAXA($D$6:D74)-1</f>
        <v>3.1000000000001027E-3</v>
      </c>
      <c r="F75" s="10">
        <f>'L10 (2)'!Q73</f>
        <v>5.6987693669663345E-2</v>
      </c>
      <c r="G75" s="10">
        <f t="shared" si="5"/>
        <v>4.2334125518858311E-2</v>
      </c>
      <c r="H75" s="11">
        <f t="shared" si="6"/>
        <v>302.71276375606789</v>
      </c>
      <c r="I75" s="3">
        <f t="shared" si="7"/>
        <v>110.77767487413188</v>
      </c>
      <c r="J75" s="3">
        <f>I75/MAXA($I$6:I74)-1</f>
        <v>-8.601809415580608E-2</v>
      </c>
    </row>
    <row r="76" spans="1:10" x14ac:dyDescent="0.25">
      <c r="A76" s="47">
        <v>40513</v>
      </c>
      <c r="B76" s="9">
        <v>3.3100000000000004E-2</v>
      </c>
      <c r="C76" s="9">
        <v>6.5300040489854716E-2</v>
      </c>
      <c r="D76" s="3">
        <f t="shared" si="4"/>
        <v>139.59589673861905</v>
      </c>
      <c r="E76" s="3">
        <f>D76/MAXA($D$6:D75)-1</f>
        <v>3.3099999999999907E-2</v>
      </c>
      <c r="F76" s="10">
        <f>'L10 (2)'!Q74</f>
        <v>3.960630762612273E-2</v>
      </c>
      <c r="G76" s="10">
        <f t="shared" si="5"/>
        <v>2.4952739475317696E-2</v>
      </c>
      <c r="H76" s="11">
        <f t="shared" si="6"/>
        <v>314.70209859974455</v>
      </c>
      <c r="I76" s="3">
        <f t="shared" si="7"/>
        <v>113.54188133494753</v>
      </c>
      <c r="J76" s="3">
        <f>I76/MAXA($I$6:I75)-1</f>
        <v>-6.3211741774121588E-2</v>
      </c>
    </row>
    <row r="77" spans="1:10" x14ac:dyDescent="0.25">
      <c r="A77" s="47">
        <v>40544</v>
      </c>
      <c r="B77" s="9">
        <v>-1.8E-3</v>
      </c>
      <c r="C77" s="9">
        <v>2.2645573980086819E-2</v>
      </c>
      <c r="D77" s="3">
        <f t="shared" si="4"/>
        <v>139.34462412448954</v>
      </c>
      <c r="E77" s="3">
        <f>D77/MAXA($D$6:D76)-1</f>
        <v>-1.7999999999999128E-3</v>
      </c>
      <c r="F77" s="10">
        <f>'L10 (2)'!Q75</f>
        <v>5.5846137217802072E-2</v>
      </c>
      <c r="G77" s="10">
        <f t="shared" si="5"/>
        <v>4.1192569066997038E-2</v>
      </c>
      <c r="H77" s="11">
        <f t="shared" si="6"/>
        <v>332.27699518087616</v>
      </c>
      <c r="I77" s="3">
        <f t="shared" si="7"/>
        <v>118.21896312383413</v>
      </c>
      <c r="J77" s="3">
        <f>I77/MAXA($I$6:I76)-1</f>
        <v>-2.4623026746000365E-2</v>
      </c>
    </row>
    <row r="78" spans="1:10" x14ac:dyDescent="0.25">
      <c r="A78" s="47">
        <v>40575</v>
      </c>
      <c r="B78" s="9">
        <v>4.7999999999999996E-3</v>
      </c>
      <c r="C78" s="9">
        <v>3.1956564052952219E-2</v>
      </c>
      <c r="D78" s="3">
        <f t="shared" si="4"/>
        <v>140.01347832028708</v>
      </c>
      <c r="E78" s="3">
        <f>D78/MAXA($D$6:D77)-1</f>
        <v>2.9913599999999985E-3</v>
      </c>
      <c r="F78" s="10">
        <f>'L10 (2)'!Q76</f>
        <v>2.8833714746997509E-2</v>
      </c>
      <c r="G78" s="10">
        <f t="shared" si="5"/>
        <v>1.4180146596192473E-2</v>
      </c>
      <c r="H78" s="11">
        <f t="shared" si="6"/>
        <v>341.85777527691101</v>
      </c>
      <c r="I78" s="3">
        <f t="shared" si="7"/>
        <v>119.89532535137995</v>
      </c>
      <c r="J78" s="3">
        <f>I78/MAXA($I$6:I77)-1</f>
        <v>-1.0792038278708227E-2</v>
      </c>
    </row>
    <row r="79" spans="1:10" x14ac:dyDescent="0.25">
      <c r="A79" s="47">
        <v>40603</v>
      </c>
      <c r="B79" s="9">
        <v>2.5000000000000001E-3</v>
      </c>
      <c r="C79" s="9">
        <v>-1.0473132038185673E-3</v>
      </c>
      <c r="D79" s="3">
        <f t="shared" si="4"/>
        <v>140.36351201608778</v>
      </c>
      <c r="E79" s="3">
        <f>D79/MAXA($D$6:D78)-1</f>
        <v>2.4999999999999467E-3</v>
      </c>
      <c r="F79" s="10">
        <f>'L10 (2)'!Q77</f>
        <v>3.3607848380957192E-2</v>
      </c>
      <c r="G79" s="10">
        <f t="shared" si="5"/>
        <v>1.8954280230152158E-2</v>
      </c>
      <c r="H79" s="11">
        <f t="shared" si="6"/>
        <v>353.34687955626879</v>
      </c>
      <c r="I79" s="3">
        <f t="shared" si="7"/>
        <v>122.16785494637527</v>
      </c>
      <c r="J79" s="3">
        <f>I79/MAXA($I$6:I78)-1</f>
        <v>7.9576866336548147E-3</v>
      </c>
    </row>
    <row r="80" spans="1:10" x14ac:dyDescent="0.25">
      <c r="A80" s="47">
        <v>40634</v>
      </c>
      <c r="B80" s="9">
        <v>1.3300000000000001E-2</v>
      </c>
      <c r="C80" s="9">
        <v>2.8495380443795071E-2</v>
      </c>
      <c r="D80" s="3">
        <f t="shared" si="4"/>
        <v>142.23034672590177</v>
      </c>
      <c r="E80" s="3">
        <f>D80/MAXA($D$6:D79)-1</f>
        <v>1.330000000000009E-2</v>
      </c>
      <c r="F80" s="10">
        <f>'L10 (2)'!Q78</f>
        <v>3.2470624785682044E-2</v>
      </c>
      <c r="G80" s="10">
        <f t="shared" si="5"/>
        <v>1.781705663487701E-2</v>
      </c>
      <c r="H80" s="11">
        <f t="shared" si="6"/>
        <v>364.82027350153197</v>
      </c>
      <c r="I80" s="3">
        <f t="shared" si="7"/>
        <v>124.34452653691628</v>
      </c>
      <c r="J80" s="3">
        <f>I80/MAXA($I$6:I79)-1</f>
        <v>1.7817056634876982E-2</v>
      </c>
    </row>
    <row r="81" spans="1:10" x14ac:dyDescent="0.25">
      <c r="A81" s="47">
        <v>40664</v>
      </c>
      <c r="B81" s="9">
        <v>-9.300000000000001E-3</v>
      </c>
      <c r="C81" s="9">
        <v>-1.3500952766930641E-2</v>
      </c>
      <c r="D81" s="3">
        <f t="shared" si="4"/>
        <v>140.90760450135087</v>
      </c>
      <c r="E81" s="3">
        <f>D81/MAXA($D$6:D80)-1</f>
        <v>-9.300000000000086E-3</v>
      </c>
      <c r="F81" s="10">
        <f>'L10 (2)'!Q79</f>
        <v>4.317708019108913E-2</v>
      </c>
      <c r="G81" s="10">
        <f t="shared" si="5"/>
        <v>2.8523512040284096E-2</v>
      </c>
      <c r="H81" s="11">
        <f t="shared" si="6"/>
        <v>380.57214770584267</v>
      </c>
      <c r="I81" s="3">
        <f t="shared" si="7"/>
        <v>127.89126913673543</v>
      </c>
      <c r="J81" s="3">
        <f>I81/MAXA($I$6:I80)-1</f>
        <v>2.8523512040284027E-2</v>
      </c>
    </row>
    <row r="82" spans="1:10" x14ac:dyDescent="0.25">
      <c r="A82" s="47">
        <v>40695</v>
      </c>
      <c r="B82" s="9">
        <v>-1.5100000000000001E-2</v>
      </c>
      <c r="C82" s="9">
        <v>-1.825746126569705E-2</v>
      </c>
      <c r="D82" s="3">
        <f t="shared" si="4"/>
        <v>138.77989967338047</v>
      </c>
      <c r="E82" s="3">
        <f>D82/MAXA($D$6:D81)-1</f>
        <v>-2.4259570000000119E-2</v>
      </c>
      <c r="F82" s="10">
        <f>'L10 (2)'!Q80</f>
        <v>2.5711367368383319E-2</v>
      </c>
      <c r="G82" s="10">
        <f t="shared" si="5"/>
        <v>1.1057799217578284E-2</v>
      </c>
      <c r="H82" s="11">
        <f t="shared" si="6"/>
        <v>390.35717800568221</v>
      </c>
      <c r="I82" s="3">
        <f t="shared" si="7"/>
        <v>129.3054651125307</v>
      </c>
      <c r="J82" s="3">
        <f>I82/MAXA($I$6:I81)-1</f>
        <v>1.1057799217578212E-2</v>
      </c>
    </row>
    <row r="83" spans="1:10" x14ac:dyDescent="0.25">
      <c r="A83" s="47">
        <v>40725</v>
      </c>
      <c r="B83" s="9">
        <v>2.9999999999999997E-4</v>
      </c>
      <c r="C83" s="9">
        <v>-2.1474425791952023E-2</v>
      </c>
      <c r="D83" s="3">
        <f t="shared" si="4"/>
        <v>138.82153364328249</v>
      </c>
      <c r="E83" s="3">
        <f>D83/MAXA($D$6:D82)-1</f>
        <v>-2.3966847871000008E-2</v>
      </c>
      <c r="F83" s="10">
        <f>'L10 (2)'!Q81</f>
        <v>1.7571541654075394E-2</v>
      </c>
      <c r="G83" s="10">
        <f t="shared" si="5"/>
        <v>2.9179735032703585E-3</v>
      </c>
      <c r="H83" s="11">
        <f t="shared" si="6"/>
        <v>397.21635541897638</v>
      </c>
      <c r="I83" s="3">
        <f t="shared" si="7"/>
        <v>129.68277503355711</v>
      </c>
      <c r="J83" s="3">
        <f>I83/MAXA($I$6:I82)-1</f>
        <v>2.9179735032702769E-3</v>
      </c>
    </row>
    <row r="84" spans="1:10" x14ac:dyDescent="0.25">
      <c r="A84" s="47">
        <v>40756</v>
      </c>
      <c r="B84" s="9">
        <v>-1.8200000000000001E-2</v>
      </c>
      <c r="C84" s="9">
        <v>-5.6791107463597612E-2</v>
      </c>
      <c r="D84" s="3">
        <f t="shared" si="4"/>
        <v>136.29498173097474</v>
      </c>
      <c r="E84" s="3">
        <f>D84/MAXA($D$6:D83)-1</f>
        <v>-4.1730651239747951E-2</v>
      </c>
      <c r="F84" s="10">
        <f>'L10 (2)'!Q82</f>
        <v>-3.2502990357782854E-2</v>
      </c>
      <c r="G84" s="10">
        <f t="shared" si="5"/>
        <v>-4.7156558508587888E-2</v>
      </c>
      <c r="H84" s="11">
        <f t="shared" si="6"/>
        <v>384.30563604883974</v>
      </c>
      <c r="I84" s="3">
        <f t="shared" si="7"/>
        <v>123.56738166513112</v>
      </c>
      <c r="J84" s="3">
        <f>I84/MAXA($I$6:I83)-1</f>
        <v>-4.7156558508587909E-2</v>
      </c>
    </row>
    <row r="85" spans="1:10" x14ac:dyDescent="0.25">
      <c r="A85" s="47">
        <v>40787</v>
      </c>
      <c r="B85" s="9">
        <v>-1.0200000000000001E-2</v>
      </c>
      <c r="C85" s="9">
        <v>-7.1761988303760127E-2</v>
      </c>
      <c r="D85" s="3">
        <f t="shared" si="4"/>
        <v>134.90477291731881</v>
      </c>
      <c r="E85" s="3">
        <f>D85/MAXA($D$6:D84)-1</f>
        <v>-5.1504998597102447E-2</v>
      </c>
      <c r="F85" s="10">
        <f>'L10 (2)'!Q83</f>
        <v>-8.9005509609275512E-3</v>
      </c>
      <c r="G85" s="10">
        <f t="shared" si="5"/>
        <v>-2.3554119111732587E-2</v>
      </c>
      <c r="H85" s="11">
        <f t="shared" si="6"/>
        <v>380.88510415061535</v>
      </c>
      <c r="I85" s="3">
        <f t="shared" si="7"/>
        <v>120.6568608390657</v>
      </c>
      <c r="J85" s="3">
        <f>I85/MAXA($I$6:I84)-1</f>
        <v>-6.9599946424309889E-2</v>
      </c>
    </row>
    <row r="86" spans="1:10" x14ac:dyDescent="0.25">
      <c r="A86" s="47">
        <v>40817</v>
      </c>
      <c r="B86" s="9">
        <v>6.9999999999999993E-3</v>
      </c>
      <c r="C86" s="9">
        <v>0.10772303853581011</v>
      </c>
      <c r="D86" s="3">
        <f t="shared" si="4"/>
        <v>135.84910632774003</v>
      </c>
      <c r="E86" s="3">
        <f>D86/MAXA($D$6:D85)-1</f>
        <v>-4.486553358728218E-2</v>
      </c>
      <c r="F86" s="10">
        <f>'L10 (2)'!Q84</f>
        <v>-0.15423150314677092</v>
      </c>
      <c r="G86" s="10">
        <f t="shared" si="5"/>
        <v>-0.16888507129757596</v>
      </c>
      <c r="H86" s="11">
        <f t="shared" si="6"/>
        <v>322.14062201125154</v>
      </c>
      <c r="I86" s="3">
        <f t="shared" si="7"/>
        <v>100.27971829371839</v>
      </c>
      <c r="J86" s="3">
        <f>I86/MAXA($I$6:I85)-1</f>
        <v>-0.22673062580770875</v>
      </c>
    </row>
    <row r="87" spans="1:10" x14ac:dyDescent="0.25">
      <c r="A87" s="47">
        <v>40848</v>
      </c>
      <c r="B87" s="9">
        <v>-4.4000000000000003E-3</v>
      </c>
      <c r="C87" s="9">
        <v>-5.0587151935872487E-3</v>
      </c>
      <c r="D87" s="3">
        <f t="shared" si="4"/>
        <v>135.25137025989798</v>
      </c>
      <c r="E87" s="3">
        <f>D87/MAXA($D$6:D86)-1</f>
        <v>-4.9068125239498106E-2</v>
      </c>
      <c r="F87" s="10">
        <f>'L10 (2)'!Q85</f>
        <v>0.1155035708341101</v>
      </c>
      <c r="G87" s="10">
        <f t="shared" si="5"/>
        <v>0.10085000268330506</v>
      </c>
      <c r="H87" s="11">
        <f t="shared" si="6"/>
        <v>359.34901416427243</v>
      </c>
      <c r="I87" s="3">
        <f t="shared" si="7"/>
        <v>110.39292815272096</v>
      </c>
      <c r="J87" s="3">
        <f>I87/MAXA($I$6:I86)-1</f>
        <v>-0.14874640734549871</v>
      </c>
    </row>
    <row r="88" spans="1:10" x14ac:dyDescent="0.25">
      <c r="A88" s="47">
        <v>40878</v>
      </c>
      <c r="B88" s="9">
        <v>5.6999999999999993E-3</v>
      </c>
      <c r="C88" s="9">
        <v>8.532763948144062E-3</v>
      </c>
      <c r="D88" s="3">
        <f t="shared" si="4"/>
        <v>136.02230307037939</v>
      </c>
      <c r="E88" s="3">
        <f>D88/MAXA($D$6:D87)-1</f>
        <v>-4.3647813553363335E-2</v>
      </c>
      <c r="F88" s="10">
        <f>'L10 (2)'!Q86</f>
        <v>5.7517723312044369E-2</v>
      </c>
      <c r="G88" s="10">
        <f t="shared" si="5"/>
        <v>4.2864155161239335E-2</v>
      </c>
      <c r="H88" s="11">
        <f t="shared" si="6"/>
        <v>380.01795133342893</v>
      </c>
      <c r="I88" s="3">
        <f t="shared" si="7"/>
        <v>115.12482775376274</v>
      </c>
      <c r="J88" s="3">
        <f>I88/MAXA($I$6:I87)-1</f>
        <v>-0.11225814126839362</v>
      </c>
    </row>
    <row r="89" spans="1:10" x14ac:dyDescent="0.25">
      <c r="A89" s="47">
        <v>40909</v>
      </c>
      <c r="B89" s="9">
        <v>1.7299999999999999E-2</v>
      </c>
      <c r="C89" s="9">
        <v>4.3583062218506274E-2</v>
      </c>
      <c r="D89" s="3">
        <f t="shared" si="4"/>
        <v>138.37548891349698</v>
      </c>
      <c r="E89" s="3">
        <f>D89/MAXA($D$6:D88)-1</f>
        <v>-2.7102920727836266E-2</v>
      </c>
      <c r="F89" s="10">
        <f>'L10 (2)'!Q87</f>
        <v>6.3394423161051719E-2</v>
      </c>
      <c r="G89" s="10">
        <f t="shared" si="5"/>
        <v>4.8740855010246685E-2</v>
      </c>
      <c r="H89" s="11">
        <f t="shared" si="6"/>
        <v>404.10897014905629</v>
      </c>
      <c r="I89" s="3">
        <f t="shared" si="7"/>
        <v>120.73611029138851</v>
      </c>
      <c r="J89" s="3">
        <f>I89/MAXA($I$6:I88)-1</f>
        <v>-6.8988844045429487E-2</v>
      </c>
    </row>
    <row r="90" spans="1:10" x14ac:dyDescent="0.25">
      <c r="A90" s="47">
        <v>40940</v>
      </c>
      <c r="B90" s="9">
        <v>1.4499999999999999E-2</v>
      </c>
      <c r="C90" s="9">
        <v>4.0589464130841746E-2</v>
      </c>
      <c r="D90" s="3">
        <f t="shared" si="4"/>
        <v>140.38193350274267</v>
      </c>
      <c r="E90" s="3">
        <f>D90/MAXA($D$6:D89)-1</f>
        <v>-1.2995913078390098E-2</v>
      </c>
      <c r="F90" s="10">
        <f>'L10 (2)'!Q88</f>
        <v>5.8363363265324208E-2</v>
      </c>
      <c r="G90" s="10">
        <f t="shared" si="5"/>
        <v>4.3709795114519175E-2</v>
      </c>
      <c r="H90" s="11">
        <f t="shared" si="6"/>
        <v>427.6941287726417</v>
      </c>
      <c r="I90" s="3">
        <f t="shared" si="7"/>
        <v>126.01346093514908</v>
      </c>
      <c r="J90" s="3">
        <f>I90/MAXA($I$6:I89)-1</f>
        <v>-2.829453716932373E-2</v>
      </c>
    </row>
    <row r="91" spans="1:10" x14ac:dyDescent="0.25">
      <c r="A91" s="47">
        <v>40969</v>
      </c>
      <c r="B91" s="9">
        <v>2.5000000000000001E-3</v>
      </c>
      <c r="C91" s="9">
        <v>3.1332314530530647E-2</v>
      </c>
      <c r="D91" s="3">
        <f t="shared" si="4"/>
        <v>140.73288833649951</v>
      </c>
      <c r="E91" s="3">
        <f>D91/MAXA($D$6:D90)-1</f>
        <v>-1.0528402861086139E-2</v>
      </c>
      <c r="F91" s="10">
        <f>'L10 (2)'!Q89</f>
        <v>3.5065562120126507E-2</v>
      </c>
      <c r="G91" s="10">
        <f t="shared" si="5"/>
        <v>2.0411993969321474E-2</v>
      </c>
      <c r="H91" s="11">
        <f t="shared" si="6"/>
        <v>442.69146381353221</v>
      </c>
      <c r="I91" s="3">
        <f t="shared" si="7"/>
        <v>128.58564693981069</v>
      </c>
      <c r="J91" s="3">
        <f>I91/MAXA($I$6:I90)-1</f>
        <v>-8.4600911220671371E-3</v>
      </c>
    </row>
    <row r="92" spans="1:10" x14ac:dyDescent="0.25">
      <c r="A92" s="47">
        <v>41000</v>
      </c>
      <c r="B92" s="9">
        <v>-4.0000000000000002E-4</v>
      </c>
      <c r="C92" s="9">
        <v>-7.4974527092703802E-3</v>
      </c>
      <c r="D92" s="3">
        <f t="shared" si="4"/>
        <v>140.67659518116491</v>
      </c>
      <c r="E92" s="3">
        <f>D92/MAXA($D$6:D91)-1</f>
        <v>-1.0924191499941727E-2</v>
      </c>
      <c r="F92" s="10">
        <f>'L10 (2)'!Q90</f>
        <v>4.4206321055188652E-2</v>
      </c>
      <c r="G92" s="10">
        <f t="shared" si="5"/>
        <v>2.9552752904383618E-2</v>
      </c>
      <c r="H92" s="11">
        <f t="shared" si="6"/>
        <v>462.26122479126462</v>
      </c>
      <c r="I92" s="3">
        <f t="shared" si="7"/>
        <v>132.3857067908732</v>
      </c>
      <c r="J92" s="3">
        <f>I92/MAXA($I$6:I91)-1</f>
        <v>2.0842642799837385E-2</v>
      </c>
    </row>
    <row r="93" spans="1:10" x14ac:dyDescent="0.25">
      <c r="A93" s="47">
        <v>41030</v>
      </c>
      <c r="B93" s="9">
        <v>-3.2000000000000002E-3</v>
      </c>
      <c r="C93" s="9">
        <v>-6.265072563317764E-2</v>
      </c>
      <c r="D93" s="3">
        <f t="shared" si="4"/>
        <v>140.22643007658519</v>
      </c>
      <c r="E93" s="3">
        <f>D93/MAXA($D$6:D92)-1</f>
        <v>-1.40892340871418E-2</v>
      </c>
      <c r="F93" s="10">
        <f>'L10 (2)'!Q91</f>
        <v>2.3090751446469181E-2</v>
      </c>
      <c r="G93" s="10">
        <f t="shared" si="5"/>
        <v>8.4371832956641451E-3</v>
      </c>
      <c r="H93" s="11">
        <f t="shared" si="6"/>
        <v>472.93518383626008</v>
      </c>
      <c r="I93" s="3">
        <f t="shared" si="7"/>
        <v>133.50266926479387</v>
      </c>
      <c r="J93" s="3">
        <f>I93/MAXA($I$6:I92)-1</f>
        <v>8.4371832956642301E-3</v>
      </c>
    </row>
    <row r="94" spans="1:10" x14ac:dyDescent="0.25">
      <c r="A94" s="47">
        <v>41061</v>
      </c>
      <c r="B94" s="9">
        <v>-5.1000000000000004E-3</v>
      </c>
      <c r="C94" s="9">
        <v>3.9554982134591521E-2</v>
      </c>
      <c r="D94" s="3">
        <f t="shared" si="4"/>
        <v>139.51127528319461</v>
      </c>
      <c r="E94" s="3">
        <f>D94/MAXA($D$6:D93)-1</f>
        <v>-1.9117378993297462E-2</v>
      </c>
      <c r="F94" s="10">
        <f>'L10 (2)'!Q92</f>
        <v>-4.3589513352850211E-2</v>
      </c>
      <c r="G94" s="10">
        <f t="shared" si="5"/>
        <v>-5.8243081503655245E-2</v>
      </c>
      <c r="H94" s="11">
        <f t="shared" si="6"/>
        <v>452.32016932539676</v>
      </c>
      <c r="I94" s="3">
        <f t="shared" si="7"/>
        <v>125.72706241784896</v>
      </c>
      <c r="J94" s="3">
        <f>I94/MAXA($I$6:I93)-1</f>
        <v>-5.8243081503655203E-2</v>
      </c>
    </row>
    <row r="95" spans="1:10" x14ac:dyDescent="0.25">
      <c r="A95" s="47">
        <v>41091</v>
      </c>
      <c r="B95" s="9">
        <v>1.89E-2</v>
      </c>
      <c r="C95" s="9">
        <v>1.2597574126154365E-2</v>
      </c>
      <c r="D95" s="3">
        <f t="shared" si="4"/>
        <v>142.14803838604698</v>
      </c>
      <c r="E95" s="3">
        <f>D95/MAXA($D$6:D94)-1</f>
        <v>-5.7869745627081581E-4</v>
      </c>
      <c r="F95" s="10">
        <f>'L10 (2)'!Q93</f>
        <v>4.1503538615026439E-2</v>
      </c>
      <c r="G95" s="10">
        <f t="shared" si="5"/>
        <v>2.6849970464221405E-2</v>
      </c>
      <c r="H95" s="11">
        <f t="shared" si="6"/>
        <v>471.09305693934868</v>
      </c>
      <c r="I95" s="3">
        <f t="shared" si="7"/>
        <v>129.10283033032152</v>
      </c>
      <c r="J95" s="3">
        <f>I95/MAXA($I$6:I94)-1</f>
        <v>-3.2956936057552122E-2</v>
      </c>
    </row>
    <row r="96" spans="1:10" x14ac:dyDescent="0.25">
      <c r="A96" s="47">
        <v>41122</v>
      </c>
      <c r="B96" s="9">
        <v>3.4999999999999996E-3</v>
      </c>
      <c r="C96" s="9">
        <v>1.9763369680148246E-2</v>
      </c>
      <c r="D96" s="3">
        <f t="shared" si="4"/>
        <v>142.64555652039815</v>
      </c>
      <c r="E96" s="3">
        <f>D96/MAXA($D$6:D95)-1</f>
        <v>2.9192771026322895E-3</v>
      </c>
      <c r="F96" s="10">
        <f>'L10 (2)'!Q94</f>
        <v>1.5508547428247359E-2</v>
      </c>
      <c r="G96" s="10">
        <f t="shared" si="5"/>
        <v>8.5497927744232309E-4</v>
      </c>
      <c r="H96" s="11">
        <f t="shared" si="6"/>
        <v>478.39902595601058</v>
      </c>
      <c r="I96" s="3">
        <f t="shared" si="7"/>
        <v>129.21321057491312</v>
      </c>
      <c r="J96" s="3">
        <f>I96/MAXA($I$6:I95)-1</f>
        <v>-3.2130134277486899E-2</v>
      </c>
    </row>
    <row r="97" spans="1:10" x14ac:dyDescent="0.25">
      <c r="A97" s="47">
        <v>41153</v>
      </c>
      <c r="B97" s="9">
        <v>2.3999999999999998E-3</v>
      </c>
      <c r="C97" s="9">
        <v>2.4236153696477025E-2</v>
      </c>
      <c r="D97" s="3">
        <f t="shared" si="4"/>
        <v>142.98790585604709</v>
      </c>
      <c r="E97" s="3">
        <f>D97/MAXA($D$6:D96)-1</f>
        <v>2.3999999999999577E-3</v>
      </c>
      <c r="F97" s="10">
        <f>'L10 (2)'!Q95</f>
        <v>4.4829833359058824E-2</v>
      </c>
      <c r="G97" s="10">
        <f t="shared" si="5"/>
        <v>3.017626520825379E-2</v>
      </c>
      <c r="H97" s="11">
        <f t="shared" si="6"/>
        <v>499.84557456875461</v>
      </c>
      <c r="I97" s="3">
        <f t="shared" si="7"/>
        <v>133.11238268563164</v>
      </c>
      <c r="J97" s="3">
        <f>I97/MAXA($I$6:I96)-1</f>
        <v>-2.923436522367262E-3</v>
      </c>
    </row>
    <row r="98" spans="1:10" x14ac:dyDescent="0.25">
      <c r="A98" s="47">
        <v>41183</v>
      </c>
      <c r="B98" s="9">
        <v>-5.7999999999999996E-3</v>
      </c>
      <c r="C98" s="9">
        <v>-1.9789409878227415E-2</v>
      </c>
      <c r="D98" s="3">
        <f t="shared" si="4"/>
        <v>142.15857600208201</v>
      </c>
      <c r="E98" s="3">
        <f>D98/MAXA($D$6:D97)-1</f>
        <v>-5.8000000000000274E-3</v>
      </c>
      <c r="F98" s="10">
        <f>'L10 (2)'!Q96</f>
        <v>2.5635583229797268E-2</v>
      </c>
      <c r="G98" s="10">
        <f t="shared" si="5"/>
        <v>1.0982015078992232E-2</v>
      </c>
      <c r="H98" s="11">
        <f t="shared" si="6"/>
        <v>512.65940739765767</v>
      </c>
      <c r="I98" s="3">
        <f t="shared" si="7"/>
        <v>134.57422487948585</v>
      </c>
      <c r="J98" s="3">
        <f>I98/MAXA($I$6:I97)-1</f>
        <v>8.0264733326540494E-3</v>
      </c>
    </row>
    <row r="99" spans="1:10" x14ac:dyDescent="0.25">
      <c r="A99" s="47">
        <v>41214</v>
      </c>
      <c r="B99" s="9">
        <v>4.1999999999999997E-3</v>
      </c>
      <c r="C99" s="9">
        <v>2.8467170173434031E-3</v>
      </c>
      <c r="D99" s="3">
        <f t="shared" si="4"/>
        <v>142.75564202129075</v>
      </c>
      <c r="E99" s="3">
        <f>D99/MAXA($D$6:D98)-1</f>
        <v>-1.6243600000001024E-3</v>
      </c>
      <c r="F99" s="10">
        <f>'L10 (2)'!Q97</f>
        <v>1.726265380282065E-2</v>
      </c>
      <c r="G99" s="10">
        <f t="shared" si="5"/>
        <v>2.6090856520156139E-3</v>
      </c>
      <c r="H99" s="11">
        <f t="shared" si="6"/>
        <v>521.50926926632269</v>
      </c>
      <c r="I99" s="3">
        <f t="shared" si="7"/>
        <v>134.92534055875004</v>
      </c>
      <c r="J99" s="3">
        <f>I99/MAXA($I$6:I98)-1</f>
        <v>2.6090856520155636E-3</v>
      </c>
    </row>
    <row r="100" spans="1:10" x14ac:dyDescent="0.25">
      <c r="A100" s="47">
        <v>41244</v>
      </c>
      <c r="B100" s="9">
        <v>8.8999999999999999E-3</v>
      </c>
      <c r="C100" s="9">
        <v>7.068230463864511E-3</v>
      </c>
      <c r="D100" s="3">
        <f t="shared" si="4"/>
        <v>144.02616723528024</v>
      </c>
      <c r="E100" s="3">
        <f>D100/MAXA($D$6:D99)-1</f>
        <v>7.2611831959998874E-3</v>
      </c>
      <c r="F100" s="10">
        <f>'L10 (2)'!Q98</f>
        <v>4.1231973374259871E-2</v>
      </c>
      <c r="G100" s="10">
        <f t="shared" si="5"/>
        <v>2.6578405223454837E-2</v>
      </c>
      <c r="H100" s="11">
        <f t="shared" si="6"/>
        <v>543.01212557114138</v>
      </c>
      <c r="I100" s="3">
        <f t="shared" si="7"/>
        <v>138.51144093503314</v>
      </c>
      <c r="J100" s="3">
        <f>I100/MAXA($I$6:I99)-1</f>
        <v>2.6578405223454782E-2</v>
      </c>
    </row>
    <row r="101" spans="1:10" x14ac:dyDescent="0.25">
      <c r="A101" s="47">
        <v>41275</v>
      </c>
      <c r="B101" s="9">
        <v>1.8200000000000001E-2</v>
      </c>
      <c r="C101" s="9">
        <v>5.0428096519578469E-2</v>
      </c>
      <c r="D101" s="3">
        <f t="shared" si="4"/>
        <v>146.64744347896234</v>
      </c>
      <c r="E101" s="3">
        <f>D101/MAXA($D$6:D100)-1</f>
        <v>1.8199999999999994E-2</v>
      </c>
      <c r="F101" s="10">
        <f>'L10 (2)'!Q99</f>
        <v>2.2659427026088853E-2</v>
      </c>
      <c r="G101" s="10">
        <f t="shared" si="5"/>
        <v>8.005858875283817E-3</v>
      </c>
      <c r="H101" s="11">
        <f t="shared" si="6"/>
        <v>555.31646920480205</v>
      </c>
      <c r="I101" s="3">
        <f t="shared" si="7"/>
        <v>139.62034398377122</v>
      </c>
      <c r="J101" s="3">
        <f>I101/MAXA($I$6:I100)-1</f>
        <v>8.0058588752838222E-3</v>
      </c>
    </row>
    <row r="102" spans="1:10" x14ac:dyDescent="0.25">
      <c r="A102" s="47">
        <v>41306</v>
      </c>
      <c r="B102" s="9">
        <v>5.7999999999999996E-3</v>
      </c>
      <c r="C102" s="9">
        <v>1.1060649195259176E-2</v>
      </c>
      <c r="D102" s="3">
        <f t="shared" si="4"/>
        <v>147.49799865114034</v>
      </c>
      <c r="E102" s="3">
        <f>D102/MAXA($D$6:D101)-1</f>
        <v>5.8000000000000274E-3</v>
      </c>
      <c r="F102" s="10">
        <f>'L10 (2)'!Q100</f>
        <v>1.6451414631224674E-2</v>
      </c>
      <c r="G102" s="10">
        <f t="shared" si="5"/>
        <v>1.7978464804196386E-3</v>
      </c>
      <c r="H102" s="11">
        <f t="shared" si="6"/>
        <v>564.45221069123795</v>
      </c>
      <c r="I102" s="3">
        <f t="shared" si="7"/>
        <v>139.87135992779741</v>
      </c>
      <c r="J102" s="3">
        <f>I102/MAXA($I$6:I101)-1</f>
        <v>1.7978464804195848E-3</v>
      </c>
    </row>
    <row r="103" spans="1:10" x14ac:dyDescent="0.25">
      <c r="A103" s="47">
        <v>41334</v>
      </c>
      <c r="B103" s="9">
        <v>5.1000000000000004E-3</v>
      </c>
      <c r="C103" s="9">
        <v>3.5987723516956116E-2</v>
      </c>
      <c r="D103" s="3">
        <f t="shared" si="4"/>
        <v>148.25023844426116</v>
      </c>
      <c r="E103" s="3">
        <f>D103/MAXA($D$6:D102)-1</f>
        <v>5.1000000000001044E-3</v>
      </c>
      <c r="F103" s="10">
        <f>'L10 (2)'!Q101</f>
        <v>1.6304224171431861E-2</v>
      </c>
      <c r="G103" s="10">
        <f t="shared" si="5"/>
        <v>1.6506560206268252E-3</v>
      </c>
      <c r="H103" s="11">
        <f t="shared" si="6"/>
        <v>573.65516606840822</v>
      </c>
      <c r="I103" s="3">
        <f t="shared" si="7"/>
        <v>140.1022394301755</v>
      </c>
      <c r="J103" s="3">
        <f>I103/MAXA($I$6:I102)-1</f>
        <v>1.6506560206268617E-3</v>
      </c>
    </row>
    <row r="104" spans="1:10" x14ac:dyDescent="0.25">
      <c r="A104" s="47">
        <v>41365</v>
      </c>
      <c r="B104" s="9">
        <v>5.6999999999999993E-3</v>
      </c>
      <c r="C104" s="9">
        <v>1.8085767859252311E-2</v>
      </c>
      <c r="D104" s="3">
        <f t="shared" si="4"/>
        <v>149.09526480339346</v>
      </c>
      <c r="E104" s="3">
        <f>D104/MAXA($D$6:D103)-1</f>
        <v>5.7000000000000384E-3</v>
      </c>
      <c r="F104" s="10">
        <f>'L10 (2)'!Q102</f>
        <v>2.6387971995043991E-2</v>
      </c>
      <c r="G104" s="10">
        <f t="shared" si="5"/>
        <v>1.1734403844238956E-2</v>
      </c>
      <c r="H104" s="11">
        <f t="shared" si="6"/>
        <v>588.79276252543366</v>
      </c>
      <c r="I104" s="3">
        <f t="shared" si="7"/>
        <v>141.74625568713142</v>
      </c>
      <c r="J104" s="3">
        <f>I104/MAXA($I$6:I103)-1</f>
        <v>1.173440384423885E-2</v>
      </c>
    </row>
    <row r="105" spans="1:10" x14ac:dyDescent="0.25">
      <c r="A105" s="47">
        <v>41395</v>
      </c>
      <c r="B105" s="9">
        <v>7.7000000000000002E-3</v>
      </c>
      <c r="C105" s="9">
        <v>2.0762811721046104E-2</v>
      </c>
      <c r="D105" s="3">
        <f t="shared" si="4"/>
        <v>150.2432983423796</v>
      </c>
      <c r="E105" s="3">
        <f>D105/MAXA($D$6:D104)-1</f>
        <v>7.7000000000000401E-3</v>
      </c>
      <c r="F105" s="10">
        <f>'L10 (2)'!Q103</f>
        <v>1.8348165082144138E-2</v>
      </c>
      <c r="G105" s="10">
        <f t="shared" si="5"/>
        <v>3.6945969313391027E-3</v>
      </c>
      <c r="H105" s="11">
        <f t="shared" si="6"/>
        <v>599.59602933142207</v>
      </c>
      <c r="I105" s="3">
        <f t="shared" si="7"/>
        <v>142.26995096842191</v>
      </c>
      <c r="J105" s="3">
        <f>I105/MAXA($I$6:I104)-1</f>
        <v>3.6945969313391114E-3</v>
      </c>
    </row>
    <row r="106" spans="1:10" x14ac:dyDescent="0.25">
      <c r="A106" s="47">
        <v>41426</v>
      </c>
      <c r="B106" s="9">
        <v>-1.3000000000000001E-2</v>
      </c>
      <c r="C106" s="9">
        <v>-1.4999301636062778E-2</v>
      </c>
      <c r="D106" s="3">
        <f t="shared" si="4"/>
        <v>148.29013546392866</v>
      </c>
      <c r="E106" s="3">
        <f>D106/MAXA($D$6:D105)-1</f>
        <v>-1.3000000000000012E-2</v>
      </c>
      <c r="F106" s="10">
        <f>'L10 (2)'!Q104</f>
        <v>2.2482487680970869E-2</v>
      </c>
      <c r="G106" s="10">
        <f t="shared" si="5"/>
        <v>7.8289195301658333E-3</v>
      </c>
      <c r="H106" s="11">
        <f t="shared" si="6"/>
        <v>613.07643967442482</v>
      </c>
      <c r="I106" s="3">
        <f t="shared" si="7"/>
        <v>143.3837709661143</v>
      </c>
      <c r="J106" s="3">
        <f>I106/MAXA($I$6:I105)-1</f>
        <v>7.8289195301657344E-3</v>
      </c>
    </row>
    <row r="107" spans="1:10" x14ac:dyDescent="0.25">
      <c r="A107" s="47">
        <v>41456</v>
      </c>
      <c r="B107" s="9">
        <v>6.7000000000000002E-3</v>
      </c>
      <c r="C107" s="9">
        <v>4.9462079815224991E-2</v>
      </c>
      <c r="D107" s="3">
        <f t="shared" si="4"/>
        <v>149.28367937153698</v>
      </c>
      <c r="E107" s="3">
        <f>D107/MAXA($D$6:D106)-1</f>
        <v>-6.3871000000000899E-3</v>
      </c>
      <c r="F107" s="10">
        <f>'L10 (2)'!Q105</f>
        <v>2.4585257649080237E-2</v>
      </c>
      <c r="G107" s="10">
        <f t="shared" si="5"/>
        <v>9.9316894982752011E-3</v>
      </c>
      <c r="H107" s="11">
        <f t="shared" si="6"/>
        <v>628.14908190240135</v>
      </c>
      <c r="I107" s="3">
        <f t="shared" si="7"/>
        <v>144.80781405844155</v>
      </c>
      <c r="J107" s="3">
        <f>I107/MAXA($I$6:I106)-1</f>
        <v>9.9316894982752757E-3</v>
      </c>
    </row>
    <row r="108" spans="1:10" x14ac:dyDescent="0.25">
      <c r="A108" s="47">
        <v>41487</v>
      </c>
      <c r="B108" s="9">
        <v>-4.0999999999999995E-3</v>
      </c>
      <c r="C108" s="9">
        <v>-3.1298019033866864E-2</v>
      </c>
      <c r="D108" s="3">
        <f t="shared" si="4"/>
        <v>148.67161628611368</v>
      </c>
      <c r="E108" s="3">
        <f>D108/MAXA($D$6:D107)-1</f>
        <v>-1.0460912890000063E-2</v>
      </c>
      <c r="F108" s="10">
        <f>'L10 (2)'!Q106</f>
        <v>2.1791087676018599E-2</v>
      </c>
      <c r="G108" s="10">
        <f t="shared" si="5"/>
        <v>7.1375195252135638E-3</v>
      </c>
      <c r="H108" s="11">
        <f t="shared" si="6"/>
        <v>641.83713361974719</v>
      </c>
      <c r="I108" s="3">
        <f t="shared" si="7"/>
        <v>145.84138265868717</v>
      </c>
      <c r="J108" s="3">
        <f>I108/MAXA($I$6:I107)-1</f>
        <v>7.1375195252134649E-3</v>
      </c>
    </row>
    <row r="109" spans="1:10" x14ac:dyDescent="0.25">
      <c r="A109" s="47">
        <v>41518</v>
      </c>
      <c r="B109" s="9">
        <v>0.01</v>
      </c>
      <c r="C109" s="9">
        <v>2.9749523177239112E-2</v>
      </c>
      <c r="D109" s="3">
        <f t="shared" si="4"/>
        <v>150.15833244897482</v>
      </c>
      <c r="E109" s="3">
        <f>D109/MAXA($D$6:D108)-1</f>
        <v>-5.6552201890003317E-4</v>
      </c>
      <c r="F109" s="10">
        <f>'L10 (2)'!Q107</f>
        <v>-1.1551336921103989E-2</v>
      </c>
      <c r="G109" s="10">
        <f t="shared" si="5"/>
        <v>-2.6204905071909024E-2</v>
      </c>
      <c r="H109" s="11">
        <f t="shared" si="6"/>
        <v>634.42305664082983</v>
      </c>
      <c r="I109" s="3">
        <f t="shared" si="7"/>
        <v>142.01962307056033</v>
      </c>
      <c r="J109" s="3">
        <f>I109/MAXA($I$6:I108)-1</f>
        <v>-2.6204905071908868E-2</v>
      </c>
    </row>
    <row r="110" spans="1:10" x14ac:dyDescent="0.25">
      <c r="A110" s="47">
        <v>41548</v>
      </c>
      <c r="B110" s="9">
        <v>1.3899999999999999E-2</v>
      </c>
      <c r="C110" s="9">
        <v>4.4595752618006079E-2</v>
      </c>
      <c r="D110" s="3">
        <f t="shared" si="4"/>
        <v>152.24553327001559</v>
      </c>
      <c r="E110" s="3">
        <f>D110/MAXA($D$6:D109)-1</f>
        <v>1.3326617225037252E-2</v>
      </c>
      <c r="F110" s="10">
        <f>'L10 (2)'!Q108</f>
        <v>2.406611805273598E-2</v>
      </c>
      <c r="G110" s="10">
        <f t="shared" si="5"/>
        <v>9.4125499019309441E-3</v>
      </c>
      <c r="H110" s="11">
        <f t="shared" si="6"/>
        <v>649.69115681732558</v>
      </c>
      <c r="I110" s="3">
        <f t="shared" si="7"/>
        <v>143.35638985976539</v>
      </c>
      <c r="J110" s="3">
        <f>I110/MAXA($I$6:I109)-1</f>
        <v>-1.7039010146642775E-2</v>
      </c>
    </row>
    <row r="111" spans="1:10" x14ac:dyDescent="0.25">
      <c r="A111" s="47">
        <v>41579</v>
      </c>
      <c r="B111" s="9">
        <v>9.9000000000000008E-3</v>
      </c>
      <c r="C111" s="9">
        <v>2.8049471635186451E-2</v>
      </c>
      <c r="D111" s="3">
        <f t="shared" si="4"/>
        <v>153.75276404938873</v>
      </c>
      <c r="E111" s="3">
        <f>D111/MAXA($D$6:D110)-1</f>
        <v>9.9000000000000199E-3</v>
      </c>
      <c r="F111" s="10">
        <f>'L10 (2)'!Q109</f>
        <v>2.4019369952268402E-2</v>
      </c>
      <c r="G111" s="10">
        <f t="shared" si="5"/>
        <v>9.3658018014633661E-3</v>
      </c>
      <c r="H111" s="11">
        <f t="shared" si="6"/>
        <v>665.29632906763811</v>
      </c>
      <c r="I111" s="3">
        <f t="shared" si="7"/>
        <v>144.69903739416526</v>
      </c>
      <c r="J111" s="3">
        <f>I111/MAXA($I$6:I110)-1</f>
        <v>-7.8327923371059871E-3</v>
      </c>
    </row>
    <row r="112" spans="1:10" x14ac:dyDescent="0.25">
      <c r="A112" s="47">
        <v>41609</v>
      </c>
      <c r="B112" s="9">
        <v>9.9000000000000008E-3</v>
      </c>
      <c r="C112" s="9">
        <v>2.356279155049279E-2</v>
      </c>
      <c r="D112" s="3">
        <f t="shared" si="4"/>
        <v>155.27491641347768</v>
      </c>
      <c r="E112" s="3">
        <f>D112/MAXA($D$6:D111)-1</f>
        <v>9.9000000000000199E-3</v>
      </c>
      <c r="F112" s="10">
        <f>'L10 (2)'!Q110</f>
        <v>1.5129060425414115E-2</v>
      </c>
      <c r="G112" s="10">
        <f t="shared" si="5"/>
        <v>4.754922746090795E-4</v>
      </c>
      <c r="H112" s="11">
        <f t="shared" si="6"/>
        <v>675.36163743090867</v>
      </c>
      <c r="I112" s="3">
        <f t="shared" si="7"/>
        <v>144.76784066858954</v>
      </c>
      <c r="J112" s="3">
        <f>I112/MAXA($I$6:I111)-1</f>
        <v>-7.3610244947419634E-3</v>
      </c>
    </row>
    <row r="113" spans="1:10" x14ac:dyDescent="0.25">
      <c r="A113" s="47">
        <v>41640</v>
      </c>
      <c r="B113" s="9">
        <v>2.8000000000000004E-3</v>
      </c>
      <c r="C113" s="9">
        <v>-3.5582905675162646E-2</v>
      </c>
      <c r="D113" s="3">
        <f t="shared" si="4"/>
        <v>155.70968617943541</v>
      </c>
      <c r="E113" s="3">
        <f>D113/MAXA($D$6:D112)-1</f>
        <v>2.7999999999999137E-3</v>
      </c>
      <c r="F113" s="10">
        <f>'L10 (2)'!Q111</f>
        <v>1.6892609189639279E-2</v>
      </c>
      <c r="G113" s="10">
        <f t="shared" si="5"/>
        <v>2.2390410388342438E-3</v>
      </c>
      <c r="H113" s="11">
        <f t="shared" si="6"/>
        <v>686.77025763370386</v>
      </c>
      <c r="I113" s="3">
        <f t="shared" si="7"/>
        <v>145.09198180494994</v>
      </c>
      <c r="J113" s="3">
        <f>I113/MAXA($I$6:I112)-1</f>
        <v>-5.1384650918392394E-3</v>
      </c>
    </row>
    <row r="114" spans="1:10" x14ac:dyDescent="0.25">
      <c r="A114" s="47">
        <v>41671</v>
      </c>
      <c r="B114" s="9">
        <v>1.6899999999999998E-2</v>
      </c>
      <c r="C114" s="9">
        <v>4.3117029976595278E-2</v>
      </c>
      <c r="D114" s="3">
        <f t="shared" si="4"/>
        <v>158.34117987586785</v>
      </c>
      <c r="E114" s="3">
        <f>D114/MAXA($D$6:D113)-1</f>
        <v>1.6899999999999915E-2</v>
      </c>
      <c r="F114" s="10">
        <f>'L10 (2)'!Q112</f>
        <v>-2.1175482828751136E-2</v>
      </c>
      <c r="G114" s="10">
        <f t="shared" si="5"/>
        <v>-3.5829050979556173E-2</v>
      </c>
      <c r="H114" s="11">
        <f t="shared" si="6"/>
        <v>672.22756583588432</v>
      </c>
      <c r="I114" s="3">
        <f t="shared" si="7"/>
        <v>139.89347379213555</v>
      </c>
      <c r="J114" s="3">
        <f>I114/MAXA($I$6:I113)-1</f>
        <v>-4.0783409743663235E-2</v>
      </c>
    </row>
    <row r="115" spans="1:10" x14ac:dyDescent="0.25">
      <c r="A115" s="47">
        <v>41699</v>
      </c>
      <c r="B115" s="9">
        <v>-1E-3</v>
      </c>
      <c r="C115" s="9">
        <v>6.9321656079357474E-3</v>
      </c>
      <c r="D115" s="3">
        <f t="shared" si="4"/>
        <v>158.18283869599199</v>
      </c>
      <c r="E115" s="3">
        <f>D115/MAXA($D$6:D114)-1</f>
        <v>-1.0000000000000009E-3</v>
      </c>
      <c r="F115" s="10">
        <f>'L10 (2)'!Q113</f>
        <v>2.9933013948436255E-2</v>
      </c>
      <c r="G115" s="10">
        <f t="shared" si="5"/>
        <v>1.5279445797631219E-2</v>
      </c>
      <c r="H115" s="11">
        <f t="shared" si="6"/>
        <v>692.34936294057309</v>
      </c>
      <c r="I115" s="3">
        <f t="shared" si="7"/>
        <v>142.03096854238484</v>
      </c>
      <c r="J115" s="3">
        <f>I115/MAXA($I$6:I114)-1</f>
        <v>-2.6127111844652773E-2</v>
      </c>
    </row>
    <row r="116" spans="1:10" x14ac:dyDescent="0.25">
      <c r="A116" s="47">
        <v>41730</v>
      </c>
      <c r="B116" s="9">
        <v>5.9999999999999995E-4</v>
      </c>
      <c r="C116" s="9">
        <v>6.2007889650528281E-3</v>
      </c>
      <c r="D116" s="3">
        <f t="shared" si="4"/>
        <v>158.27774839920957</v>
      </c>
      <c r="E116" s="3">
        <f>D116/MAXA($D$6:D115)-1</f>
        <v>-4.0060000000008422E-4</v>
      </c>
      <c r="F116" s="10">
        <f>'L10 (2)'!Q114</f>
        <v>1.8786103145096482E-2</v>
      </c>
      <c r="G116" s="10">
        <f t="shared" si="5"/>
        <v>4.1325349942914463E-3</v>
      </c>
      <c r="H116" s="11">
        <f t="shared" si="6"/>
        <v>705.35590948521644</v>
      </c>
      <c r="I116" s="3">
        <f t="shared" si="7"/>
        <v>142.61791649015933</v>
      </c>
      <c r="J116" s="3">
        <f>I116/MAXA($I$6:I115)-1</f>
        <v>-2.2102548054359294E-2</v>
      </c>
    </row>
    <row r="117" spans="1:10" x14ac:dyDescent="0.25">
      <c r="A117" s="47">
        <v>41760</v>
      </c>
      <c r="B117" s="9">
        <v>1.23E-2</v>
      </c>
      <c r="C117" s="9">
        <v>2.1030280012996005E-2</v>
      </c>
      <c r="D117" s="3">
        <f t="shared" si="4"/>
        <v>160.22456470451985</v>
      </c>
      <c r="E117" s="3">
        <f>D117/MAXA($D$6:D116)-1</f>
        <v>1.1894472619999874E-2</v>
      </c>
      <c r="F117" s="10">
        <f>'L10 (2)'!Q115</f>
        <v>1.971869729282338E-2</v>
      </c>
      <c r="G117" s="10">
        <f t="shared" si="5"/>
        <v>5.0651291420183448E-3</v>
      </c>
      <c r="H117" s="11">
        <f t="shared" si="6"/>
        <v>719.26460914805955</v>
      </c>
      <c r="I117" s="3">
        <f t="shared" si="7"/>
        <v>143.34029465514757</v>
      </c>
      <c r="J117" s="3">
        <f>I117/MAXA($I$6:I116)-1</f>
        <v>-1.7149371172603955E-2</v>
      </c>
    </row>
    <row r="118" spans="1:10" x14ac:dyDescent="0.25">
      <c r="A118" s="47">
        <v>41791</v>
      </c>
      <c r="B118" s="9">
        <v>2.8000000000000004E-3</v>
      </c>
      <c r="C118" s="9">
        <v>1.9058331658920569E-2</v>
      </c>
      <c r="D118" s="3">
        <f t="shared" si="4"/>
        <v>160.67319348569248</v>
      </c>
      <c r="E118" s="3">
        <f>D118/MAXA($D$6:D117)-1</f>
        <v>2.7999999999999137E-3</v>
      </c>
      <c r="F118" s="10">
        <f>'L10 (2)'!Q116</f>
        <v>2.0692613622607655E-2</v>
      </c>
      <c r="G118" s="10">
        <f t="shared" si="5"/>
        <v>6.0390454718026194E-3</v>
      </c>
      <c r="H118" s="11">
        <f t="shared" si="6"/>
        <v>734.14807379757622</v>
      </c>
      <c r="I118" s="3">
        <f t="shared" si="7"/>
        <v>144.20593321251161</v>
      </c>
      <c r="J118" s="3">
        <f>I118/MAXA($I$6:I117)-1</f>
        <v>-1.1213891533125464E-2</v>
      </c>
    </row>
    <row r="119" spans="1:10" x14ac:dyDescent="0.25">
      <c r="A119" s="47">
        <v>41821</v>
      </c>
      <c r="B119" s="9">
        <v>-5.9999999999999995E-4</v>
      </c>
      <c r="C119" s="9">
        <v>-1.5079830581919862E-2</v>
      </c>
      <c r="D119" s="3">
        <f t="shared" si="4"/>
        <v>160.57678956960106</v>
      </c>
      <c r="E119" s="3">
        <f>D119/MAXA($D$6:D118)-1</f>
        <v>-6.0000000000004494E-4</v>
      </c>
      <c r="F119" s="10">
        <f>'L10 (2)'!Q117</f>
        <v>1.4790241689939433E-2</v>
      </c>
      <c r="G119" s="10">
        <f t="shared" si="5"/>
        <v>1.366735391343972E-4</v>
      </c>
      <c r="H119" s="11">
        <f t="shared" si="6"/>
        <v>745.00630124524594</v>
      </c>
      <c r="I119" s="3">
        <f t="shared" si="7"/>
        <v>144.22564234776794</v>
      </c>
      <c r="J119" s="3">
        <f>I119/MAXA($I$6:I118)-1</f>
        <v>-1.1078750636234314E-2</v>
      </c>
    </row>
    <row r="120" spans="1:10" x14ac:dyDescent="0.25">
      <c r="A120" s="47">
        <v>41852</v>
      </c>
      <c r="B120" s="9">
        <v>7.7000000000000002E-3</v>
      </c>
      <c r="C120" s="9">
        <v>3.7655295489735119E-2</v>
      </c>
      <c r="D120" s="3">
        <f t="shared" si="4"/>
        <v>161.81323084928701</v>
      </c>
      <c r="E120" s="3">
        <f>D120/MAXA($D$6:D119)-1</f>
        <v>7.0953800000002065E-3</v>
      </c>
      <c r="F120" s="10">
        <f>'L10 (2)'!Q118</f>
        <v>1.6166023968477911E-2</v>
      </c>
      <c r="G120" s="10">
        <f t="shared" si="5"/>
        <v>1.5124558176728749E-3</v>
      </c>
      <c r="H120" s="11">
        <f t="shared" si="6"/>
        <v>757.05009096784374</v>
      </c>
      <c r="I120" s="3">
        <f t="shared" si="7"/>
        <v>144.44377725959444</v>
      </c>
      <c r="J120" s="3">
        <f>I120/MAXA($I$6:I119)-1</f>
        <v>-9.5830509394136953E-3</v>
      </c>
    </row>
    <row r="121" spans="1:10" x14ac:dyDescent="0.25">
      <c r="A121" s="47">
        <v>41883</v>
      </c>
      <c r="B121" s="9">
        <v>7.000000000000001E-4</v>
      </c>
      <c r="C121" s="9">
        <v>-1.5513837223063764E-2</v>
      </c>
      <c r="D121" s="3">
        <f t="shared" si="4"/>
        <v>161.92650011088151</v>
      </c>
      <c r="E121" s="3">
        <f>D121/MAXA($D$6:D120)-1</f>
        <v>6.9999999999992291E-4</v>
      </c>
      <c r="F121" s="10">
        <f>'L10 (2)'!Q119</f>
        <v>3.0015346046379156E-2</v>
      </c>
      <c r="G121" s="10">
        <f t="shared" si="5"/>
        <v>1.536177789557412E-2</v>
      </c>
      <c r="H121" s="11">
        <f t="shared" si="6"/>
        <v>779.77321142268647</v>
      </c>
      <c r="I121" s="3">
        <f t="shared" si="7"/>
        <v>146.66269048425411</v>
      </c>
      <c r="J121" s="3">
        <f>I121/MAXA($I$6:I120)-1</f>
        <v>5.6315142560672271E-3</v>
      </c>
    </row>
    <row r="122" spans="1:10" x14ac:dyDescent="0.25">
      <c r="A122" s="47">
        <v>41913</v>
      </c>
      <c r="B122" s="9">
        <v>-5.0000000000000001E-4</v>
      </c>
      <c r="C122" s="9">
        <v>2.3201460786772321E-2</v>
      </c>
      <c r="D122" s="3">
        <f t="shared" si="4"/>
        <v>161.84553686082609</v>
      </c>
      <c r="E122" s="3">
        <f>D122/MAXA($D$6:D121)-1</f>
        <v>-4.9999999999983391E-4</v>
      </c>
      <c r="F122" s="10">
        <f>'L10 (2)'!Q120</f>
        <v>1.7747767530997077E-2</v>
      </c>
      <c r="G122" s="10">
        <f t="shared" si="5"/>
        <v>3.0941993801920416E-3</v>
      </c>
      <c r="H122" s="11">
        <f t="shared" si="6"/>
        <v>793.61244510591541</v>
      </c>
      <c r="I122" s="3">
        <f t="shared" si="7"/>
        <v>147.11649409024778</v>
      </c>
      <c r="J122" s="3">
        <f>I122/MAXA($I$6:I121)-1</f>
        <v>3.0941993801920642E-3</v>
      </c>
    </row>
    <row r="123" spans="1:10" x14ac:dyDescent="0.25">
      <c r="A123" s="47">
        <v>41944</v>
      </c>
      <c r="B123" s="9">
        <v>1.17E-2</v>
      </c>
      <c r="C123" s="9">
        <v>2.4533588760364822E-2</v>
      </c>
      <c r="D123" s="3">
        <f t="shared" si="4"/>
        <v>163.73912964209777</v>
      </c>
      <c r="E123" s="3">
        <f>D123/MAXA($D$6:D122)-1</f>
        <v>1.1194150000000125E-2</v>
      </c>
      <c r="F123" s="10">
        <f>'L10 (2)'!Q121</f>
        <v>3.1317095463054313E-2</v>
      </c>
      <c r="G123" s="10">
        <f t="shared" si="5"/>
        <v>1.6663527312249279E-2</v>
      </c>
      <c r="H123" s="11">
        <f t="shared" si="6"/>
        <v>818.46608180996543</v>
      </c>
      <c r="I123" s="3">
        <f t="shared" si="7"/>
        <v>149.56797380760298</v>
      </c>
      <c r="J123" s="3">
        <f>I123/MAXA($I$6:I122)-1</f>
        <v>1.6663527312249293E-2</v>
      </c>
    </row>
    <row r="124" spans="1:10" x14ac:dyDescent="0.25">
      <c r="A124" s="47">
        <v>41974</v>
      </c>
      <c r="B124" s="9">
        <v>4.0000000000000002E-4</v>
      </c>
      <c r="C124" s="9">
        <v>-4.1885878779204244E-3</v>
      </c>
      <c r="D124" s="3">
        <f t="shared" si="4"/>
        <v>163.80462529395459</v>
      </c>
      <c r="E124" s="3">
        <f>D124/MAXA($D$6:D123)-1</f>
        <v>3.9999999999995595E-4</v>
      </c>
      <c r="F124" s="10">
        <f>'L10 (2)'!Q122</f>
        <v>2.3123885442953157E-2</v>
      </c>
      <c r="G124" s="10">
        <f t="shared" si="5"/>
        <v>8.4703172921481214E-3</v>
      </c>
      <c r="H124" s="11">
        <f t="shared" si="6"/>
        <v>837.39219772468186</v>
      </c>
      <c r="I124" s="3">
        <f t="shared" si="7"/>
        <v>150.83486200249706</v>
      </c>
      <c r="J124" s="3">
        <f>I124/MAXA($I$6:I123)-1</f>
        <v>8.4703172921480885E-3</v>
      </c>
    </row>
    <row r="125" spans="1:10" x14ac:dyDescent="0.25">
      <c r="A125" s="47">
        <v>42005</v>
      </c>
      <c r="B125" s="9">
        <v>2.29E-2</v>
      </c>
      <c r="C125" s="9">
        <v>-3.1040805790470194E-2</v>
      </c>
      <c r="D125" s="3">
        <f t="shared" si="4"/>
        <v>167.55575121318614</v>
      </c>
      <c r="E125" s="3">
        <f>D125/MAXA($D$6:D124)-1</f>
        <v>2.289999999999992E-2</v>
      </c>
      <c r="F125" s="10">
        <f>'L10 (2)'!Q123</f>
        <v>2.0027173604759887E-2</v>
      </c>
      <c r="G125" s="10">
        <f t="shared" si="5"/>
        <v>5.3736054539548512E-3</v>
      </c>
      <c r="H125" s="11">
        <f t="shared" si="6"/>
        <v>854.16279664378555</v>
      </c>
      <c r="I125" s="3">
        <f t="shared" si="7"/>
        <v>151.64538903960019</v>
      </c>
      <c r="J125" s="3">
        <f>I125/MAXA($I$6:I124)-1</f>
        <v>5.3736054539548217E-3</v>
      </c>
    </row>
    <row r="126" spans="1:10" x14ac:dyDescent="0.25">
      <c r="A126" s="47">
        <v>42036</v>
      </c>
      <c r="B126" s="9">
        <v>1.34E-2</v>
      </c>
      <c r="C126" s="9">
        <v>5.4892511014553946E-2</v>
      </c>
      <c r="D126" s="3">
        <f t="shared" si="4"/>
        <v>169.80099827944284</v>
      </c>
      <c r="E126" s="3">
        <f>D126/MAXA($D$6:D125)-1</f>
        <v>1.3400000000000079E-2</v>
      </c>
      <c r="F126" s="10">
        <f>'L10 (2)'!Q124</f>
        <v>3.1028311506794221E-2</v>
      </c>
      <c r="G126" s="10">
        <f t="shared" si="5"/>
        <v>1.6374743355989187E-2</v>
      </c>
      <c r="H126" s="11">
        <f t="shared" si="6"/>
        <v>880.66602597556346</v>
      </c>
      <c r="I126" s="3">
        <f t="shared" si="7"/>
        <v>154.12854336624275</v>
      </c>
      <c r="J126" s="3">
        <f>I126/MAXA($I$6:I125)-1</f>
        <v>1.6374743355989096E-2</v>
      </c>
    </row>
    <row r="127" spans="1:10" x14ac:dyDescent="0.25">
      <c r="A127" s="47">
        <v>42064</v>
      </c>
      <c r="B127" s="9">
        <v>9.0000000000000011E-3</v>
      </c>
      <c r="C127" s="9">
        <v>-1.739610691375626E-2</v>
      </c>
      <c r="D127" s="3">
        <f t="shared" si="4"/>
        <v>171.32920726395781</v>
      </c>
      <c r="E127" s="3">
        <f>D127/MAXA($D$6:D126)-1</f>
        <v>8.999999999999897E-3</v>
      </c>
      <c r="F127" s="10">
        <f>'L10 (2)'!Q125</f>
        <v>3.4777609875390081E-2</v>
      </c>
      <c r="G127" s="10">
        <f t="shared" si="5"/>
        <v>2.0124041724585047E-2</v>
      </c>
      <c r="H127" s="11">
        <f t="shared" si="6"/>
        <v>911.29348545745165</v>
      </c>
      <c r="I127" s="3">
        <f t="shared" si="7"/>
        <v>157.23023260389456</v>
      </c>
      <c r="J127" s="3">
        <f>I127/MAXA($I$6:I126)-1</f>
        <v>2.0124041724585151E-2</v>
      </c>
    </row>
    <row r="128" spans="1:10" x14ac:dyDescent="0.25">
      <c r="A128" s="47">
        <v>42095</v>
      </c>
      <c r="B128" s="9">
        <v>-1.7000000000000001E-3</v>
      </c>
      <c r="C128" s="9">
        <v>8.5208197301247512E-3</v>
      </c>
      <c r="D128" s="3">
        <f t="shared" si="4"/>
        <v>171.03794761160907</v>
      </c>
      <c r="E128" s="3">
        <f>D128/MAXA($D$6:D127)-1</f>
        <v>-1.7000000000000348E-3</v>
      </c>
      <c r="F128" s="10">
        <f>'L10 (2)'!Q126</f>
        <v>2.0369668140140653E-2</v>
      </c>
      <c r="G128" s="10">
        <f t="shared" si="5"/>
        <v>5.7160999893356174E-3</v>
      </c>
      <c r="H128" s="11">
        <f t="shared" si="6"/>
        <v>929.85623133449201</v>
      </c>
      <c r="I128" s="3">
        <f t="shared" si="7"/>
        <v>158.12897633480492</v>
      </c>
      <c r="J128" s="3">
        <f>I128/MAXA($I$6:I127)-1</f>
        <v>5.7160999893355324E-3</v>
      </c>
    </row>
    <row r="129" spans="1:10" x14ac:dyDescent="0.25">
      <c r="A129" s="47">
        <v>42125</v>
      </c>
      <c r="B129" s="9">
        <v>4.1999999999999997E-3</v>
      </c>
      <c r="C129" s="9">
        <v>1.0491382393316817E-2</v>
      </c>
      <c r="D129" s="3">
        <f t="shared" si="4"/>
        <v>171.75630699157782</v>
      </c>
      <c r="E129" s="3">
        <f>D129/MAXA($D$6:D128)-1</f>
        <v>2.4928599999998191E-3</v>
      </c>
      <c r="F129" s="10">
        <f>'L10 (2)'!Q127</f>
        <v>2.0136924508052989E-2</v>
      </c>
      <c r="G129" s="10">
        <f t="shared" si="5"/>
        <v>5.4833563572479534E-3</v>
      </c>
      <c r="H129" s="11">
        <f t="shared" si="6"/>
        <v>948.58067606821726</v>
      </c>
      <c r="I129" s="3">
        <f t="shared" si="7"/>
        <v>158.99605386245551</v>
      </c>
      <c r="J129" s="3">
        <f>I129/MAXA($I$6:I128)-1</f>
        <v>5.4833563572480593E-3</v>
      </c>
    </row>
    <row r="130" spans="1:10" x14ac:dyDescent="0.25">
      <c r="A130" s="47">
        <v>42156</v>
      </c>
      <c r="B130" s="9">
        <v>-1.47E-2</v>
      </c>
      <c r="C130" s="9">
        <v>-2.1011672375900514E-2</v>
      </c>
      <c r="D130" s="3">
        <f t="shared" si="4"/>
        <v>169.2314892788016</v>
      </c>
      <c r="E130" s="3">
        <f>D130/MAXA($D$6:D129)-1</f>
        <v>-1.4700000000000157E-2</v>
      </c>
      <c r="F130" s="10">
        <f>'L10 (2)'!Q128</f>
        <v>2.3496240601503758E-2</v>
      </c>
      <c r="G130" s="10">
        <f t="shared" si="5"/>
        <v>8.8426724506987225E-3</v>
      </c>
      <c r="H130" s="11">
        <f t="shared" si="6"/>
        <v>970.86875586305325</v>
      </c>
      <c r="I130" s="3">
        <f t="shared" si="7"/>
        <v>160.40200388771484</v>
      </c>
      <c r="J130" s="3">
        <f>I130/MAXA($I$6:I129)-1</f>
        <v>8.8426724506986965E-3</v>
      </c>
    </row>
    <row r="131" spans="1:10" x14ac:dyDescent="0.25">
      <c r="A131" s="47">
        <v>42186</v>
      </c>
      <c r="B131" s="9">
        <v>1.1899999999999999E-2</v>
      </c>
      <c r="C131" s="9">
        <v>1.9742029696721453E-2</v>
      </c>
      <c r="D131" s="3">
        <f t="shared" si="4"/>
        <v>171.24534400121934</v>
      </c>
      <c r="E131" s="3">
        <f>D131/MAXA($D$6:D130)-1</f>
        <v>-2.9749300000001533E-3</v>
      </c>
      <c r="F131" s="10">
        <f>'L10 (2)'!Q129</f>
        <v>1.8086691136802752E-2</v>
      </c>
      <c r="G131" s="10">
        <f t="shared" si="5"/>
        <v>3.433122985997716E-3</v>
      </c>
      <c r="H131" s="11">
        <f t="shared" si="6"/>
        <v>988.42855918472026</v>
      </c>
      <c r="I131" s="3">
        <f t="shared" si="7"/>
        <v>160.95268369426182</v>
      </c>
      <c r="J131" s="3">
        <f>I131/MAXA($I$6:I130)-1</f>
        <v>3.4331229859976276E-3</v>
      </c>
    </row>
    <row r="132" spans="1:10" x14ac:dyDescent="0.25">
      <c r="A132" s="47">
        <v>42217</v>
      </c>
      <c r="B132" s="9">
        <v>-1.46E-2</v>
      </c>
      <c r="C132" s="9">
        <v>-6.2580818167202845E-2</v>
      </c>
      <c r="D132" s="3">
        <f t="shared" si="4"/>
        <v>168.74516197880155</v>
      </c>
      <c r="E132" s="3">
        <f>D132/MAXA($D$6:D131)-1</f>
        <v>-1.7531496022000104E-2</v>
      </c>
      <c r="F132" s="10">
        <f>'L10 (2)'!Q130</f>
        <v>3.2469952882356233E-2</v>
      </c>
      <c r="G132" s="10">
        <f t="shared" si="5"/>
        <v>1.7816384731551199E-2</v>
      </c>
      <c r="H132" s="11">
        <f t="shared" si="6"/>
        <v>1020.5227879290234</v>
      </c>
      <c r="I132" s="3">
        <f t="shared" si="7"/>
        <v>163.82027863053443</v>
      </c>
      <c r="J132" s="3">
        <f>I132/MAXA($I$6:I131)-1</f>
        <v>1.7816384731551116E-2</v>
      </c>
    </row>
    <row r="133" spans="1:10" x14ac:dyDescent="0.25">
      <c r="A133" s="47">
        <v>42248</v>
      </c>
      <c r="B133" s="9">
        <v>-4.5999999999999999E-3</v>
      </c>
      <c r="C133" s="9">
        <v>-2.6442831573227132E-2</v>
      </c>
      <c r="D133" s="3">
        <f t="shared" si="4"/>
        <v>167.96893423369906</v>
      </c>
      <c r="E133" s="3">
        <f>D133/MAXA($D$6:D132)-1</f>
        <v>-2.2050851140298922E-2</v>
      </c>
      <c r="F133" s="10">
        <f>'L10 (2)'!Q131</f>
        <v>-8.6880737980101583E-2</v>
      </c>
      <c r="G133" s="10">
        <f t="shared" si="5"/>
        <v>-0.10153430613090662</v>
      </c>
      <c r="H133" s="11">
        <f t="shared" si="6"/>
        <v>931.85901498823921</v>
      </c>
      <c r="I133" s="3">
        <f t="shared" si="7"/>
        <v>147.18690030961133</v>
      </c>
      <c r="J133" s="3">
        <f>I133/MAXA($I$6:I132)-1</f>
        <v>-0.10153430613090664</v>
      </c>
    </row>
    <row r="134" spans="1:10" x14ac:dyDescent="0.25">
      <c r="A134" s="47">
        <v>42278</v>
      </c>
      <c r="B134" s="9">
        <v>8.0000000000000002E-3</v>
      </c>
      <c r="C134" s="9">
        <v>8.2983117760394132E-2</v>
      </c>
      <c r="D134" s="3">
        <f t="shared" si="4"/>
        <v>169.31268570756865</v>
      </c>
      <c r="E134" s="3">
        <f>D134/MAXA($D$6:D133)-1</f>
        <v>-1.4227257949421257E-2</v>
      </c>
      <c r="F134" s="10">
        <f>'L10 (2)'!Q132</f>
        <v>4.5446391197751602E-2</v>
      </c>
      <c r="G134" s="10">
        <f t="shared" si="5"/>
        <v>3.0792823046946569E-2</v>
      </c>
      <c r="H134" s="11">
        <f t="shared" si="6"/>
        <v>974.20864432454619</v>
      </c>
      <c r="I134" s="3">
        <f t="shared" si="7"/>
        <v>151.71920048567375</v>
      </c>
      <c r="J134" s="3">
        <f>I134/MAXA($I$6:I133)-1</f>
        <v>-7.3868011005843615E-2</v>
      </c>
    </row>
    <row r="135" spans="1:10" x14ac:dyDescent="0.25">
      <c r="A135" s="47">
        <v>42309</v>
      </c>
      <c r="B135" s="9">
        <v>1.6399999999999998E-2</v>
      </c>
      <c r="C135" s="9">
        <v>5.0486926072412786E-4</v>
      </c>
      <c r="D135" s="3">
        <f t="shared" ref="D135:D149" si="8">D134*(1+B135)</f>
        <v>172.08941375317278</v>
      </c>
      <c r="E135" s="3">
        <f>D135/MAXA($D$6:D134)-1</f>
        <v>1.9394150202083349E-3</v>
      </c>
      <c r="F135" s="10">
        <f>'L10 (2)'!Q133</f>
        <v>3.9377179271371889E-2</v>
      </c>
      <c r="G135" s="10">
        <f t="shared" si="5"/>
        <v>2.4723611120566855E-2</v>
      </c>
      <c r="H135" s="11">
        <f t="shared" si="6"/>
        <v>1012.5702327598341</v>
      </c>
      <c r="I135" s="3">
        <f t="shared" si="7"/>
        <v>155.47024699800488</v>
      </c>
      <c r="J135" s="3">
        <f>I135/MAXA($I$6:I134)-1</f>
        <v>-5.0970683863634902E-2</v>
      </c>
    </row>
    <row r="136" spans="1:10" x14ac:dyDescent="0.25">
      <c r="A136" s="47">
        <v>42339</v>
      </c>
      <c r="B136" s="9">
        <v>-5.0000000000000001E-3</v>
      </c>
      <c r="C136" s="9">
        <v>-1.7530185176314439E-2</v>
      </c>
      <c r="D136" s="3">
        <f t="shared" si="8"/>
        <v>171.22896668440691</v>
      </c>
      <c r="E136" s="3">
        <f>D136/MAXA($D$6:D135)-1</f>
        <v>-5.0000000000000044E-3</v>
      </c>
      <c r="F136" s="10">
        <f>'L10 (2)'!Q134</f>
        <v>2.4481343674928584E-2</v>
      </c>
      <c r="G136" s="10">
        <f t="shared" ref="G136:G149" si="9">F136-$L$5</f>
        <v>9.8277755241235488E-3</v>
      </c>
      <c r="H136" s="11">
        <f t="shared" si="6"/>
        <v>1037.3593126230298</v>
      </c>
      <c r="I136" s="3">
        <f t="shared" si="7"/>
        <v>156.99817368618133</v>
      </c>
      <c r="J136" s="3">
        <f>I136/MAXA($I$6:I135)-1</f>
        <v>-4.1643836778834098E-2</v>
      </c>
    </row>
    <row r="137" spans="1:10" x14ac:dyDescent="0.25">
      <c r="A137" s="47">
        <v>42370</v>
      </c>
      <c r="B137" s="9">
        <v>-1.0500000000000001E-2</v>
      </c>
      <c r="C137" s="9">
        <v>-5.073532197294639E-2</v>
      </c>
      <c r="D137" s="3">
        <f t="shared" si="8"/>
        <v>169.43106253422064</v>
      </c>
      <c r="E137" s="3">
        <f>D137/MAXA($D$6:D136)-1</f>
        <v>-1.5447499999999947E-2</v>
      </c>
      <c r="F137" s="10">
        <f>'L10 (2)'!Q135</f>
        <v>2.8156878398690383E-2</v>
      </c>
      <c r="G137" s="10">
        <f t="shared" si="9"/>
        <v>1.3503310247885347E-2</v>
      </c>
      <c r="H137" s="11">
        <f t="shared" ref="H137:H149" si="10">H136*(1+F137)</f>
        <v>1066.5681126443055</v>
      </c>
      <c r="I137" s="3">
        <f t="shared" ref="I137:I149" si="11">(1+G137)*I136</f>
        <v>159.11816873381724</v>
      </c>
      <c r="J137" s="3">
        <f>I137/MAXA($I$6:I136)-1</f>
        <v>-2.8702856178885572E-2</v>
      </c>
    </row>
    <row r="138" spans="1:10" x14ac:dyDescent="0.25">
      <c r="A138" s="47">
        <v>42401</v>
      </c>
      <c r="B138" s="9">
        <v>3.2000000000000002E-3</v>
      </c>
      <c r="C138" s="9">
        <v>-4.1283604302990717E-3</v>
      </c>
      <c r="D138" s="3">
        <f t="shared" si="8"/>
        <v>169.97324193433016</v>
      </c>
      <c r="E138" s="3">
        <f>D138/MAXA($D$6:D137)-1</f>
        <v>-1.2296931999999927E-2</v>
      </c>
      <c r="F138" s="10">
        <f>'L10 (2)'!Q136</f>
        <v>2.1321342784544374E-2</v>
      </c>
      <c r="G138" s="10">
        <f t="shared" si="9"/>
        <v>6.6677746337393384E-3</v>
      </c>
      <c r="H138" s="11">
        <f t="shared" si="10"/>
        <v>1089.3087769770593</v>
      </c>
      <c r="I138" s="3">
        <f t="shared" si="11"/>
        <v>160.17913282306765</v>
      </c>
      <c r="J138" s="3">
        <f>I138/MAXA($I$6:I137)-1</f>
        <v>-2.2226465721491673E-2</v>
      </c>
    </row>
    <row r="139" spans="1:10" x14ac:dyDescent="0.25">
      <c r="A139" s="47">
        <v>42430</v>
      </c>
      <c r="B139" s="9">
        <v>2E-3</v>
      </c>
      <c r="C139" s="9">
        <v>6.5991114577365062E-2</v>
      </c>
      <c r="D139" s="3">
        <f t="shared" si="8"/>
        <v>170.31318841819882</v>
      </c>
      <c r="E139" s="3">
        <f>D139/MAXA($D$6:D138)-1</f>
        <v>-1.0321525863999925E-2</v>
      </c>
      <c r="F139" s="10">
        <f>'L10 (2)'!Q137</f>
        <v>3.1603970162823521E-2</v>
      </c>
      <c r="G139" s="10">
        <f t="shared" si="9"/>
        <v>1.6950402012018487E-2</v>
      </c>
      <c r="H139" s="11">
        <f t="shared" si="10"/>
        <v>1123.735259062744</v>
      </c>
      <c r="I139" s="3">
        <f t="shared" si="11"/>
        <v>162.89423351835515</v>
      </c>
      <c r="J139" s="3">
        <f>I139/MAXA($I$6:I138)-1</f>
        <v>-5.6528112387588259E-3</v>
      </c>
    </row>
    <row r="140" spans="1:10" x14ac:dyDescent="0.25">
      <c r="A140" s="47">
        <v>42461</v>
      </c>
      <c r="B140" s="9">
        <v>3.7000000000000002E-3</v>
      </c>
      <c r="C140" s="9">
        <v>2.6993984808731941E-3</v>
      </c>
      <c r="D140" s="3">
        <f t="shared" si="8"/>
        <v>170.94334721534617</v>
      </c>
      <c r="E140" s="3">
        <f>D140/MAXA($D$6:D139)-1</f>
        <v>-6.6597155096966842E-3</v>
      </c>
      <c r="F140" s="10">
        <f>'L10 (2)'!Q138</f>
        <v>2.7394441829327872E-2</v>
      </c>
      <c r="G140" s="10">
        <f t="shared" si="9"/>
        <v>1.2740873678522837E-2</v>
      </c>
      <c r="H140" s="11">
        <f t="shared" si="10"/>
        <v>1154.519359248703</v>
      </c>
      <c r="I140" s="3">
        <f t="shared" si="11"/>
        <v>164.96964837057232</v>
      </c>
      <c r="J140" s="3">
        <f>I140/MAXA($I$6:I139)-1</f>
        <v>7.0160406858426061E-3</v>
      </c>
    </row>
    <row r="141" spans="1:10" x14ac:dyDescent="0.25">
      <c r="A141" s="47">
        <v>42491</v>
      </c>
      <c r="B141" s="9">
        <v>5.6000000000000008E-3</v>
      </c>
      <c r="C141" s="9">
        <v>1.5324602357572603E-2</v>
      </c>
      <c r="D141" s="3">
        <f t="shared" si="8"/>
        <v>171.90062995975211</v>
      </c>
      <c r="E141" s="3">
        <f>D141/MAXA($D$6:D140)-1</f>
        <v>-1.0970099165509284E-3</v>
      </c>
      <c r="F141" s="10">
        <f>'L10 (2)'!Q139</f>
        <v>2.2835764627554062E-2</v>
      </c>
      <c r="G141" s="10">
        <f t="shared" si="9"/>
        <v>8.1821964767490266E-3</v>
      </c>
      <c r="H141" s="11">
        <f t="shared" si="10"/>
        <v>1180.883691594461</v>
      </c>
      <c r="I141" s="3">
        <f t="shared" si="11"/>
        <v>166.31946244624052</v>
      </c>
      <c r="J141" s="3">
        <f>I141/MAXA($I$6:I140)-1</f>
        <v>8.1821964767490041E-3</v>
      </c>
    </row>
    <row r="142" spans="1:10" x14ac:dyDescent="0.25">
      <c r="A142" s="47">
        <v>42522</v>
      </c>
      <c r="B142" s="9">
        <v>1.5E-3</v>
      </c>
      <c r="C142" s="9">
        <v>9.1092112097812539E-4</v>
      </c>
      <c r="D142" s="3">
        <f t="shared" si="8"/>
        <v>172.15848090469174</v>
      </c>
      <c r="E142" s="3">
        <f>D142/MAXA($D$6:D141)-1</f>
        <v>4.0134456857421341E-4</v>
      </c>
      <c r="F142" s="10">
        <f>'L10 (2)'!Q140</f>
        <v>2.4143651965939004E-2</v>
      </c>
      <c r="G142" s="10">
        <f t="shared" si="9"/>
        <v>9.4900838151339689E-3</v>
      </c>
      <c r="H142" s="11">
        <f t="shared" si="10"/>
        <v>1209.3945364565709</v>
      </c>
      <c r="I142" s="3">
        <f t="shared" si="11"/>
        <v>167.89784808494338</v>
      </c>
      <c r="J142" s="3">
        <f>I142/MAXA($I$6:I141)-1</f>
        <v>9.4900838151339428E-3</v>
      </c>
    </row>
    <row r="143" spans="1:10" x14ac:dyDescent="0.25">
      <c r="A143" s="47">
        <v>42552</v>
      </c>
      <c r="B143" s="9">
        <v>1.3899999999999999E-2</v>
      </c>
      <c r="C143" s="9">
        <v>3.5609801125254359E-2</v>
      </c>
      <c r="D143" s="3">
        <f t="shared" si="8"/>
        <v>174.55148378926697</v>
      </c>
      <c r="E143" s="3">
        <f>D143/MAXA($D$6:D142)-1</f>
        <v>1.3900000000000023E-2</v>
      </c>
      <c r="F143" s="10">
        <f>'L10 (2)'!Q141</f>
        <v>1.8658481366610399E-2</v>
      </c>
      <c r="G143" s="10">
        <f t="shared" si="9"/>
        <v>4.0049132158053637E-3</v>
      </c>
      <c r="H143" s="11">
        <f t="shared" si="10"/>
        <v>1231.9600018799263</v>
      </c>
      <c r="I143" s="3">
        <f t="shared" si="11"/>
        <v>168.57026439564405</v>
      </c>
      <c r="J143" s="3">
        <f>I143/MAXA($I$6:I142)-1</f>
        <v>4.0049132158053169E-3</v>
      </c>
    </row>
    <row r="144" spans="1:10" x14ac:dyDescent="0.25">
      <c r="A144" s="47">
        <v>42583</v>
      </c>
      <c r="B144" s="9">
        <v>-4.0000000000000002E-4</v>
      </c>
      <c r="C144" s="9">
        <v>-1.2192431360480427E-3</v>
      </c>
      <c r="D144" s="3">
        <f t="shared" si="8"/>
        <v>174.48166319575128</v>
      </c>
      <c r="E144" s="3">
        <f>D144/MAXA($D$6:D143)-1</f>
        <v>-3.9999999999984492E-4</v>
      </c>
      <c r="F144" s="10">
        <f>'L10 (2)'!Q142</f>
        <v>2.2614281235512117E-2</v>
      </c>
      <c r="G144" s="10">
        <f t="shared" si="9"/>
        <v>7.9607130847070811E-3</v>
      </c>
      <c r="H144" s="11">
        <f t="shared" si="10"/>
        <v>1259.819891833341</v>
      </c>
      <c r="I144" s="3">
        <f t="shared" si="11"/>
        <v>169.91220390511097</v>
      </c>
      <c r="J144" s="3">
        <f>I144/MAXA($I$6:I143)-1</f>
        <v>7.9607130847070273E-3</v>
      </c>
    </row>
    <row r="145" spans="1:10" x14ac:dyDescent="0.25">
      <c r="A145" s="47">
        <v>42614</v>
      </c>
      <c r="B145" s="9">
        <v>2.6000000000000003E-3</v>
      </c>
      <c r="C145" s="9">
        <v>-1.2344508443253854E-3</v>
      </c>
      <c r="D145" s="3">
        <f t="shared" si="8"/>
        <v>174.93531552006021</v>
      </c>
      <c r="E145" s="3">
        <f>D145/MAXA($D$6:D144)-1</f>
        <v>2.1989600000000831E-3</v>
      </c>
      <c r="F145" s="10">
        <f>'L10 (2)'!Q143</f>
        <v>1.8032693825108248E-2</v>
      </c>
      <c r="G145" s="10">
        <f t="shared" si="9"/>
        <v>3.3791256743032124E-3</v>
      </c>
      <c r="H145" s="11">
        <f t="shared" si="10"/>
        <v>1282.5378382175527</v>
      </c>
      <c r="I145" s="3">
        <f t="shared" si="11"/>
        <v>170.48635859570416</v>
      </c>
      <c r="J145" s="3">
        <f>I145/MAXA($I$6:I144)-1</f>
        <v>3.3791256743032072E-3</v>
      </c>
    </row>
    <row r="146" spans="1:10" x14ac:dyDescent="0.25">
      <c r="A146" s="47">
        <v>42644</v>
      </c>
      <c r="B146" s="9">
        <v>-6.9999999999999999E-4</v>
      </c>
      <c r="C146" s="9">
        <v>-1.9425679279557517E-2</v>
      </c>
      <c r="D146" s="3">
        <f t="shared" si="8"/>
        <v>174.81286079919616</v>
      </c>
      <c r="E146" s="3">
        <f>D146/MAXA($D$6:D145)-1</f>
        <v>-7.0000000000003393E-4</v>
      </c>
      <c r="F146" s="10">
        <f>'L10 (2)'!Q144</f>
        <v>2.5667689163770446E-2</v>
      </c>
      <c r="G146" s="10">
        <f t="shared" si="9"/>
        <v>1.101412101296541E-2</v>
      </c>
      <c r="H146" s="11">
        <f t="shared" si="10"/>
        <v>1315.4576207896948</v>
      </c>
      <c r="I146" s="3">
        <f t="shared" si="11"/>
        <v>172.36411598033709</v>
      </c>
      <c r="J146" s="3">
        <f>I146/MAXA($I$6:I145)-1</f>
        <v>1.1014121012965505E-2</v>
      </c>
    </row>
    <row r="147" spans="1:10" x14ac:dyDescent="0.25">
      <c r="A147" s="47">
        <v>42675</v>
      </c>
      <c r="B147" s="9">
        <v>1.6999999999999999E-3</v>
      </c>
      <c r="C147" s="9">
        <v>3.4174522187570444E-2</v>
      </c>
      <c r="D147" s="3">
        <f t="shared" si="8"/>
        <v>175.1100426625548</v>
      </c>
      <c r="E147" s="3">
        <f>D147/MAXA($D$6:D146)-1</f>
        <v>9.9881000000001663E-4</v>
      </c>
      <c r="F147" s="10">
        <f>'L10 (2)'!Q145</f>
        <v>2.2927276492844921E-2</v>
      </c>
      <c r="G147" s="10">
        <f t="shared" si="9"/>
        <v>8.2737083420398854E-3</v>
      </c>
      <c r="H147" s="11">
        <f t="shared" si="10"/>
        <v>1345.6174813761602</v>
      </c>
      <c r="I147" s="3">
        <f t="shared" si="11"/>
        <v>173.79020640459194</v>
      </c>
      <c r="J147" s="3">
        <f>I147/MAXA($I$6:I146)-1</f>
        <v>8.2737083420398871E-3</v>
      </c>
    </row>
    <row r="148" spans="1:10" x14ac:dyDescent="0.25">
      <c r="A148" s="47">
        <v>42705</v>
      </c>
      <c r="B148" s="9">
        <v>1.03E-2</v>
      </c>
      <c r="C148" s="9">
        <v>1.8200762196895148E-2</v>
      </c>
      <c r="D148" s="3">
        <f t="shared" si="8"/>
        <v>176.91367610197912</v>
      </c>
      <c r="E148" s="3">
        <f>D148/MAXA($D$6:D147)-1</f>
        <v>1.0299999999999976E-2</v>
      </c>
      <c r="F148" s="10">
        <f>'L10 (2)'!Q146</f>
        <v>2.5366507810144424E-2</v>
      </c>
      <c r="G148" s="10">
        <f t="shared" si="9"/>
        <v>1.0712939659339388E-2</v>
      </c>
      <c r="H148" s="11">
        <f t="shared" si="10"/>
        <v>1379.7510977269553</v>
      </c>
      <c r="I148" s="3">
        <f t="shared" si="11"/>
        <v>175.65201039918844</v>
      </c>
      <c r="J148" s="3">
        <f>I148/MAXA($I$6:I147)-1</f>
        <v>1.0712939659339282E-2</v>
      </c>
    </row>
    <row r="149" spans="1:10" x14ac:dyDescent="0.25">
      <c r="A149" s="47">
        <v>42736</v>
      </c>
      <c r="B149" s="9">
        <v>5.9999999999999995E-4</v>
      </c>
      <c r="C149" s="9">
        <v>2.3E-2</v>
      </c>
      <c r="D149" s="3">
        <f t="shared" si="8"/>
        <v>177.01982430764031</v>
      </c>
      <c r="E149" s="3">
        <f>D149/MAXA($D$6:D148)-1</f>
        <v>5.9999999999993392E-4</v>
      </c>
      <c r="F149" s="10">
        <f>'L10 (2)'!Q147</f>
        <v>2.2440377034571916E-2</v>
      </c>
      <c r="G149" s="10">
        <f t="shared" si="9"/>
        <v>7.7868088837668801E-3</v>
      </c>
      <c r="H149" s="11">
        <f t="shared" si="10"/>
        <v>1410.7132325738128</v>
      </c>
      <c r="I149" s="3">
        <f t="shared" si="11"/>
        <v>177.01977903421636</v>
      </c>
      <c r="J149" s="3">
        <f>I149/MAXA($I$6:I148)-1</f>
        <v>7.7868088837669269E-3</v>
      </c>
    </row>
    <row r="150" spans="1:10" x14ac:dyDescent="0.25">
      <c r="F150" s="10"/>
      <c r="G150" s="10"/>
    </row>
  </sheetData>
  <pageMargins left="0.75" right="0.75" top="1" bottom="1" header="0.5" footer="0.5"/>
  <pageSetup paperSize="9" orientation="portrait" horizontalDpi="4294967292" verticalDpi="4294967292"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1"/>
  <sheetViews>
    <sheetView workbookViewId="0">
      <selection activeCell="M15" sqref="M15"/>
    </sheetView>
  </sheetViews>
  <sheetFormatPr baseColWidth="10" defaultRowHeight="15" x14ac:dyDescent="0.25"/>
  <cols>
    <col min="1" max="1" width="11.7109375" bestFit="1" customWidth="1"/>
    <col min="4" max="4" width="12.7109375" bestFit="1" customWidth="1"/>
    <col min="5" max="5" width="11.85546875" customWidth="1"/>
    <col min="9" max="9" width="18.140625" customWidth="1"/>
  </cols>
  <sheetData>
    <row r="1" spans="1:17" x14ac:dyDescent="0.25">
      <c r="A1" t="s">
        <v>0</v>
      </c>
      <c r="B1">
        <v>1</v>
      </c>
    </row>
    <row r="2" spans="1:17" x14ac:dyDescent="0.25">
      <c r="A2" t="s">
        <v>1</v>
      </c>
      <c r="B2">
        <v>-3</v>
      </c>
    </row>
    <row r="3" spans="1:17" x14ac:dyDescent="0.25">
      <c r="A3" s="2"/>
    </row>
    <row r="4" spans="1:17" x14ac:dyDescent="0.25">
      <c r="A4" s="1" t="s">
        <v>18</v>
      </c>
      <c r="B4" s="1" t="s">
        <v>2</v>
      </c>
      <c r="C4" s="1" t="s">
        <v>6</v>
      </c>
      <c r="D4" s="1" t="s">
        <v>5</v>
      </c>
      <c r="E4" s="1" t="s">
        <v>7</v>
      </c>
      <c r="F4" s="1" t="s">
        <v>8</v>
      </c>
      <c r="G4" s="1" t="s">
        <v>9</v>
      </c>
      <c r="H4" s="1" t="s">
        <v>10</v>
      </c>
      <c r="I4" s="1" t="s">
        <v>17</v>
      </c>
      <c r="J4" s="1" t="s">
        <v>4</v>
      </c>
      <c r="K4" s="1" t="s">
        <v>3</v>
      </c>
      <c r="L4" s="1" t="s">
        <v>11</v>
      </c>
      <c r="M4" s="1" t="s">
        <v>12</v>
      </c>
      <c r="N4" s="1" t="s">
        <v>13</v>
      </c>
      <c r="O4" s="1" t="s">
        <v>14</v>
      </c>
      <c r="P4" s="1" t="s">
        <v>15</v>
      </c>
      <c r="Q4" s="1" t="s">
        <v>16</v>
      </c>
    </row>
    <row r="5" spans="1:17" x14ac:dyDescent="0.25">
      <c r="A5" s="36">
        <v>38353</v>
      </c>
      <c r="B5" s="37">
        <v>0.12820000000000001</v>
      </c>
      <c r="C5" s="38">
        <v>1181.27</v>
      </c>
      <c r="D5" s="37">
        <v>2.06E-2</v>
      </c>
      <c r="E5" s="37">
        <v>1.7500000000000002E-2</v>
      </c>
      <c r="F5" s="75">
        <v>28</v>
      </c>
      <c r="G5" s="38">
        <f>C5*EXP((D5-E5+((B5^2)/2))*(1/12)+(B5*SQRT(F5/365)*$B$2))</f>
        <v>1062.910223593025</v>
      </c>
      <c r="H5" s="38">
        <v>1075</v>
      </c>
      <c r="I5" s="49">
        <v>38430</v>
      </c>
      <c r="J5" s="38">
        <v>47</v>
      </c>
      <c r="K5" s="38">
        <v>1.8</v>
      </c>
      <c r="L5" s="38">
        <v>0.55000000000000004</v>
      </c>
      <c r="M5" s="38">
        <f>H5*EXP(-D5*(J5/365))-K5</f>
        <v>1070.3522307248986</v>
      </c>
      <c r="N5" s="38">
        <f>M5/$B$1</f>
        <v>1070.3522307248986</v>
      </c>
      <c r="O5" s="38">
        <f>(N5+K5)*(EXP(D5*F5/365)-1)</f>
        <v>1.6956336949095197</v>
      </c>
      <c r="P5" s="38">
        <f>K5-L5+O5</f>
        <v>2.9456336949095197</v>
      </c>
      <c r="Q5" s="37">
        <f>P5/N5</f>
        <v>2.7520227550837002E-3</v>
      </c>
    </row>
    <row r="6" spans="1:17" x14ac:dyDescent="0.25">
      <c r="A6" s="36">
        <v>38384</v>
      </c>
      <c r="B6" s="37">
        <v>0.1208</v>
      </c>
      <c r="C6" s="38">
        <v>1203.599976</v>
      </c>
      <c r="D6" s="37">
        <v>2.5100000000000001E-2</v>
      </c>
      <c r="E6" s="37">
        <v>1.66E-2</v>
      </c>
      <c r="F6" s="38">
        <v>31</v>
      </c>
      <c r="G6" s="38">
        <f>C6*EXP((D6-E6+((B6^2)/2))*(1/12)+(B6*SQRT(F6/365)*$B$2))</f>
        <v>1084.3916465449163</v>
      </c>
      <c r="H6" s="38">
        <v>1075</v>
      </c>
      <c r="I6" s="49">
        <v>38458</v>
      </c>
      <c r="J6" s="38">
        <v>47</v>
      </c>
      <c r="K6" s="38">
        <v>0.8</v>
      </c>
      <c r="L6" s="38">
        <v>0.6</v>
      </c>
      <c r="M6" s="38">
        <f t="shared" ref="M6:M69" si="0">H6*EXP(-D6*(J6/365))-K6</f>
        <v>1070.7311498724187</v>
      </c>
      <c r="N6" s="38">
        <f t="shared" ref="N6:N69" si="1">M6/$B$1</f>
        <v>1070.7311498724187</v>
      </c>
      <c r="O6" s="38">
        <f t="shared" ref="O6:O69" si="2">(N6+K6)*(EXP(D6*F6/365)-1)</f>
        <v>2.2867060674628972</v>
      </c>
      <c r="P6" s="38">
        <f t="shared" ref="P6:P69" si="3">K6-L6+O6</f>
        <v>2.4867060674628974</v>
      </c>
      <c r="Q6" s="37">
        <f t="shared" ref="Q6:Q69" si="4">P6/N6</f>
        <v>2.3224373996770312E-3</v>
      </c>
    </row>
    <row r="7" spans="1:17" x14ac:dyDescent="0.25">
      <c r="A7" s="36">
        <v>38412</v>
      </c>
      <c r="B7" s="37">
        <v>0.14019999999999999</v>
      </c>
      <c r="C7" s="38">
        <v>1180.589966</v>
      </c>
      <c r="D7" s="37">
        <v>2.63E-2</v>
      </c>
      <c r="E7" s="37">
        <v>1.6899999999999998E-2</v>
      </c>
      <c r="F7" s="38">
        <v>29</v>
      </c>
      <c r="G7" s="38">
        <f t="shared" ref="G7:G70" si="5">C7*EXP((D7-E7+((B7^2)/2))*(1/12)+(B7*SQRT(F7/365)*$B$2))</f>
        <v>1050.2845050049452</v>
      </c>
      <c r="H7" s="38">
        <v>1050</v>
      </c>
      <c r="I7" s="49">
        <v>38493</v>
      </c>
      <c r="J7" s="38">
        <v>51</v>
      </c>
      <c r="K7" s="38">
        <v>1.4</v>
      </c>
      <c r="L7" s="38">
        <v>1</v>
      </c>
      <c r="M7" s="38">
        <f>H7*EXP(-D7*(J7/365))-K7</f>
        <v>1044.7485467373021</v>
      </c>
      <c r="N7" s="38">
        <f>M7/$B$1</f>
        <v>1044.7485467373021</v>
      </c>
      <c r="O7" s="38">
        <f>(N7+K7)*(EXP(D7*F7/365)-1)</f>
        <v>2.1883060725662888</v>
      </c>
      <c r="P7" s="38">
        <f t="shared" si="3"/>
        <v>2.5883060725662888</v>
      </c>
      <c r="Q7" s="37">
        <f t="shared" si="4"/>
        <v>2.4774440516327494E-3</v>
      </c>
    </row>
    <row r="8" spans="1:17" x14ac:dyDescent="0.25">
      <c r="A8" s="36">
        <v>38443</v>
      </c>
      <c r="B8" s="37">
        <v>0.15310000000000001</v>
      </c>
      <c r="C8" s="38">
        <v>1156.849976</v>
      </c>
      <c r="D8" s="37">
        <v>2.7E-2</v>
      </c>
      <c r="E8" s="37">
        <v>1.7600000000000001E-2</v>
      </c>
      <c r="F8" s="38">
        <v>32</v>
      </c>
      <c r="G8" s="38">
        <f t="shared" si="5"/>
        <v>1011.531088093109</v>
      </c>
      <c r="H8" s="38">
        <v>1005</v>
      </c>
      <c r="I8" s="49">
        <v>38521</v>
      </c>
      <c r="J8" s="38">
        <v>50</v>
      </c>
      <c r="K8" s="38">
        <v>1.45</v>
      </c>
      <c r="L8" s="38">
        <v>0.5</v>
      </c>
      <c r="M8" s="38">
        <f t="shared" si="0"/>
        <v>999.83974237730934</v>
      </c>
      <c r="N8" s="38">
        <f t="shared" si="1"/>
        <v>999.83974237730934</v>
      </c>
      <c r="O8" s="38">
        <f t="shared" si="2"/>
        <v>2.3729837313739872</v>
      </c>
      <c r="P8" s="38">
        <f t="shared" si="3"/>
        <v>3.3229837313739869</v>
      </c>
      <c r="Q8" s="37">
        <f t="shared" si="4"/>
        <v>3.3235163502032439E-3</v>
      </c>
    </row>
    <row r="9" spans="1:17" x14ac:dyDescent="0.25">
      <c r="A9" s="36">
        <v>38473</v>
      </c>
      <c r="B9" s="37">
        <v>0.13289999999999999</v>
      </c>
      <c r="C9" s="38">
        <v>1191.5</v>
      </c>
      <c r="D9" s="37">
        <v>2.8000000000000001E-2</v>
      </c>
      <c r="E9" s="37">
        <v>1.7600000000000001E-2</v>
      </c>
      <c r="F9" s="38">
        <v>30</v>
      </c>
      <c r="G9" s="38">
        <f t="shared" si="5"/>
        <v>1064.5071057976768</v>
      </c>
      <c r="H9" s="38">
        <v>1050</v>
      </c>
      <c r="I9" s="49">
        <v>38549</v>
      </c>
      <c r="J9" s="38">
        <v>46</v>
      </c>
      <c r="K9" s="38">
        <v>1</v>
      </c>
      <c r="L9" s="38">
        <v>0.25</v>
      </c>
      <c r="M9" s="38">
        <f t="shared" si="0"/>
        <v>1045.301324241309</v>
      </c>
      <c r="N9" s="38">
        <f t="shared" si="1"/>
        <v>1045.301324241309</v>
      </c>
      <c r="O9" s="38">
        <f t="shared" si="2"/>
        <v>2.4106992265319378</v>
      </c>
      <c r="P9" s="38">
        <f t="shared" si="3"/>
        <v>3.1606992265319378</v>
      </c>
      <c r="Q9" s="37">
        <f t="shared" si="4"/>
        <v>3.0237206757831362E-3</v>
      </c>
    </row>
    <row r="10" spans="1:17" x14ac:dyDescent="0.25">
      <c r="A10" s="36">
        <v>38504</v>
      </c>
      <c r="B10" s="37">
        <v>0.12039999999999999</v>
      </c>
      <c r="C10" s="38">
        <v>1191.329956</v>
      </c>
      <c r="D10" s="37">
        <v>2.9899999999999999E-2</v>
      </c>
      <c r="E10" s="37">
        <v>1.7399999999999999E-2</v>
      </c>
      <c r="F10" s="38">
        <v>29</v>
      </c>
      <c r="G10" s="38">
        <f t="shared" si="5"/>
        <v>1077.7803043923175</v>
      </c>
      <c r="H10" s="38">
        <v>1075</v>
      </c>
      <c r="I10" s="49">
        <v>38584</v>
      </c>
      <c r="J10" s="38">
        <v>49</v>
      </c>
      <c r="K10" s="38">
        <v>1.25</v>
      </c>
      <c r="L10" s="38">
        <v>0.5</v>
      </c>
      <c r="M10" s="38">
        <f t="shared" si="0"/>
        <v>1069.4436280635518</v>
      </c>
      <c r="N10" s="38">
        <f t="shared" si="1"/>
        <v>1069.4436280635518</v>
      </c>
      <c r="O10" s="38">
        <f t="shared" si="2"/>
        <v>2.5465810355086207</v>
      </c>
      <c r="P10" s="38">
        <f t="shared" si="3"/>
        <v>3.2965810355086207</v>
      </c>
      <c r="Q10" s="37">
        <f t="shared" si="4"/>
        <v>3.0825196850045853E-3</v>
      </c>
    </row>
    <row r="11" spans="1:17" x14ac:dyDescent="0.25">
      <c r="A11" s="36">
        <v>38534</v>
      </c>
      <c r="B11" s="37">
        <v>0.1157</v>
      </c>
      <c r="C11" s="38">
        <v>1234.1800539999999</v>
      </c>
      <c r="D11" s="37">
        <v>3.2500000000000001E-2</v>
      </c>
      <c r="E11" s="37">
        <v>1.7299999999999999E-2</v>
      </c>
      <c r="F11" s="38">
        <v>32</v>
      </c>
      <c r="G11" s="38">
        <f t="shared" si="5"/>
        <v>1115.6724127180785</v>
      </c>
      <c r="H11" s="38">
        <v>1115</v>
      </c>
      <c r="I11" s="49">
        <v>38612</v>
      </c>
      <c r="J11" s="38">
        <v>49</v>
      </c>
      <c r="K11" s="38">
        <v>1.2</v>
      </c>
      <c r="L11" s="38">
        <v>0.5</v>
      </c>
      <c r="M11" s="38">
        <f t="shared" si="0"/>
        <v>1108.9458368165331</v>
      </c>
      <c r="N11" s="38">
        <f t="shared" si="1"/>
        <v>1108.9458368165331</v>
      </c>
      <c r="O11" s="38">
        <f t="shared" si="2"/>
        <v>3.1676659571548988</v>
      </c>
      <c r="P11" s="38">
        <f t="shared" si="3"/>
        <v>3.867665957154899</v>
      </c>
      <c r="Q11" s="37">
        <f t="shared" si="4"/>
        <v>3.4876959980821641E-3</v>
      </c>
    </row>
    <row r="12" spans="1:17" x14ac:dyDescent="0.25">
      <c r="A12" s="36">
        <v>38565</v>
      </c>
      <c r="B12" s="37">
        <v>0.126</v>
      </c>
      <c r="C12" s="38">
        <v>1220.329956</v>
      </c>
      <c r="D12" s="37">
        <v>3.4099999999999998E-2</v>
      </c>
      <c r="E12" s="37">
        <v>1.7399999999999999E-2</v>
      </c>
      <c r="F12" s="38">
        <v>30</v>
      </c>
      <c r="G12" s="38">
        <f t="shared" si="5"/>
        <v>1097.2479845186956</v>
      </c>
      <c r="H12" s="38">
        <v>1100</v>
      </c>
      <c r="I12" s="49">
        <v>38647</v>
      </c>
      <c r="J12" s="38">
        <v>52</v>
      </c>
      <c r="K12" s="38">
        <v>1.75</v>
      </c>
      <c r="L12" s="38">
        <v>0.3</v>
      </c>
      <c r="M12" s="38">
        <f t="shared" si="0"/>
        <v>1092.9190691238061</v>
      </c>
      <c r="N12" s="38">
        <f t="shared" si="1"/>
        <v>1092.9190691238061</v>
      </c>
      <c r="O12" s="38">
        <f t="shared" si="2"/>
        <v>3.0723760108206988</v>
      </c>
      <c r="P12" s="38">
        <f t="shared" si="3"/>
        <v>4.5223760108206985</v>
      </c>
      <c r="Q12" s="37">
        <f t="shared" si="4"/>
        <v>4.1378873684089802E-3</v>
      </c>
    </row>
    <row r="13" spans="1:17" x14ac:dyDescent="0.25">
      <c r="A13" s="36">
        <v>38596</v>
      </c>
      <c r="B13" s="37">
        <v>0.1192</v>
      </c>
      <c r="C13" s="38">
        <v>1228.8100589999999</v>
      </c>
      <c r="D13" s="37">
        <v>3.15E-2</v>
      </c>
      <c r="E13" s="37">
        <v>1.7500000000000002E-2</v>
      </c>
      <c r="F13" s="38">
        <v>31</v>
      </c>
      <c r="G13" s="38">
        <f t="shared" si="5"/>
        <v>1109.1451203370475</v>
      </c>
      <c r="H13" s="38">
        <v>1100</v>
      </c>
      <c r="I13" s="49">
        <v>38675</v>
      </c>
      <c r="J13" s="38">
        <v>50</v>
      </c>
      <c r="K13" s="38">
        <v>1</v>
      </c>
      <c r="L13" s="38">
        <v>1.3</v>
      </c>
      <c r="M13" s="38">
        <f t="shared" si="0"/>
        <v>1094.2636508422063</v>
      </c>
      <c r="N13" s="38">
        <f t="shared" si="1"/>
        <v>1094.2636508422063</v>
      </c>
      <c r="O13" s="38">
        <f t="shared" si="2"/>
        <v>2.9341285055149222</v>
      </c>
      <c r="P13" s="38">
        <f t="shared" si="3"/>
        <v>2.6341285055149219</v>
      </c>
      <c r="Q13" s="37">
        <f t="shared" si="4"/>
        <v>2.4072155768745033E-3</v>
      </c>
    </row>
    <row r="14" spans="1:17" x14ac:dyDescent="0.25">
      <c r="A14" s="36">
        <v>38626</v>
      </c>
      <c r="B14" s="48">
        <v>0.1532</v>
      </c>
      <c r="C14" s="38">
        <v>1207.01001</v>
      </c>
      <c r="D14" s="37">
        <v>3.7699999999999997E-2</v>
      </c>
      <c r="E14" s="48">
        <v>1.8200000000000001E-2</v>
      </c>
      <c r="F14" s="38">
        <v>30</v>
      </c>
      <c r="G14" s="38">
        <f t="shared" si="5"/>
        <v>1060.7603234641037</v>
      </c>
      <c r="H14" s="38">
        <v>1050</v>
      </c>
      <c r="I14" s="49">
        <v>38703</v>
      </c>
      <c r="J14" s="38">
        <v>47</v>
      </c>
      <c r="K14" s="38">
        <v>1.4</v>
      </c>
      <c r="L14" s="38">
        <v>0.2</v>
      </c>
      <c r="M14" s="38">
        <f t="shared" si="0"/>
        <v>1043.5151057724509</v>
      </c>
      <c r="N14" s="38">
        <f t="shared" si="1"/>
        <v>1043.5151057724509</v>
      </c>
      <c r="O14" s="38">
        <f t="shared" si="2"/>
        <v>3.2428270034108131</v>
      </c>
      <c r="P14" s="38">
        <f t="shared" si="3"/>
        <v>4.4428270034108133</v>
      </c>
      <c r="Q14" s="37">
        <f t="shared" si="4"/>
        <v>4.2575588784812641E-3</v>
      </c>
    </row>
    <row r="15" spans="1:17" x14ac:dyDescent="0.25">
      <c r="A15" s="36">
        <v>38657</v>
      </c>
      <c r="B15" s="37">
        <v>0.1206</v>
      </c>
      <c r="C15" s="38">
        <v>1249.4799800000001</v>
      </c>
      <c r="D15" s="37">
        <v>0.04</v>
      </c>
      <c r="E15" s="37">
        <v>1.78E-2</v>
      </c>
      <c r="F15" s="38">
        <v>30</v>
      </c>
      <c r="G15" s="38">
        <f t="shared" si="5"/>
        <v>1129.1426495720264</v>
      </c>
      <c r="H15" s="38">
        <v>1125</v>
      </c>
      <c r="I15" s="49">
        <v>38738</v>
      </c>
      <c r="J15" s="38">
        <v>51</v>
      </c>
      <c r="K15" s="38">
        <v>1.1000000000000001</v>
      </c>
      <c r="L15" s="38">
        <v>0.5</v>
      </c>
      <c r="M15" s="38">
        <f t="shared" si="0"/>
        <v>1117.6298671042077</v>
      </c>
      <c r="N15" s="38">
        <f t="shared" si="1"/>
        <v>1117.6298671042077</v>
      </c>
      <c r="O15" s="38">
        <f t="shared" si="2"/>
        <v>3.6840686864011092</v>
      </c>
      <c r="P15" s="38">
        <f t="shared" si="3"/>
        <v>4.2840686864011097</v>
      </c>
      <c r="Q15" s="37">
        <f t="shared" si="4"/>
        <v>3.8331730499482648E-3</v>
      </c>
    </row>
    <row r="16" spans="1:17" x14ac:dyDescent="0.25">
      <c r="A16" s="36">
        <v>38687</v>
      </c>
      <c r="B16" s="37">
        <v>0.1207</v>
      </c>
      <c r="C16" s="38">
        <v>1248.290039</v>
      </c>
      <c r="D16" s="37">
        <v>4.0099999999999997E-2</v>
      </c>
      <c r="E16" s="37">
        <v>1.7600000000000001E-2</v>
      </c>
      <c r="F16" s="38">
        <v>32</v>
      </c>
      <c r="G16" s="38">
        <f t="shared" si="5"/>
        <v>1124.1658435641461</v>
      </c>
      <c r="H16" s="38">
        <v>1125</v>
      </c>
      <c r="I16" s="49">
        <v>38766</v>
      </c>
      <c r="J16" s="38">
        <v>49</v>
      </c>
      <c r="K16" s="38">
        <v>1.3</v>
      </c>
      <c r="L16" s="38">
        <v>0.3</v>
      </c>
      <c r="M16" s="38">
        <f t="shared" si="0"/>
        <v>1117.6600732876743</v>
      </c>
      <c r="N16" s="38">
        <f t="shared" si="1"/>
        <v>1117.6600732876743</v>
      </c>
      <c r="O16" s="38">
        <f t="shared" si="2"/>
        <v>3.9407574645407171</v>
      </c>
      <c r="P16" s="38">
        <f t="shared" si="3"/>
        <v>4.9407574645407166</v>
      </c>
      <c r="Q16" s="37">
        <f t="shared" si="4"/>
        <v>4.4206262553578898E-3</v>
      </c>
    </row>
    <row r="17" spans="1:17" x14ac:dyDescent="0.25">
      <c r="A17" s="36">
        <v>38718</v>
      </c>
      <c r="B17" s="37">
        <v>0.1295</v>
      </c>
      <c r="C17" s="38">
        <v>1280.079956</v>
      </c>
      <c r="D17" s="37">
        <v>4.3700000000000003E-2</v>
      </c>
      <c r="E17" s="37">
        <v>1.7500000000000002E-2</v>
      </c>
      <c r="F17" s="38">
        <v>28</v>
      </c>
      <c r="G17" s="38">
        <f t="shared" si="5"/>
        <v>1152.8092930064615</v>
      </c>
      <c r="H17" s="38">
        <v>1155</v>
      </c>
      <c r="I17" s="49">
        <v>38794</v>
      </c>
      <c r="J17" s="38">
        <v>46</v>
      </c>
      <c r="K17" s="38">
        <v>1.5</v>
      </c>
      <c r="L17" s="38">
        <v>0.75</v>
      </c>
      <c r="M17" s="38">
        <f t="shared" si="0"/>
        <v>1147.156440449719</v>
      </c>
      <c r="N17" s="38">
        <f t="shared" si="1"/>
        <v>1147.156440449719</v>
      </c>
      <c r="O17" s="38">
        <f t="shared" si="2"/>
        <v>3.8571356099513396</v>
      </c>
      <c r="P17" s="38">
        <f t="shared" si="3"/>
        <v>4.6071356099513396</v>
      </c>
      <c r="Q17" s="37">
        <f t="shared" si="4"/>
        <v>4.0161354175418367E-3</v>
      </c>
    </row>
    <row r="18" spans="1:17" x14ac:dyDescent="0.25">
      <c r="A18" s="36">
        <v>38749</v>
      </c>
      <c r="B18" s="37">
        <v>0.1234</v>
      </c>
      <c r="C18" s="38">
        <v>1280.660034</v>
      </c>
      <c r="D18" s="37">
        <v>4.4699999999999997E-2</v>
      </c>
      <c r="E18" s="37">
        <v>1.77E-2</v>
      </c>
      <c r="F18" s="38">
        <v>31</v>
      </c>
      <c r="G18" s="38">
        <f t="shared" si="5"/>
        <v>1153.0062396198903</v>
      </c>
      <c r="H18" s="38">
        <v>1150</v>
      </c>
      <c r="I18" s="49">
        <v>38829</v>
      </c>
      <c r="J18" s="38">
        <v>53</v>
      </c>
      <c r="K18" s="38">
        <v>1.25</v>
      </c>
      <c r="L18" s="38">
        <v>0.3</v>
      </c>
      <c r="M18" s="38">
        <f t="shared" si="0"/>
        <v>1141.3098841729734</v>
      </c>
      <c r="N18" s="38">
        <f t="shared" si="1"/>
        <v>1141.3098841729734</v>
      </c>
      <c r="O18" s="38">
        <f t="shared" si="2"/>
        <v>4.3459024240468649</v>
      </c>
      <c r="P18" s="38">
        <f t="shared" si="3"/>
        <v>5.2959024240468651</v>
      </c>
      <c r="Q18" s="37">
        <f t="shared" si="4"/>
        <v>4.6401967576793846E-3</v>
      </c>
    </row>
    <row r="19" spans="1:17" x14ac:dyDescent="0.25">
      <c r="A19" s="36">
        <v>38777</v>
      </c>
      <c r="B19" s="37">
        <v>0.1139</v>
      </c>
      <c r="C19" s="38">
        <v>1294.869995</v>
      </c>
      <c r="D19" s="37">
        <v>4.65E-2</v>
      </c>
      <c r="E19" s="37">
        <v>1.67E-2</v>
      </c>
      <c r="F19" s="38">
        <v>28</v>
      </c>
      <c r="G19" s="38">
        <f t="shared" si="5"/>
        <v>1181.5103374781543</v>
      </c>
      <c r="H19" s="38">
        <v>1180</v>
      </c>
      <c r="I19" s="49">
        <v>38857</v>
      </c>
      <c r="J19" s="38">
        <v>50</v>
      </c>
      <c r="K19" s="38">
        <v>1.25</v>
      </c>
      <c r="L19" s="38">
        <v>0.75</v>
      </c>
      <c r="M19" s="38">
        <f t="shared" si="0"/>
        <v>1171.2574502359093</v>
      </c>
      <c r="N19" s="38">
        <f t="shared" si="1"/>
        <v>1171.2574502359093</v>
      </c>
      <c r="O19" s="38">
        <f t="shared" si="2"/>
        <v>4.1899472169819836</v>
      </c>
      <c r="P19" s="38">
        <f t="shared" si="3"/>
        <v>4.6899472169819836</v>
      </c>
      <c r="Q19" s="37">
        <f t="shared" si="4"/>
        <v>4.0041984074785228E-3</v>
      </c>
    </row>
    <row r="20" spans="1:17" x14ac:dyDescent="0.25">
      <c r="A20" s="36">
        <v>38808</v>
      </c>
      <c r="B20" s="37">
        <v>0.1159</v>
      </c>
      <c r="C20" s="38">
        <v>1310.6099850000001</v>
      </c>
      <c r="D20" s="37">
        <v>4.5999999999999999E-2</v>
      </c>
      <c r="E20" s="37">
        <v>1.77E-2</v>
      </c>
      <c r="F20" s="38">
        <v>33</v>
      </c>
      <c r="G20" s="38">
        <f t="shared" si="5"/>
        <v>1183.957713115389</v>
      </c>
      <c r="H20" s="38">
        <v>1185</v>
      </c>
      <c r="I20" s="49">
        <v>38885</v>
      </c>
      <c r="J20" s="38">
        <v>50</v>
      </c>
      <c r="K20" s="38">
        <v>1.2</v>
      </c>
      <c r="L20" s="38">
        <v>2</v>
      </c>
      <c r="M20" s="38">
        <f t="shared" si="0"/>
        <v>1176.3563539263992</v>
      </c>
      <c r="N20" s="38">
        <f t="shared" si="1"/>
        <v>1176.3563539263992</v>
      </c>
      <c r="O20" s="38">
        <f t="shared" si="2"/>
        <v>4.9075418840727165</v>
      </c>
      <c r="P20" s="38">
        <f t="shared" si="3"/>
        <v>4.1075418840727167</v>
      </c>
      <c r="Q20" s="37">
        <f t="shared" si="4"/>
        <v>3.4917496474284461E-3</v>
      </c>
    </row>
    <row r="21" spans="1:17" x14ac:dyDescent="0.25">
      <c r="A21" s="36">
        <v>38838</v>
      </c>
      <c r="B21" s="37">
        <v>0.16439999999999999</v>
      </c>
      <c r="C21" s="38">
        <v>1270.089966</v>
      </c>
      <c r="D21" s="37">
        <v>4.7500000000000001E-2</v>
      </c>
      <c r="E21" s="37">
        <v>1.7999999999999999E-2</v>
      </c>
      <c r="F21" s="38">
        <v>30</v>
      </c>
      <c r="G21" s="38">
        <f t="shared" si="5"/>
        <v>1106.5821991782411</v>
      </c>
      <c r="H21" s="38">
        <v>1100</v>
      </c>
      <c r="I21" s="49">
        <v>38920</v>
      </c>
      <c r="J21" s="38">
        <v>52</v>
      </c>
      <c r="K21" s="38">
        <v>2.2999999999999998</v>
      </c>
      <c r="L21" s="38">
        <v>0.3</v>
      </c>
      <c r="M21" s="38">
        <f t="shared" si="0"/>
        <v>1090.281294342441</v>
      </c>
      <c r="N21" s="38">
        <f t="shared" si="1"/>
        <v>1090.281294342441</v>
      </c>
      <c r="O21" s="38">
        <f t="shared" si="2"/>
        <v>4.2738945558257733</v>
      </c>
      <c r="P21" s="38">
        <f t="shared" si="3"/>
        <v>6.2738945558257733</v>
      </c>
      <c r="Q21" s="37">
        <f t="shared" si="4"/>
        <v>5.754381542067654E-3</v>
      </c>
    </row>
    <row r="22" spans="1:17" x14ac:dyDescent="0.25">
      <c r="A22" s="36">
        <v>38869</v>
      </c>
      <c r="B22" s="37">
        <v>0.1308</v>
      </c>
      <c r="C22" s="38">
        <v>1270.1999510000001</v>
      </c>
      <c r="D22" s="37">
        <v>4.5400000000000003E-2</v>
      </c>
      <c r="E22" s="37">
        <v>1.8700000000000001E-2</v>
      </c>
      <c r="F22" s="38">
        <v>31</v>
      </c>
      <c r="G22" s="38">
        <f t="shared" si="5"/>
        <v>1136.2745996178421</v>
      </c>
      <c r="H22" s="38">
        <v>1130</v>
      </c>
      <c r="I22" s="49">
        <v>38948</v>
      </c>
      <c r="J22" s="38">
        <v>50</v>
      </c>
      <c r="K22" s="38">
        <v>1.45</v>
      </c>
      <c r="L22" s="38">
        <v>0.6</v>
      </c>
      <c r="M22" s="38">
        <f t="shared" si="0"/>
        <v>1121.5441367040053</v>
      </c>
      <c r="N22" s="38">
        <f t="shared" si="1"/>
        <v>1121.5441367040053</v>
      </c>
      <c r="O22" s="38">
        <f t="shared" si="2"/>
        <v>4.3385013407764914</v>
      </c>
      <c r="P22" s="38">
        <f t="shared" si="3"/>
        <v>5.1885013407764911</v>
      </c>
      <c r="Q22" s="37">
        <f t="shared" si="4"/>
        <v>4.6262123540001402E-3</v>
      </c>
    </row>
    <row r="23" spans="1:17" x14ac:dyDescent="0.25">
      <c r="A23" s="36">
        <v>38899</v>
      </c>
      <c r="B23" s="37">
        <v>0.1459</v>
      </c>
      <c r="C23" s="38">
        <v>1276.660034</v>
      </c>
      <c r="D23" s="37">
        <v>5.0200000000000002E-2</v>
      </c>
      <c r="E23" s="37">
        <v>1.8800000000000001E-2</v>
      </c>
      <c r="F23" s="38">
        <v>31</v>
      </c>
      <c r="G23" s="38">
        <f t="shared" si="5"/>
        <v>1127.7133278203225</v>
      </c>
      <c r="H23" s="38">
        <v>1125</v>
      </c>
      <c r="I23" s="49">
        <v>38976</v>
      </c>
      <c r="J23" s="38">
        <v>47</v>
      </c>
      <c r="K23" s="38">
        <v>1.8</v>
      </c>
      <c r="L23" s="38">
        <v>0.2</v>
      </c>
      <c r="M23" s="38">
        <f t="shared" si="0"/>
        <v>1115.951330051073</v>
      </c>
      <c r="N23" s="38">
        <f t="shared" si="1"/>
        <v>1115.951330051073</v>
      </c>
      <c r="O23" s="38">
        <f t="shared" si="2"/>
        <v>4.7757753700107015</v>
      </c>
      <c r="P23" s="38">
        <f t="shared" si="3"/>
        <v>6.375775370010702</v>
      </c>
      <c r="Q23" s="37">
        <f t="shared" si="4"/>
        <v>5.7133095309084012E-3</v>
      </c>
    </row>
    <row r="24" spans="1:17" x14ac:dyDescent="0.25">
      <c r="A24" s="36">
        <v>38930</v>
      </c>
      <c r="B24" s="37">
        <v>0.1231</v>
      </c>
      <c r="C24" s="38">
        <v>1303.8199460000001</v>
      </c>
      <c r="D24" s="37">
        <v>5.1200000000000002E-2</v>
      </c>
      <c r="E24" s="37">
        <v>1.8499999999999999E-2</v>
      </c>
      <c r="F24" s="38">
        <v>29</v>
      </c>
      <c r="G24" s="38">
        <f t="shared" si="5"/>
        <v>1178.8734695222961</v>
      </c>
      <c r="H24" s="38">
        <v>1180</v>
      </c>
      <c r="I24" s="49">
        <v>39011</v>
      </c>
      <c r="J24" s="38">
        <v>51</v>
      </c>
      <c r="K24" s="38">
        <v>0.2</v>
      </c>
      <c r="L24" s="38">
        <v>0.45</v>
      </c>
      <c r="M24" s="38">
        <f t="shared" si="0"/>
        <v>1171.388436251882</v>
      </c>
      <c r="N24" s="38">
        <f t="shared" si="1"/>
        <v>1171.388436251882</v>
      </c>
      <c r="O24" s="38">
        <f t="shared" si="2"/>
        <v>4.7756645471844283</v>
      </c>
      <c r="P24" s="38">
        <f t="shared" si="3"/>
        <v>4.5256645471844283</v>
      </c>
      <c r="Q24" s="37">
        <f t="shared" si="4"/>
        <v>3.8635045447992463E-3</v>
      </c>
    </row>
    <row r="25" spans="1:17" x14ac:dyDescent="0.25">
      <c r="A25" s="36">
        <v>38961</v>
      </c>
      <c r="B25" s="37">
        <v>0.1198</v>
      </c>
      <c r="C25" s="38">
        <v>1335.849976</v>
      </c>
      <c r="D25" s="37">
        <v>4.5999999999999999E-2</v>
      </c>
      <c r="E25" s="37">
        <v>1.83E-2</v>
      </c>
      <c r="F25" s="38">
        <v>32</v>
      </c>
      <c r="G25" s="38">
        <f t="shared" si="5"/>
        <v>1204.4923406390933</v>
      </c>
      <c r="H25" s="38">
        <v>1205</v>
      </c>
      <c r="I25" s="49">
        <v>39039</v>
      </c>
      <c r="J25" s="38">
        <v>50</v>
      </c>
      <c r="K25" s="38">
        <v>1.75</v>
      </c>
      <c r="L25" s="38">
        <v>0.25</v>
      </c>
      <c r="M25" s="38">
        <f t="shared" si="0"/>
        <v>1195.6807227690388</v>
      </c>
      <c r="N25" s="38">
        <f t="shared" si="1"/>
        <v>1195.6807227690388</v>
      </c>
      <c r="O25" s="38">
        <f t="shared" si="2"/>
        <v>4.8388411430834939</v>
      </c>
      <c r="P25" s="38">
        <f t="shared" si="3"/>
        <v>6.3388411430834939</v>
      </c>
      <c r="Q25" s="37">
        <f t="shared" si="4"/>
        <v>5.3014496448546685E-3</v>
      </c>
    </row>
    <row r="26" spans="1:17" x14ac:dyDescent="0.25">
      <c r="A26" s="36">
        <v>38991</v>
      </c>
      <c r="B26" s="37">
        <v>0.111</v>
      </c>
      <c r="C26" s="38">
        <v>1377.9399410000001</v>
      </c>
      <c r="D26" s="37">
        <v>5.1799999999999999E-2</v>
      </c>
      <c r="E26" s="37">
        <v>1.7899999999999999E-2</v>
      </c>
      <c r="F26" s="38">
        <v>30</v>
      </c>
      <c r="G26" s="38">
        <f t="shared" si="5"/>
        <v>1256.6630435170121</v>
      </c>
      <c r="H26" s="38">
        <v>1255</v>
      </c>
      <c r="I26" s="49">
        <v>39067</v>
      </c>
      <c r="J26" s="38">
        <v>46</v>
      </c>
      <c r="K26" s="38">
        <v>1</v>
      </c>
      <c r="L26" s="38">
        <v>0.5</v>
      </c>
      <c r="M26" s="38">
        <f t="shared" si="0"/>
        <v>1245.8337694052038</v>
      </c>
      <c r="N26" s="38">
        <f t="shared" si="1"/>
        <v>1245.8337694052038</v>
      </c>
      <c r="O26" s="38">
        <f t="shared" si="2"/>
        <v>5.3197539546008095</v>
      </c>
      <c r="P26" s="38">
        <f t="shared" si="3"/>
        <v>5.8197539546008095</v>
      </c>
      <c r="Q26" s="37">
        <f t="shared" si="4"/>
        <v>4.6713727766259892E-3</v>
      </c>
    </row>
    <row r="27" spans="1:17" x14ac:dyDescent="0.25">
      <c r="A27" s="36">
        <v>39022</v>
      </c>
      <c r="B27" s="37">
        <v>0.1191</v>
      </c>
      <c r="C27" s="38">
        <v>1400.630005</v>
      </c>
      <c r="D27" s="37">
        <v>5.2200000000000003E-2</v>
      </c>
      <c r="E27" s="37">
        <v>1.77E-2</v>
      </c>
      <c r="F27" s="38">
        <v>29</v>
      </c>
      <c r="G27" s="38">
        <f t="shared" si="5"/>
        <v>1270.8362661942042</v>
      </c>
      <c r="H27" s="38">
        <v>1270</v>
      </c>
      <c r="I27" s="49">
        <v>38738</v>
      </c>
      <c r="J27" s="38">
        <v>51</v>
      </c>
      <c r="K27" s="38">
        <v>1.25</v>
      </c>
      <c r="L27" s="38">
        <v>0.4</v>
      </c>
      <c r="M27" s="38">
        <f t="shared" si="0"/>
        <v>1259.5207015155952</v>
      </c>
      <c r="N27" s="38">
        <f t="shared" si="1"/>
        <v>1259.5207015155952</v>
      </c>
      <c r="O27" s="38">
        <f t="shared" si="2"/>
        <v>5.2397751571279416</v>
      </c>
      <c r="P27" s="38">
        <f t="shared" si="3"/>
        <v>6.0897751571279413</v>
      </c>
      <c r="Q27" s="37">
        <f t="shared" si="4"/>
        <v>4.8349940971990756E-3</v>
      </c>
    </row>
    <row r="28" spans="1:17" x14ac:dyDescent="0.25">
      <c r="A28" s="36">
        <v>39052</v>
      </c>
      <c r="B28" s="37">
        <v>0.11559999999999999</v>
      </c>
      <c r="C28" s="38">
        <v>1418.3000489999999</v>
      </c>
      <c r="D28" s="37">
        <v>4.7500000000000001E-2</v>
      </c>
      <c r="E28" s="37">
        <v>1.7600000000000001E-2</v>
      </c>
      <c r="F28" s="38">
        <v>33</v>
      </c>
      <c r="G28" s="38">
        <f t="shared" si="5"/>
        <v>1281.7549780862203</v>
      </c>
      <c r="H28" s="38">
        <v>1280</v>
      </c>
      <c r="I28" s="49">
        <v>38765</v>
      </c>
      <c r="J28" s="38">
        <v>50</v>
      </c>
      <c r="K28" s="38">
        <v>1.65</v>
      </c>
      <c r="L28" s="38">
        <v>0.5</v>
      </c>
      <c r="M28" s="38">
        <f t="shared" si="0"/>
        <v>1270.0482712164517</v>
      </c>
      <c r="N28" s="38">
        <f t="shared" si="1"/>
        <v>1270.0482712164517</v>
      </c>
      <c r="O28" s="38">
        <f t="shared" si="2"/>
        <v>5.4730780680173554</v>
      </c>
      <c r="P28" s="38">
        <f t="shared" si="3"/>
        <v>6.6230780680173549</v>
      </c>
      <c r="Q28" s="37">
        <f t="shared" si="4"/>
        <v>5.214823891436641E-3</v>
      </c>
    </row>
    <row r="29" spans="1:17" x14ac:dyDescent="0.25">
      <c r="A29" s="36">
        <v>39083</v>
      </c>
      <c r="B29" s="37">
        <v>0.1042</v>
      </c>
      <c r="C29" s="38">
        <v>1438.23999</v>
      </c>
      <c r="D29" s="41">
        <v>0.05</v>
      </c>
      <c r="E29" s="48">
        <v>1.7600000000000001E-2</v>
      </c>
      <c r="F29" s="38">
        <v>28</v>
      </c>
      <c r="G29" s="38">
        <f t="shared" si="5"/>
        <v>1323.1188912377597</v>
      </c>
      <c r="H29" s="38">
        <v>1325</v>
      </c>
      <c r="I29" s="49">
        <v>39158</v>
      </c>
      <c r="J29" s="38">
        <v>45</v>
      </c>
      <c r="K29" s="38">
        <v>1.55</v>
      </c>
      <c r="L29" s="38">
        <v>3.8</v>
      </c>
      <c r="M29" s="38">
        <f t="shared" si="0"/>
        <v>1315.3073148828623</v>
      </c>
      <c r="N29" s="38">
        <f t="shared" si="1"/>
        <v>1315.3073148828623</v>
      </c>
      <c r="O29" s="38">
        <f t="shared" si="2"/>
        <v>5.0606587324995811</v>
      </c>
      <c r="P29" s="38">
        <f t="shared" si="3"/>
        <v>2.8106587324995811</v>
      </c>
      <c r="Q29" s="37">
        <f t="shared" si="4"/>
        <v>2.13688367782695E-3</v>
      </c>
    </row>
    <row r="30" spans="1:17" x14ac:dyDescent="0.25">
      <c r="A30" s="36">
        <v>39114</v>
      </c>
      <c r="B30" s="37">
        <v>0.1542</v>
      </c>
      <c r="C30" s="38">
        <v>1406.8199460000001</v>
      </c>
      <c r="D30" s="37">
        <v>5.2400000000000002E-2</v>
      </c>
      <c r="E30" s="48">
        <v>1.7500000000000002E-2</v>
      </c>
      <c r="F30" s="38">
        <v>30</v>
      </c>
      <c r="G30" s="38">
        <f t="shared" si="5"/>
        <v>1236.8991597830113</v>
      </c>
      <c r="H30" s="38">
        <v>1235</v>
      </c>
      <c r="I30" s="49">
        <v>39193</v>
      </c>
      <c r="J30" s="38">
        <v>52</v>
      </c>
      <c r="K30" s="38">
        <v>1.1000000000000001</v>
      </c>
      <c r="L30" s="38">
        <v>0.5</v>
      </c>
      <c r="M30" s="38">
        <f t="shared" si="0"/>
        <v>1224.7147985978208</v>
      </c>
      <c r="N30" s="38">
        <f t="shared" si="1"/>
        <v>1224.7147985978208</v>
      </c>
      <c r="O30" s="38">
        <f t="shared" si="2"/>
        <v>5.2907847538822006</v>
      </c>
      <c r="P30" s="38">
        <f t="shared" si="3"/>
        <v>5.8907847538822011</v>
      </c>
      <c r="Q30" s="37">
        <f t="shared" si="4"/>
        <v>4.8099237149959945E-3</v>
      </c>
    </row>
    <row r="31" spans="1:17" x14ac:dyDescent="0.25">
      <c r="A31" s="36">
        <v>39142</v>
      </c>
      <c r="B31" s="37">
        <v>0.1464</v>
      </c>
      <c r="C31" s="38">
        <v>1420.8599850000001</v>
      </c>
      <c r="D31" s="37">
        <v>5.0700000000000002E-2</v>
      </c>
      <c r="E31" s="48">
        <v>1.8100000000000002E-2</v>
      </c>
      <c r="F31" s="38">
        <v>31</v>
      </c>
      <c r="G31" s="38">
        <f t="shared" si="5"/>
        <v>1254.6741726924427</v>
      </c>
      <c r="H31" s="38">
        <v>1255</v>
      </c>
      <c r="I31" s="49">
        <v>39221</v>
      </c>
      <c r="J31" s="38">
        <v>50</v>
      </c>
      <c r="K31" s="38">
        <v>2.2000000000000002</v>
      </c>
      <c r="L31" s="38">
        <v>0.3</v>
      </c>
      <c r="M31" s="38">
        <f t="shared" si="0"/>
        <v>1244.1139651864278</v>
      </c>
      <c r="N31" s="38">
        <f t="shared" si="1"/>
        <v>1244.1139651864278</v>
      </c>
      <c r="O31" s="38">
        <f t="shared" si="2"/>
        <v>5.3782331791833187</v>
      </c>
      <c r="P31" s="38">
        <f t="shared" si="3"/>
        <v>7.278233179183319</v>
      </c>
      <c r="Q31" s="37">
        <f t="shared" si="4"/>
        <v>5.8501338163925295E-3</v>
      </c>
    </row>
    <row r="32" spans="1:17" x14ac:dyDescent="0.25">
      <c r="A32" s="36">
        <v>39173</v>
      </c>
      <c r="B32" s="37">
        <v>0.14219999999999999</v>
      </c>
      <c r="C32" s="50">
        <v>1482.369995</v>
      </c>
      <c r="D32" s="37">
        <v>4.8000000000000001E-2</v>
      </c>
      <c r="E32" s="48">
        <v>1.7600000000000001E-2</v>
      </c>
      <c r="F32" s="38">
        <v>31</v>
      </c>
      <c r="G32" s="38">
        <f t="shared" si="5"/>
        <v>1313.4981739829614</v>
      </c>
      <c r="H32" s="38">
        <v>1315</v>
      </c>
      <c r="I32" s="49">
        <v>39249</v>
      </c>
      <c r="J32" s="38">
        <v>47</v>
      </c>
      <c r="K32" s="38">
        <v>2.1</v>
      </c>
      <c r="L32" s="38">
        <v>0.5</v>
      </c>
      <c r="M32" s="38">
        <f t="shared" si="0"/>
        <v>1304.7972856905335</v>
      </c>
      <c r="N32" s="38">
        <f t="shared" si="1"/>
        <v>1304.7972856905335</v>
      </c>
      <c r="O32" s="38">
        <f t="shared" si="2"/>
        <v>5.338719094043495</v>
      </c>
      <c r="P32" s="38">
        <f t="shared" si="3"/>
        <v>6.9387190940434955</v>
      </c>
      <c r="Q32" s="37">
        <f t="shared" si="4"/>
        <v>5.3178521829705836E-3</v>
      </c>
    </row>
    <row r="33" spans="1:17" x14ac:dyDescent="0.25">
      <c r="A33" s="36">
        <v>39203</v>
      </c>
      <c r="B33" s="37">
        <v>0.1305</v>
      </c>
      <c r="C33" s="50">
        <v>1530.619995</v>
      </c>
      <c r="D33" s="37">
        <v>4.7800000000000002E-2</v>
      </c>
      <c r="E33" s="48">
        <v>1.72E-2</v>
      </c>
      <c r="F33" s="38">
        <v>29</v>
      </c>
      <c r="G33" s="38">
        <f t="shared" si="5"/>
        <v>1375.1728393319806</v>
      </c>
      <c r="H33" s="38">
        <v>1375</v>
      </c>
      <c r="I33" s="49">
        <v>42937</v>
      </c>
      <c r="J33" s="38">
        <v>51</v>
      </c>
      <c r="K33" s="38">
        <v>2.2999999999999998</v>
      </c>
      <c r="L33" s="38">
        <v>1.65</v>
      </c>
      <c r="M33" s="38">
        <f t="shared" si="0"/>
        <v>1363.547106522394</v>
      </c>
      <c r="N33" s="38">
        <f t="shared" si="1"/>
        <v>1363.547106522394</v>
      </c>
      <c r="O33" s="38">
        <f t="shared" si="2"/>
        <v>5.1970878922324824</v>
      </c>
      <c r="P33" s="38">
        <f t="shared" si="3"/>
        <v>5.8470878922324818</v>
      </c>
      <c r="Q33" s="37">
        <f t="shared" si="4"/>
        <v>4.2881451357738281E-3</v>
      </c>
    </row>
    <row r="34" spans="1:17" x14ac:dyDescent="0.25">
      <c r="A34" s="36">
        <v>39234</v>
      </c>
      <c r="B34" s="37">
        <v>0.1623</v>
      </c>
      <c r="C34" s="38">
        <v>1503.349976</v>
      </c>
      <c r="D34" s="37">
        <v>4.2799999999999998E-2</v>
      </c>
      <c r="E34" s="48">
        <v>1.7299999999999999E-2</v>
      </c>
      <c r="F34" s="38">
        <v>32</v>
      </c>
      <c r="G34" s="38">
        <f t="shared" si="5"/>
        <v>1305.7148505877517</v>
      </c>
      <c r="H34" s="38">
        <v>1300</v>
      </c>
      <c r="I34" s="49">
        <v>39312</v>
      </c>
      <c r="J34" s="38">
        <v>50</v>
      </c>
      <c r="K34" s="38">
        <v>2.5</v>
      </c>
      <c r="L34" s="38">
        <v>2.9</v>
      </c>
      <c r="M34" s="38">
        <f t="shared" si="0"/>
        <v>1289.9003822928228</v>
      </c>
      <c r="N34" s="38">
        <f t="shared" si="1"/>
        <v>1289.9003822928228</v>
      </c>
      <c r="O34" s="38">
        <f t="shared" si="2"/>
        <v>4.8586210040305504</v>
      </c>
      <c r="P34" s="38">
        <f t="shared" si="3"/>
        <v>4.4586210040305509</v>
      </c>
      <c r="Q34" s="37">
        <f t="shared" si="4"/>
        <v>3.456562278170091E-3</v>
      </c>
    </row>
    <row r="35" spans="1:17" x14ac:dyDescent="0.25">
      <c r="A35" s="36">
        <v>39264</v>
      </c>
      <c r="B35" s="37">
        <v>0.23519999999999999</v>
      </c>
      <c r="C35" s="38">
        <v>1455.2700199999999</v>
      </c>
      <c r="D35" s="37">
        <v>5.1299999999999998E-2</v>
      </c>
      <c r="E35" s="48">
        <v>1.7399999999999999E-2</v>
      </c>
      <c r="F35" s="38">
        <v>31</v>
      </c>
      <c r="G35" s="38">
        <f t="shared" si="5"/>
        <v>1190.8750120539821</v>
      </c>
      <c r="H35" s="38">
        <v>1200</v>
      </c>
      <c r="I35" s="49">
        <v>39347</v>
      </c>
      <c r="J35" s="38">
        <v>53</v>
      </c>
      <c r="K35" s="38">
        <v>2.7</v>
      </c>
      <c r="L35" s="38">
        <v>0.5</v>
      </c>
      <c r="M35" s="38">
        <f t="shared" si="0"/>
        <v>1188.3943610998024</v>
      </c>
      <c r="N35" s="38">
        <f t="shared" si="1"/>
        <v>1188.3943610998024</v>
      </c>
      <c r="O35" s="38">
        <f t="shared" si="2"/>
        <v>5.2009037205466537</v>
      </c>
      <c r="P35" s="38">
        <f t="shared" si="3"/>
        <v>7.4009037205466539</v>
      </c>
      <c r="Q35" s="37">
        <f t="shared" si="4"/>
        <v>6.2276496445990114E-3</v>
      </c>
    </row>
    <row r="36" spans="1:17" x14ac:dyDescent="0.25">
      <c r="A36" s="36">
        <v>39295</v>
      </c>
      <c r="B36" s="37">
        <v>0.23380000000000001</v>
      </c>
      <c r="C36" s="38">
        <v>1473.98999</v>
      </c>
      <c r="D36" s="37">
        <v>4.02E-2</v>
      </c>
      <c r="E36" s="48">
        <v>1.84E-2</v>
      </c>
      <c r="F36" s="38">
        <v>28</v>
      </c>
      <c r="G36" s="38">
        <f t="shared" si="5"/>
        <v>1218.7193314116978</v>
      </c>
      <c r="H36" s="38">
        <v>1220</v>
      </c>
      <c r="I36" s="49">
        <v>39375</v>
      </c>
      <c r="J36" s="38">
        <v>50</v>
      </c>
      <c r="K36" s="38">
        <v>3.5</v>
      </c>
      <c r="L36" s="38">
        <v>0.5</v>
      </c>
      <c r="M36" s="38">
        <f t="shared" si="0"/>
        <v>1209.8001084137061</v>
      </c>
      <c r="N36" s="38">
        <f t="shared" si="1"/>
        <v>1209.8001084137061</v>
      </c>
      <c r="O36" s="38">
        <f t="shared" si="2"/>
        <v>3.747393290381801</v>
      </c>
      <c r="P36" s="38">
        <f t="shared" si="3"/>
        <v>6.747393290381801</v>
      </c>
      <c r="Q36" s="37">
        <f t="shared" si="4"/>
        <v>5.5772794558838368E-3</v>
      </c>
    </row>
    <row r="37" spans="1:17" x14ac:dyDescent="0.25">
      <c r="A37" s="36">
        <v>39326</v>
      </c>
      <c r="B37" s="41">
        <v>0.18</v>
      </c>
      <c r="C37" s="38">
        <v>1526.75</v>
      </c>
      <c r="D37" s="37">
        <v>3.4299999999999997E-2</v>
      </c>
      <c r="E37" s="48">
        <v>1.7999999999999999E-2</v>
      </c>
      <c r="F37" s="38">
        <v>33</v>
      </c>
      <c r="G37" s="38">
        <f t="shared" si="5"/>
        <v>1301.4515060309448</v>
      </c>
      <c r="H37" s="38">
        <v>1300</v>
      </c>
      <c r="I37" s="49">
        <v>39403</v>
      </c>
      <c r="J37" s="38">
        <v>50</v>
      </c>
      <c r="K37" s="38">
        <v>2.4</v>
      </c>
      <c r="L37" s="38">
        <v>0.25</v>
      </c>
      <c r="M37" s="38">
        <f t="shared" si="0"/>
        <v>1291.5061085043305</v>
      </c>
      <c r="N37" s="38">
        <f t="shared" si="1"/>
        <v>1291.5061085043305</v>
      </c>
      <c r="O37" s="38">
        <f t="shared" si="2"/>
        <v>4.018754967288924</v>
      </c>
      <c r="P37" s="38">
        <f t="shared" si="3"/>
        <v>6.1687549672889244</v>
      </c>
      <c r="Q37" s="37">
        <f t="shared" si="4"/>
        <v>4.7764040190509402E-3</v>
      </c>
    </row>
    <row r="38" spans="1:17" x14ac:dyDescent="0.25">
      <c r="A38" s="36">
        <v>39356</v>
      </c>
      <c r="B38" s="37">
        <v>0.18529999999999999</v>
      </c>
      <c r="C38" s="38">
        <v>1549.380005</v>
      </c>
      <c r="D38" s="37">
        <v>4.0099999999999997E-2</v>
      </c>
      <c r="E38" s="48">
        <v>1.77E-2</v>
      </c>
      <c r="F38" s="38">
        <v>30</v>
      </c>
      <c r="G38" s="38">
        <f t="shared" si="5"/>
        <v>1325.4878953211758</v>
      </c>
      <c r="H38" s="38">
        <v>1325</v>
      </c>
      <c r="I38" s="49">
        <v>39438</v>
      </c>
      <c r="J38" s="38">
        <v>52</v>
      </c>
      <c r="K38" s="38">
        <v>2.8</v>
      </c>
      <c r="L38" s="38">
        <v>1.95</v>
      </c>
      <c r="M38" s="38">
        <f t="shared" si="0"/>
        <v>1314.6520192265421</v>
      </c>
      <c r="N38" s="38">
        <f t="shared" si="1"/>
        <v>1314.6520192265421</v>
      </c>
      <c r="O38" s="38">
        <f t="shared" si="2"/>
        <v>4.3493410155391201</v>
      </c>
      <c r="P38" s="38">
        <f t="shared" si="3"/>
        <v>5.1993410155391198</v>
      </c>
      <c r="Q38" s="37">
        <f t="shared" si="4"/>
        <v>3.954918061585668E-3</v>
      </c>
    </row>
    <row r="39" spans="1:17" x14ac:dyDescent="0.25">
      <c r="A39" s="36">
        <v>39387</v>
      </c>
      <c r="B39" s="37">
        <v>0.22869999999999999</v>
      </c>
      <c r="C39" s="38">
        <v>1481.1400149999999</v>
      </c>
      <c r="D39" s="37">
        <v>3.6299999999999999E-2</v>
      </c>
      <c r="E39" s="48">
        <v>1.8800000000000001E-2</v>
      </c>
      <c r="F39" s="38">
        <v>31</v>
      </c>
      <c r="G39" s="38">
        <f t="shared" si="5"/>
        <v>1217.1347482107581</v>
      </c>
      <c r="H39" s="38">
        <v>1215</v>
      </c>
      <c r="I39" s="49">
        <v>39466</v>
      </c>
      <c r="J39" s="38">
        <v>50</v>
      </c>
      <c r="K39" s="38">
        <v>1.95</v>
      </c>
      <c r="L39" s="38">
        <v>0.3</v>
      </c>
      <c r="M39" s="38">
        <f t="shared" si="0"/>
        <v>1207.0232843211143</v>
      </c>
      <c r="N39" s="38">
        <f t="shared" si="1"/>
        <v>1207.0232843211143</v>
      </c>
      <c r="O39" s="38">
        <f t="shared" si="2"/>
        <v>3.7330327355060127</v>
      </c>
      <c r="P39" s="38">
        <f t="shared" si="3"/>
        <v>5.3830327355060126</v>
      </c>
      <c r="Q39" s="37">
        <f t="shared" si="4"/>
        <v>4.4597588177710083E-3</v>
      </c>
    </row>
    <row r="40" spans="1:17" x14ac:dyDescent="0.25">
      <c r="A40" s="36">
        <v>39417</v>
      </c>
      <c r="B40" s="37">
        <v>0.22500000000000001</v>
      </c>
      <c r="C40" s="38">
        <v>1468.3599850000001</v>
      </c>
      <c r="D40" s="37">
        <v>2.76E-2</v>
      </c>
      <c r="E40" s="48">
        <v>1.8700000000000001E-2</v>
      </c>
      <c r="F40" s="38">
        <v>31</v>
      </c>
      <c r="G40" s="38">
        <f t="shared" si="5"/>
        <v>1209.5904623431095</v>
      </c>
      <c r="H40" s="38">
        <v>1210</v>
      </c>
      <c r="I40" s="49">
        <v>39494</v>
      </c>
      <c r="J40" s="38">
        <v>47</v>
      </c>
      <c r="K40" s="38">
        <v>2.1</v>
      </c>
      <c r="L40" s="38">
        <v>1.75</v>
      </c>
      <c r="M40" s="38">
        <f t="shared" si="0"/>
        <v>1203.6073256924226</v>
      </c>
      <c r="N40" s="38">
        <f t="shared" si="1"/>
        <v>1203.6073256924226</v>
      </c>
      <c r="O40" s="38">
        <f t="shared" si="2"/>
        <v>2.8296252839164873</v>
      </c>
      <c r="P40" s="38">
        <f t="shared" si="3"/>
        <v>3.1796252839164874</v>
      </c>
      <c r="Q40" s="37">
        <f t="shared" si="4"/>
        <v>2.6417463703016951E-3</v>
      </c>
    </row>
    <row r="41" spans="1:17" x14ac:dyDescent="0.25">
      <c r="A41" s="36">
        <v>39448</v>
      </c>
      <c r="B41" s="37">
        <v>0.26200000000000001</v>
      </c>
      <c r="C41" s="38">
        <v>1378.5500489999999</v>
      </c>
      <c r="D41" s="37">
        <v>1.6400000000000001E-2</v>
      </c>
      <c r="E41" s="48">
        <v>2.0299999999999999E-2</v>
      </c>
      <c r="F41" s="38">
        <v>29</v>
      </c>
      <c r="G41" s="38">
        <f t="shared" si="5"/>
        <v>1107.400870071504</v>
      </c>
      <c r="H41" s="38">
        <v>1100</v>
      </c>
      <c r="I41" s="49">
        <v>39529</v>
      </c>
      <c r="J41" s="38">
        <v>51</v>
      </c>
      <c r="K41" s="38">
        <v>2.25</v>
      </c>
      <c r="L41" s="38">
        <v>0.5</v>
      </c>
      <c r="M41" s="38">
        <f t="shared" si="0"/>
        <v>1095.2322283130218</v>
      </c>
      <c r="N41" s="38">
        <f t="shared" si="1"/>
        <v>1095.2322283130218</v>
      </c>
      <c r="O41" s="38">
        <f t="shared" si="2"/>
        <v>1.4309664594811842</v>
      </c>
      <c r="P41" s="38">
        <f t="shared" si="3"/>
        <v>3.1809664594811844</v>
      </c>
      <c r="Q41" s="37">
        <f t="shared" si="4"/>
        <v>2.9043762384355727E-3</v>
      </c>
    </row>
    <row r="42" spans="1:17" x14ac:dyDescent="0.25">
      <c r="A42" s="36">
        <v>39479</v>
      </c>
      <c r="B42" s="37">
        <v>0.26540000000000002</v>
      </c>
      <c r="C42" s="38">
        <v>1330.630005</v>
      </c>
      <c r="D42" s="37">
        <v>2.07E-2</v>
      </c>
      <c r="E42" s="48">
        <v>2.07E-2</v>
      </c>
      <c r="F42" s="38">
        <v>31</v>
      </c>
      <c r="G42" s="38">
        <f t="shared" si="5"/>
        <v>1058.1803151270888</v>
      </c>
      <c r="H42" s="38">
        <v>1160</v>
      </c>
      <c r="I42" s="49">
        <v>39557</v>
      </c>
      <c r="J42" s="38">
        <v>50</v>
      </c>
      <c r="K42" s="38">
        <v>7.6</v>
      </c>
      <c r="L42" s="38">
        <v>8.9</v>
      </c>
      <c r="M42" s="38">
        <f t="shared" si="0"/>
        <v>1149.1153441444924</v>
      </c>
      <c r="N42" s="38">
        <f t="shared" si="1"/>
        <v>1149.1153441444924</v>
      </c>
      <c r="O42" s="38">
        <f t="shared" si="2"/>
        <v>2.0353893140958093</v>
      </c>
      <c r="P42" s="38">
        <f t="shared" si="3"/>
        <v>0.73538931409580854</v>
      </c>
      <c r="Q42" s="37">
        <f t="shared" si="4"/>
        <v>6.3996126919991679E-4</v>
      </c>
    </row>
    <row r="43" spans="1:17" x14ac:dyDescent="0.25">
      <c r="A43" s="36">
        <v>39508</v>
      </c>
      <c r="B43" s="37">
        <v>0.25609999999999999</v>
      </c>
      <c r="C43" s="38">
        <v>1322.6999510000001</v>
      </c>
      <c r="D43" s="37">
        <v>1.2200000000000001E-2</v>
      </c>
      <c r="E43" s="48">
        <v>2.1499999999999998E-2</v>
      </c>
      <c r="F43" s="38">
        <v>30</v>
      </c>
      <c r="G43" s="38">
        <f t="shared" si="5"/>
        <v>1063.2902407075983</v>
      </c>
      <c r="H43" s="38">
        <v>1060</v>
      </c>
      <c r="I43" s="49">
        <v>39585</v>
      </c>
      <c r="J43" s="38">
        <v>47</v>
      </c>
      <c r="K43" s="38">
        <v>1.5</v>
      </c>
      <c r="L43" s="38">
        <v>0.4</v>
      </c>
      <c r="M43" s="38">
        <f t="shared" si="0"/>
        <v>1056.8360908702737</v>
      </c>
      <c r="N43" s="38">
        <f t="shared" si="1"/>
        <v>1056.8360908702737</v>
      </c>
      <c r="O43" s="38">
        <f t="shared" si="2"/>
        <v>1.0617678912603217</v>
      </c>
      <c r="P43" s="38">
        <f t="shared" si="3"/>
        <v>2.1617678912603218</v>
      </c>
      <c r="Q43" s="37">
        <f t="shared" si="4"/>
        <v>2.045509147478271E-3</v>
      </c>
    </row>
    <row r="44" spans="1:17" x14ac:dyDescent="0.25">
      <c r="A44" s="36">
        <v>39539</v>
      </c>
      <c r="B44" s="37">
        <v>0.2079</v>
      </c>
      <c r="C44" s="38">
        <v>1385.589966</v>
      </c>
      <c r="D44" s="37">
        <v>1.17E-2</v>
      </c>
      <c r="E44" s="48">
        <v>2.0799999999999999E-2</v>
      </c>
      <c r="F44" s="38">
        <v>30</v>
      </c>
      <c r="G44" s="38">
        <f t="shared" si="5"/>
        <v>1159.9296828427391</v>
      </c>
      <c r="H44" s="38">
        <v>1150</v>
      </c>
      <c r="I44" s="49">
        <v>39620</v>
      </c>
      <c r="J44" s="38">
        <v>52</v>
      </c>
      <c r="K44" s="38">
        <v>2</v>
      </c>
      <c r="L44" s="38">
        <v>0.2</v>
      </c>
      <c r="M44" s="38">
        <f t="shared" si="0"/>
        <v>1146.0847199727211</v>
      </c>
      <c r="N44" s="38">
        <f t="shared" si="1"/>
        <v>1146.0847199727211</v>
      </c>
      <c r="O44" s="38">
        <f t="shared" si="2"/>
        <v>1.1045796146933395</v>
      </c>
      <c r="P44" s="38">
        <f t="shared" si="3"/>
        <v>2.9045796146933398</v>
      </c>
      <c r="Q44" s="37">
        <f t="shared" si="4"/>
        <v>2.5343498295330854E-3</v>
      </c>
    </row>
    <row r="45" spans="1:17" x14ac:dyDescent="0.25">
      <c r="A45" s="36">
        <v>39569</v>
      </c>
      <c r="B45" s="37">
        <v>0.17829999999999999</v>
      </c>
      <c r="C45" s="38">
        <v>1400.380005</v>
      </c>
      <c r="D45" s="37">
        <v>1.9800000000000002E-2</v>
      </c>
      <c r="E45" s="48">
        <v>2.0400000000000001E-2</v>
      </c>
      <c r="F45" s="38">
        <v>31</v>
      </c>
      <c r="G45" s="38">
        <f t="shared" si="5"/>
        <v>1199.7728995367806</v>
      </c>
      <c r="H45" s="38">
        <v>1200</v>
      </c>
      <c r="I45" s="49">
        <v>39648</v>
      </c>
      <c r="J45" s="38">
        <v>50</v>
      </c>
      <c r="K45" s="38">
        <v>2.0499999999999998</v>
      </c>
      <c r="L45" s="38">
        <v>5.2</v>
      </c>
      <c r="M45" s="38">
        <f t="shared" si="0"/>
        <v>1194.6996155277886</v>
      </c>
      <c r="N45" s="38">
        <f t="shared" si="1"/>
        <v>1194.6996155277886</v>
      </c>
      <c r="O45" s="38">
        <f t="shared" si="2"/>
        <v>2.0141997223348396</v>
      </c>
      <c r="P45" s="38">
        <f t="shared" si="3"/>
        <v>-1.1358002776651608</v>
      </c>
      <c r="Q45" s="37">
        <f t="shared" si="4"/>
        <v>-9.5069945859436176E-4</v>
      </c>
    </row>
    <row r="46" spans="1:17" x14ac:dyDescent="0.25">
      <c r="A46" s="36">
        <v>39600</v>
      </c>
      <c r="B46" s="37">
        <v>0.23949999999999999</v>
      </c>
      <c r="C46" s="38">
        <v>1280</v>
      </c>
      <c r="D46" s="37">
        <v>1.6E-2</v>
      </c>
      <c r="E46" s="48">
        <v>2.1399999999999999E-2</v>
      </c>
      <c r="F46" s="38">
        <v>31</v>
      </c>
      <c r="G46" s="38">
        <f t="shared" si="5"/>
        <v>1040.1943357369187</v>
      </c>
      <c r="H46" s="38">
        <v>1050</v>
      </c>
      <c r="I46" s="49">
        <v>39676</v>
      </c>
      <c r="J46" s="38">
        <v>47</v>
      </c>
      <c r="K46" s="38">
        <v>2</v>
      </c>
      <c r="L46" s="38">
        <v>0.25</v>
      </c>
      <c r="M46" s="38">
        <f t="shared" si="0"/>
        <v>1045.8389392817689</v>
      </c>
      <c r="N46" s="38">
        <f t="shared" si="1"/>
        <v>1045.8389392817689</v>
      </c>
      <c r="O46" s="38">
        <f t="shared" si="2"/>
        <v>1.4248805595337621</v>
      </c>
      <c r="P46" s="38">
        <f t="shared" si="3"/>
        <v>3.1748805595337624</v>
      </c>
      <c r="Q46" s="37">
        <f t="shared" si="4"/>
        <v>3.0357260953719272E-3</v>
      </c>
    </row>
    <row r="47" spans="1:17" x14ac:dyDescent="0.25">
      <c r="A47" s="36">
        <v>39630</v>
      </c>
      <c r="B47" s="37">
        <v>0.22939999999999999</v>
      </c>
      <c r="C47" s="38">
        <v>1267.380005</v>
      </c>
      <c r="D47" s="37">
        <v>1.55E-2</v>
      </c>
      <c r="E47" s="48">
        <v>2.29E-2</v>
      </c>
      <c r="F47" s="38">
        <v>29</v>
      </c>
      <c r="G47" s="38">
        <f t="shared" si="5"/>
        <v>1045.5501484286071</v>
      </c>
      <c r="H47" s="38">
        <v>1050</v>
      </c>
      <c r="I47" s="49">
        <v>39711</v>
      </c>
      <c r="J47" s="38">
        <v>51</v>
      </c>
      <c r="K47" s="38">
        <v>1.55</v>
      </c>
      <c r="L47" s="38">
        <v>0.25</v>
      </c>
      <c r="M47" s="38">
        <f t="shared" si="0"/>
        <v>1046.1784196334902</v>
      </c>
      <c r="N47" s="38">
        <f t="shared" si="1"/>
        <v>1046.1784196334902</v>
      </c>
      <c r="O47" s="38">
        <f t="shared" si="2"/>
        <v>1.2910795484821891</v>
      </c>
      <c r="P47" s="38">
        <f t="shared" si="3"/>
        <v>2.5910795484821891</v>
      </c>
      <c r="Q47" s="37">
        <f t="shared" si="4"/>
        <v>2.4767090391617209E-3</v>
      </c>
    </row>
    <row r="48" spans="1:17" x14ac:dyDescent="0.25">
      <c r="A48" s="36">
        <v>39661</v>
      </c>
      <c r="B48" s="37">
        <v>0.20649999999999999</v>
      </c>
      <c r="C48" s="38">
        <v>1282.829956</v>
      </c>
      <c r="D48" s="37">
        <v>1.6299999999999999E-2</v>
      </c>
      <c r="E48" s="48">
        <v>2.2499999999999999E-2</v>
      </c>
      <c r="F48" s="38">
        <v>32</v>
      </c>
      <c r="G48" s="38">
        <f t="shared" si="5"/>
        <v>1069.1873189216453</v>
      </c>
      <c r="H48" s="38">
        <v>1070</v>
      </c>
      <c r="I48" s="49">
        <v>39739</v>
      </c>
      <c r="J48" s="38">
        <v>50</v>
      </c>
      <c r="K48" s="38">
        <v>1.5</v>
      </c>
      <c r="L48" s="38">
        <v>15.1</v>
      </c>
      <c r="M48" s="38">
        <f t="shared" si="0"/>
        <v>1066.1134873036638</v>
      </c>
      <c r="N48" s="38">
        <f t="shared" si="1"/>
        <v>1066.1134873036638</v>
      </c>
      <c r="O48" s="38">
        <f t="shared" si="2"/>
        <v>1.5267541852981128</v>
      </c>
      <c r="P48" s="38">
        <f t="shared" si="3"/>
        <v>-12.073245814701886</v>
      </c>
      <c r="Q48" s="37">
        <f t="shared" si="4"/>
        <v>-1.132454092222082E-2</v>
      </c>
    </row>
    <row r="49" spans="1:17" x14ac:dyDescent="0.25">
      <c r="A49" s="36">
        <v>39692</v>
      </c>
      <c r="B49" s="37">
        <v>0.39389999999999997</v>
      </c>
      <c r="C49" s="38">
        <v>1166.3599850000001</v>
      </c>
      <c r="D49" s="37">
        <v>1.0200000000000001E-2</v>
      </c>
      <c r="E49" s="48">
        <v>2.3699999999999999E-2</v>
      </c>
      <c r="F49" s="38">
        <v>31</v>
      </c>
      <c r="G49" s="38">
        <f t="shared" si="5"/>
        <v>830.97522539280067</v>
      </c>
      <c r="H49" s="38">
        <v>850</v>
      </c>
      <c r="I49" s="49">
        <v>39774</v>
      </c>
      <c r="J49" s="38">
        <v>53</v>
      </c>
      <c r="K49" s="38">
        <v>1.85</v>
      </c>
      <c r="L49" s="38">
        <v>0.23</v>
      </c>
      <c r="M49" s="38">
        <f t="shared" si="0"/>
        <v>846.89200033218674</v>
      </c>
      <c r="N49" s="38">
        <f t="shared" si="1"/>
        <v>846.89200033218674</v>
      </c>
      <c r="O49" s="38">
        <f t="shared" si="2"/>
        <v>0.73558493066124597</v>
      </c>
      <c r="P49" s="38">
        <f t="shared" si="3"/>
        <v>2.3555849306612462</v>
      </c>
      <c r="Q49" s="37">
        <f t="shared" si="4"/>
        <v>2.7814466658526546E-3</v>
      </c>
    </row>
    <row r="50" spans="1:17" x14ac:dyDescent="0.25">
      <c r="A50" s="36">
        <v>39722</v>
      </c>
      <c r="B50" s="37">
        <v>0.59889999999999999</v>
      </c>
      <c r="C50" s="38">
        <v>968.75</v>
      </c>
      <c r="D50" s="37">
        <v>1.1999999999999999E-3</v>
      </c>
      <c r="E50" s="48">
        <v>2.9600000000000001E-2</v>
      </c>
      <c r="F50" s="38">
        <v>28</v>
      </c>
      <c r="G50" s="38">
        <f t="shared" si="5"/>
        <v>596.42478190077475</v>
      </c>
      <c r="H50" s="38">
        <v>600</v>
      </c>
      <c r="I50" s="49">
        <v>39802</v>
      </c>
      <c r="J50" s="38">
        <v>50</v>
      </c>
      <c r="K50" s="38">
        <v>5</v>
      </c>
      <c r="L50" s="38">
        <v>1.25</v>
      </c>
      <c r="M50" s="38">
        <f t="shared" si="0"/>
        <v>594.9013779691561</v>
      </c>
      <c r="N50" s="38">
        <f t="shared" si="1"/>
        <v>594.9013779691561</v>
      </c>
      <c r="O50" s="38">
        <f t="shared" si="2"/>
        <v>5.5226339967179072E-2</v>
      </c>
      <c r="P50" s="38">
        <f t="shared" si="3"/>
        <v>3.8052263399671791</v>
      </c>
      <c r="Q50" s="37">
        <f t="shared" si="4"/>
        <v>6.3963985979613395E-3</v>
      </c>
    </row>
    <row r="51" spans="1:17" x14ac:dyDescent="0.25">
      <c r="A51" s="36">
        <v>39753</v>
      </c>
      <c r="B51" s="37">
        <v>0.55279999999999996</v>
      </c>
      <c r="C51" s="38">
        <v>896.23999000000003</v>
      </c>
      <c r="D51" s="37">
        <v>2.0000000000000001E-4</v>
      </c>
      <c r="E51" s="48">
        <v>3.2300000000000002E-2</v>
      </c>
      <c r="F51" s="38">
        <v>33</v>
      </c>
      <c r="G51" s="38">
        <f t="shared" si="5"/>
        <v>549.83127205296205</v>
      </c>
      <c r="H51" s="38">
        <v>550</v>
      </c>
      <c r="I51" s="49">
        <v>39830</v>
      </c>
      <c r="J51" s="38">
        <v>50</v>
      </c>
      <c r="K51" s="38">
        <v>2.5</v>
      </c>
      <c r="L51" s="38">
        <v>0.4</v>
      </c>
      <c r="M51" s="38">
        <f t="shared" si="0"/>
        <v>547.48493171326515</v>
      </c>
      <c r="N51" s="38">
        <f t="shared" si="1"/>
        <v>547.48493171326515</v>
      </c>
      <c r="O51" s="38">
        <f t="shared" si="2"/>
        <v>9.9450229254607909E-3</v>
      </c>
      <c r="P51" s="38">
        <f t="shared" si="3"/>
        <v>2.1099450229254608</v>
      </c>
      <c r="Q51" s="37">
        <f t="shared" si="4"/>
        <v>3.8538869304087157E-3</v>
      </c>
    </row>
    <row r="52" spans="1:17" x14ac:dyDescent="0.25">
      <c r="A52" s="36">
        <v>39783</v>
      </c>
      <c r="B52" s="41">
        <v>0.4</v>
      </c>
      <c r="C52" s="38">
        <v>903.25</v>
      </c>
      <c r="D52" s="37">
        <v>1.1000000000000001E-3</v>
      </c>
      <c r="E52" s="48">
        <v>3.2300000000000002E-2</v>
      </c>
      <c r="F52" s="38">
        <v>30</v>
      </c>
      <c r="G52" s="38">
        <f t="shared" si="5"/>
        <v>642.93056296976533</v>
      </c>
      <c r="H52" s="38">
        <v>645</v>
      </c>
      <c r="I52" s="49">
        <v>39865</v>
      </c>
      <c r="J52" s="38">
        <v>52</v>
      </c>
      <c r="K52" s="38">
        <v>3</v>
      </c>
      <c r="L52" s="38">
        <v>2.75</v>
      </c>
      <c r="M52" s="38">
        <f t="shared" si="0"/>
        <v>641.89892846772966</v>
      </c>
      <c r="N52" s="38">
        <f t="shared" si="1"/>
        <v>641.89892846772966</v>
      </c>
      <c r="O52" s="38">
        <f t="shared" si="2"/>
        <v>5.8308566346012274E-2</v>
      </c>
      <c r="P52" s="38">
        <f t="shared" si="3"/>
        <v>0.30830856634601228</v>
      </c>
      <c r="Q52" s="37">
        <f t="shared" si="4"/>
        <v>4.8030702759073376E-4</v>
      </c>
    </row>
    <row r="53" spans="1:17" x14ac:dyDescent="0.25">
      <c r="A53" s="36">
        <v>39814</v>
      </c>
      <c r="B53" s="37">
        <v>0.44840000000000002</v>
      </c>
      <c r="C53" s="38">
        <v>825.88000499999998</v>
      </c>
      <c r="D53" s="37">
        <v>1.5E-3</v>
      </c>
      <c r="E53" s="48">
        <v>3.2399999999999998E-2</v>
      </c>
      <c r="F53" s="38">
        <v>28</v>
      </c>
      <c r="G53" s="38">
        <f t="shared" si="5"/>
        <v>572.30506511954025</v>
      </c>
      <c r="H53" s="38">
        <v>575</v>
      </c>
      <c r="I53" s="49">
        <v>39893</v>
      </c>
      <c r="J53" s="38">
        <v>50</v>
      </c>
      <c r="K53" s="38">
        <v>2.9</v>
      </c>
      <c r="L53" s="38">
        <v>1.95</v>
      </c>
      <c r="M53" s="38">
        <f t="shared" si="0"/>
        <v>571.9818614530061</v>
      </c>
      <c r="N53" s="38">
        <f t="shared" si="1"/>
        <v>571.9818614530061</v>
      </c>
      <c r="O53" s="38">
        <f t="shared" si="2"/>
        <v>6.6154595618904133E-2</v>
      </c>
      <c r="P53" s="38">
        <f t="shared" si="3"/>
        <v>1.0161545956189042</v>
      </c>
      <c r="Q53" s="37">
        <f t="shared" si="4"/>
        <v>1.7765503840236571E-3</v>
      </c>
    </row>
    <row r="54" spans="1:17" x14ac:dyDescent="0.25">
      <c r="A54" s="36">
        <v>39845</v>
      </c>
      <c r="B54" s="37">
        <v>0.46350000000000002</v>
      </c>
      <c r="C54" s="38">
        <v>735.09002699999996</v>
      </c>
      <c r="D54" s="37">
        <v>1.6000000000000001E-3</v>
      </c>
      <c r="E54" s="48">
        <v>3.4299999999999997E-2</v>
      </c>
      <c r="F54" s="38">
        <v>32</v>
      </c>
      <c r="G54" s="38">
        <f t="shared" si="5"/>
        <v>490.04714936257739</v>
      </c>
      <c r="H54" s="38">
        <v>490</v>
      </c>
      <c r="I54" s="49">
        <v>39921</v>
      </c>
      <c r="J54" s="38">
        <v>50</v>
      </c>
      <c r="K54" s="38">
        <v>2</v>
      </c>
      <c r="L54" s="38">
        <v>1.1499999999999999</v>
      </c>
      <c r="M54" s="38">
        <f t="shared" si="0"/>
        <v>487.89261450842901</v>
      </c>
      <c r="N54" s="38">
        <f t="shared" si="1"/>
        <v>487.89261450842901</v>
      </c>
      <c r="O54" s="38">
        <f t="shared" si="2"/>
        <v>6.8724003167566342E-2</v>
      </c>
      <c r="P54" s="38">
        <f t="shared" si="3"/>
        <v>0.91872400316756642</v>
      </c>
      <c r="Q54" s="37">
        <f t="shared" si="4"/>
        <v>1.8830455224111498E-3</v>
      </c>
    </row>
    <row r="55" spans="1:17" x14ac:dyDescent="0.25">
      <c r="A55" s="36">
        <v>39873</v>
      </c>
      <c r="B55" s="37">
        <v>0.44140000000000001</v>
      </c>
      <c r="C55" s="38">
        <v>797.86999500000002</v>
      </c>
      <c r="D55" s="37">
        <v>1.6999999999999999E-3</v>
      </c>
      <c r="E55" s="48">
        <v>3.5999999999999997E-2</v>
      </c>
      <c r="F55" s="38">
        <v>30</v>
      </c>
      <c r="G55" s="38">
        <f t="shared" si="5"/>
        <v>548.70945645575046</v>
      </c>
      <c r="H55" s="38">
        <v>550</v>
      </c>
      <c r="I55" s="49">
        <v>39949</v>
      </c>
      <c r="J55" s="38">
        <v>46</v>
      </c>
      <c r="K55" s="38">
        <v>1.9</v>
      </c>
      <c r="L55" s="38">
        <v>0.1</v>
      </c>
      <c r="M55" s="38">
        <f t="shared" si="0"/>
        <v>547.98217700559883</v>
      </c>
      <c r="N55" s="38">
        <f t="shared" si="1"/>
        <v>547.98217700559883</v>
      </c>
      <c r="O55" s="38">
        <f t="shared" si="2"/>
        <v>7.6838220154107101E-2</v>
      </c>
      <c r="P55" s="38">
        <f t="shared" si="3"/>
        <v>1.876838220154107</v>
      </c>
      <c r="Q55" s="37">
        <f t="shared" si="4"/>
        <v>3.4249986567262587E-3</v>
      </c>
    </row>
    <row r="56" spans="1:17" x14ac:dyDescent="0.25">
      <c r="A56" s="36">
        <v>39904</v>
      </c>
      <c r="B56" s="37">
        <v>0.36499999999999999</v>
      </c>
      <c r="C56" s="38">
        <v>872.80999799999995</v>
      </c>
      <c r="D56" s="37">
        <v>4.0000000000000002E-4</v>
      </c>
      <c r="E56" s="48">
        <v>3.15E-2</v>
      </c>
      <c r="F56" s="38">
        <v>29</v>
      </c>
      <c r="G56" s="38">
        <f t="shared" si="5"/>
        <v>642.92429298211857</v>
      </c>
      <c r="H56" s="38">
        <v>645</v>
      </c>
      <c r="I56" s="49">
        <v>39984</v>
      </c>
      <c r="J56" s="38">
        <v>50</v>
      </c>
      <c r="K56" s="38">
        <v>2.65</v>
      </c>
      <c r="L56" s="38">
        <v>0.9</v>
      </c>
      <c r="M56" s="38">
        <f t="shared" si="0"/>
        <v>642.31465850251561</v>
      </c>
      <c r="N56" s="38">
        <f t="shared" si="1"/>
        <v>642.31465850251561</v>
      </c>
      <c r="O56" s="38">
        <f t="shared" si="2"/>
        <v>2.0497832672414396E-2</v>
      </c>
      <c r="P56" s="38">
        <f t="shared" si="3"/>
        <v>1.7704978326724143</v>
      </c>
      <c r="Q56" s="37">
        <f t="shared" si="4"/>
        <v>2.7564337964824451E-3</v>
      </c>
    </row>
    <row r="57" spans="1:17" x14ac:dyDescent="0.25">
      <c r="A57" s="36">
        <v>39934</v>
      </c>
      <c r="B57" s="37">
        <v>0.28920000000000001</v>
      </c>
      <c r="C57" s="38">
        <v>919.14001499999995</v>
      </c>
      <c r="D57" s="37">
        <v>1.4E-3</v>
      </c>
      <c r="E57" s="48">
        <v>2.9000000000000001E-2</v>
      </c>
      <c r="F57" s="38">
        <v>32</v>
      </c>
      <c r="G57" s="38">
        <f t="shared" si="5"/>
        <v>711.75431830507591</v>
      </c>
      <c r="H57" s="38">
        <v>710</v>
      </c>
      <c r="I57" s="49">
        <v>40012</v>
      </c>
      <c r="J57" s="38">
        <v>50</v>
      </c>
      <c r="K57" s="38">
        <v>1.9</v>
      </c>
      <c r="L57" s="38">
        <v>0.4</v>
      </c>
      <c r="M57" s="38">
        <f t="shared" si="0"/>
        <v>707.9638486724624</v>
      </c>
      <c r="N57" s="38">
        <f t="shared" si="1"/>
        <v>707.9638486724624</v>
      </c>
      <c r="O57" s="38">
        <f t="shared" si="2"/>
        <v>8.7133841585415622E-2</v>
      </c>
      <c r="P57" s="38">
        <f t="shared" si="3"/>
        <v>1.5871338415854157</v>
      </c>
      <c r="Q57" s="37">
        <f t="shared" si="4"/>
        <v>2.2418289359852597E-3</v>
      </c>
    </row>
    <row r="58" spans="1:17" x14ac:dyDescent="0.25">
      <c r="A58" s="36">
        <v>39965</v>
      </c>
      <c r="B58" s="37">
        <v>0.26350000000000001</v>
      </c>
      <c r="C58" s="38">
        <v>919.32000700000003</v>
      </c>
      <c r="D58" s="37">
        <v>1.6999999999999999E-3</v>
      </c>
      <c r="E58" s="48">
        <v>2.76E-2</v>
      </c>
      <c r="F58" s="38">
        <v>31</v>
      </c>
      <c r="G58" s="38">
        <f t="shared" si="5"/>
        <v>730.69303879958318</v>
      </c>
      <c r="H58" s="38">
        <v>730</v>
      </c>
      <c r="I58" s="49">
        <v>40047</v>
      </c>
      <c r="J58" s="38">
        <v>53</v>
      </c>
      <c r="K58" s="38">
        <v>2</v>
      </c>
      <c r="L58" s="38">
        <v>0.3</v>
      </c>
      <c r="M58" s="38">
        <f t="shared" si="0"/>
        <v>727.81982223929333</v>
      </c>
      <c r="N58" s="38">
        <f t="shared" si="1"/>
        <v>727.81982223929333</v>
      </c>
      <c r="O58" s="38">
        <f t="shared" si="2"/>
        <v>0.10538159279497451</v>
      </c>
      <c r="P58" s="38">
        <f t="shared" si="3"/>
        <v>1.8053815927949746</v>
      </c>
      <c r="Q58" s="37">
        <f t="shared" si="4"/>
        <v>2.4805336947822222E-3</v>
      </c>
    </row>
    <row r="59" spans="1:17" x14ac:dyDescent="0.25">
      <c r="A59" s="36">
        <v>39995</v>
      </c>
      <c r="B59" s="37">
        <v>0.25919999999999999</v>
      </c>
      <c r="C59" s="38">
        <v>987.47997999999995</v>
      </c>
      <c r="D59" s="37">
        <v>1.4E-3</v>
      </c>
      <c r="E59" s="48">
        <v>2.6700000000000002E-2</v>
      </c>
      <c r="F59" s="38">
        <v>31</v>
      </c>
      <c r="G59" s="38">
        <f t="shared" si="5"/>
        <v>787.78971820147615</v>
      </c>
      <c r="H59" s="38">
        <v>790</v>
      </c>
      <c r="I59" s="49">
        <v>40075</v>
      </c>
      <c r="J59" s="38">
        <v>50</v>
      </c>
      <c r="K59" s="38">
        <v>2.25</v>
      </c>
      <c r="L59" s="38">
        <v>0.4</v>
      </c>
      <c r="M59" s="38">
        <f t="shared" si="0"/>
        <v>787.59850767781029</v>
      </c>
      <c r="N59" s="38">
        <f t="shared" si="1"/>
        <v>787.59850767781029</v>
      </c>
      <c r="O59" s="38">
        <f t="shared" si="2"/>
        <v>9.3921817249967413E-2</v>
      </c>
      <c r="P59" s="38">
        <f t="shared" si="3"/>
        <v>1.9439218172499675</v>
      </c>
      <c r="Q59" s="37">
        <f t="shared" si="4"/>
        <v>2.4681634085131918E-3</v>
      </c>
    </row>
    <row r="60" spans="1:17" x14ac:dyDescent="0.25">
      <c r="A60" s="36">
        <v>40026</v>
      </c>
      <c r="B60" s="37">
        <v>0.2601</v>
      </c>
      <c r="C60" s="38">
        <v>1020.619995</v>
      </c>
      <c r="D60" s="37">
        <v>1.1000000000000001E-3</v>
      </c>
      <c r="E60" s="48">
        <v>2.4199999999999999E-2</v>
      </c>
      <c r="F60" s="38">
        <v>30</v>
      </c>
      <c r="G60" s="38">
        <f t="shared" si="5"/>
        <v>816.76738548889762</v>
      </c>
      <c r="H60" s="38">
        <v>815</v>
      </c>
      <c r="I60" s="49">
        <v>40103</v>
      </c>
      <c r="J60" s="38">
        <v>47</v>
      </c>
      <c r="K60" s="38">
        <v>2.1</v>
      </c>
      <c r="L60" s="38">
        <v>0.55000000000000004</v>
      </c>
      <c r="M60" s="38">
        <f t="shared" si="0"/>
        <v>812.78456844924938</v>
      </c>
      <c r="N60" s="38">
        <f t="shared" si="1"/>
        <v>812.78456844924938</v>
      </c>
      <c r="O60" s="38">
        <f t="shared" si="2"/>
        <v>7.3677825820953044E-2</v>
      </c>
      <c r="P60" s="38">
        <f t="shared" si="3"/>
        <v>1.623677825820953</v>
      </c>
      <c r="Q60" s="37">
        <f t="shared" si="4"/>
        <v>1.9976730475073433E-3</v>
      </c>
    </row>
    <row r="61" spans="1:17" x14ac:dyDescent="0.25">
      <c r="A61" s="36">
        <v>40057</v>
      </c>
      <c r="B61" s="37">
        <v>0.25609999999999999</v>
      </c>
      <c r="C61" s="38">
        <v>1057.079956</v>
      </c>
      <c r="D61" s="37">
        <v>5.9999999999999995E-4</v>
      </c>
      <c r="E61" s="48">
        <v>2.29E-2</v>
      </c>
      <c r="F61" s="38">
        <v>30</v>
      </c>
      <c r="G61" s="38">
        <f t="shared" si="5"/>
        <v>848.84392057363266</v>
      </c>
      <c r="H61" s="38">
        <v>850</v>
      </c>
      <c r="I61" s="49">
        <v>40138</v>
      </c>
      <c r="J61" s="38">
        <v>52</v>
      </c>
      <c r="K61" s="38">
        <v>2.75</v>
      </c>
      <c r="L61" s="38">
        <v>2.2999999999999998</v>
      </c>
      <c r="M61" s="38">
        <f t="shared" si="0"/>
        <v>847.17734557102813</v>
      </c>
      <c r="N61" s="38">
        <f t="shared" si="1"/>
        <v>847.17734557102813</v>
      </c>
      <c r="O61" s="38">
        <f t="shared" si="2"/>
        <v>4.1915258779549103E-2</v>
      </c>
      <c r="P61" s="38">
        <f t="shared" si="3"/>
        <v>0.49191525877954928</v>
      </c>
      <c r="Q61" s="37">
        <f t="shared" si="4"/>
        <v>5.8065204570358357E-4</v>
      </c>
    </row>
    <row r="62" spans="1:17" x14ac:dyDescent="0.25">
      <c r="A62" s="36">
        <v>40087</v>
      </c>
      <c r="B62" s="37">
        <v>0.30690000000000001</v>
      </c>
      <c r="C62" s="38">
        <v>1036.1899410000001</v>
      </c>
      <c r="D62" s="37">
        <v>1E-4</v>
      </c>
      <c r="E62" s="48">
        <v>2.1899999999999999E-2</v>
      </c>
      <c r="F62" s="38">
        <v>31</v>
      </c>
      <c r="G62" s="38">
        <f t="shared" si="5"/>
        <v>794.00826060277518</v>
      </c>
      <c r="H62" s="38">
        <v>795</v>
      </c>
      <c r="I62" s="49">
        <v>40166</v>
      </c>
      <c r="J62" s="38">
        <v>50</v>
      </c>
      <c r="K62" s="38">
        <v>2.4</v>
      </c>
      <c r="L62" s="38">
        <v>0.3</v>
      </c>
      <c r="M62" s="38">
        <f t="shared" si="0"/>
        <v>792.5891096636326</v>
      </c>
      <c r="N62" s="38">
        <f t="shared" si="1"/>
        <v>792.5891096636326</v>
      </c>
      <c r="O62" s="38">
        <f t="shared" si="2"/>
        <v>6.7519909740920191E-3</v>
      </c>
      <c r="P62" s="38">
        <f t="shared" si="3"/>
        <v>2.1067519909740922</v>
      </c>
      <c r="Q62" s="37">
        <f t="shared" si="4"/>
        <v>2.6580632578564927E-3</v>
      </c>
    </row>
    <row r="63" spans="1:17" x14ac:dyDescent="0.25">
      <c r="A63" s="36">
        <v>40118</v>
      </c>
      <c r="B63" s="37">
        <v>0.24510000000000001</v>
      </c>
      <c r="C63" s="38">
        <v>1095.630005</v>
      </c>
      <c r="D63" s="37">
        <v>8.0000000000000004E-4</v>
      </c>
      <c r="E63" s="48">
        <v>2.1000000000000001E-2</v>
      </c>
      <c r="F63" s="38">
        <v>31</v>
      </c>
      <c r="G63" s="38">
        <f t="shared" si="5"/>
        <v>885.02510965696911</v>
      </c>
      <c r="H63" s="38">
        <v>885</v>
      </c>
      <c r="I63" s="49">
        <v>40194</v>
      </c>
      <c r="J63" s="38">
        <v>47</v>
      </c>
      <c r="K63" s="38">
        <v>2</v>
      </c>
      <c r="L63" s="38">
        <v>0.5</v>
      </c>
      <c r="M63" s="38">
        <f t="shared" si="0"/>
        <v>882.90883757228244</v>
      </c>
      <c r="N63" s="38">
        <f t="shared" si="1"/>
        <v>882.90883757228244</v>
      </c>
      <c r="O63" s="38">
        <f t="shared" si="2"/>
        <v>6.0127355459083952E-2</v>
      </c>
      <c r="P63" s="38">
        <f t="shared" si="3"/>
        <v>1.560127355459084</v>
      </c>
      <c r="Q63" s="37">
        <f t="shared" si="4"/>
        <v>1.7670310784847691E-3</v>
      </c>
    </row>
    <row r="64" spans="1:17" x14ac:dyDescent="0.25">
      <c r="A64" s="36">
        <v>40148</v>
      </c>
      <c r="B64" s="37">
        <v>0.21679999999999999</v>
      </c>
      <c r="C64" s="38">
        <v>1115.099976</v>
      </c>
      <c r="D64" s="37">
        <v>4.0000000000000002E-4</v>
      </c>
      <c r="E64" s="48">
        <v>2.0199999999999999E-2</v>
      </c>
      <c r="F64" s="38">
        <v>29</v>
      </c>
      <c r="G64" s="38">
        <f t="shared" si="5"/>
        <v>928.59988940514836</v>
      </c>
      <c r="H64" s="38">
        <v>930</v>
      </c>
      <c r="I64" s="49">
        <v>40229</v>
      </c>
      <c r="J64" s="38">
        <v>51</v>
      </c>
      <c r="K64" s="38">
        <v>2.75</v>
      </c>
      <c r="L64" s="38">
        <v>2.0499999999999998</v>
      </c>
      <c r="M64" s="38">
        <f t="shared" si="0"/>
        <v>927.19802337031933</v>
      </c>
      <c r="N64" s="38">
        <f t="shared" si="1"/>
        <v>927.19802337031933</v>
      </c>
      <c r="O64" s="38">
        <f t="shared" si="2"/>
        <v>2.9554982161883788E-2</v>
      </c>
      <c r="P64" s="38">
        <f t="shared" si="3"/>
        <v>0.72955498216188397</v>
      </c>
      <c r="Q64" s="37">
        <f t="shared" si="4"/>
        <v>7.8683837084767222E-4</v>
      </c>
    </row>
    <row r="65" spans="1:17" x14ac:dyDescent="0.25">
      <c r="A65" s="36">
        <v>40179</v>
      </c>
      <c r="B65" s="37">
        <v>0.2462</v>
      </c>
      <c r="C65" s="38">
        <v>1073.869995</v>
      </c>
      <c r="D65" s="37">
        <v>2.0000000000000001E-4</v>
      </c>
      <c r="E65" s="48">
        <v>1.9800000000000002E-2</v>
      </c>
      <c r="F65" s="38">
        <v>28</v>
      </c>
      <c r="G65" s="38">
        <f t="shared" si="5"/>
        <v>875.98285261206183</v>
      </c>
      <c r="H65" s="38">
        <v>875</v>
      </c>
      <c r="I65" s="49">
        <v>40257</v>
      </c>
      <c r="J65" s="38">
        <v>50</v>
      </c>
      <c r="K65" s="38">
        <v>2.8</v>
      </c>
      <c r="L65" s="38">
        <v>0.3</v>
      </c>
      <c r="M65" s="38">
        <f t="shared" si="0"/>
        <v>872.17602772564919</v>
      </c>
      <c r="N65" s="38">
        <f t="shared" si="1"/>
        <v>872.17602772564919</v>
      </c>
      <c r="O65" s="38">
        <f t="shared" si="2"/>
        <v>1.3424392721873688E-2</v>
      </c>
      <c r="P65" s="38">
        <f t="shared" si="3"/>
        <v>2.5134243927218738</v>
      </c>
      <c r="Q65" s="37">
        <f t="shared" si="4"/>
        <v>2.8817856864010185E-3</v>
      </c>
    </row>
    <row r="66" spans="1:17" x14ac:dyDescent="0.25">
      <c r="A66" s="36">
        <v>40210</v>
      </c>
      <c r="B66" s="37">
        <v>0.19500000000000001</v>
      </c>
      <c r="C66" s="38">
        <v>1104.48999</v>
      </c>
      <c r="D66" s="37">
        <v>8.9999999999999998E-4</v>
      </c>
      <c r="E66" s="48">
        <v>2.0299999999999999E-2</v>
      </c>
      <c r="F66" s="38">
        <v>33</v>
      </c>
      <c r="G66" s="38">
        <f t="shared" si="5"/>
        <v>926.30767294344798</v>
      </c>
      <c r="H66" s="38">
        <v>925</v>
      </c>
      <c r="I66" s="49">
        <v>40285</v>
      </c>
      <c r="J66" s="38">
        <v>50</v>
      </c>
      <c r="K66" s="38">
        <v>1.8</v>
      </c>
      <c r="L66" s="38">
        <v>0.2</v>
      </c>
      <c r="M66" s="38">
        <f t="shared" si="0"/>
        <v>923.08596593375137</v>
      </c>
      <c r="N66" s="38">
        <f t="shared" si="1"/>
        <v>923.08596593375137</v>
      </c>
      <c r="O66" s="38">
        <f t="shared" si="2"/>
        <v>7.5260906294694216E-2</v>
      </c>
      <c r="P66" s="38">
        <f t="shared" si="3"/>
        <v>1.6752609062946944</v>
      </c>
      <c r="Q66" s="37">
        <f t="shared" si="4"/>
        <v>1.8148482027890841E-3</v>
      </c>
    </row>
    <row r="67" spans="1:17" x14ac:dyDescent="0.25">
      <c r="A67" s="36">
        <v>40238</v>
      </c>
      <c r="B67" s="37">
        <v>0.1759</v>
      </c>
      <c r="C67" s="38">
        <v>1169.4300539999999</v>
      </c>
      <c r="D67" s="37">
        <v>1.5E-3</v>
      </c>
      <c r="E67" s="48">
        <v>1.9E-2</v>
      </c>
      <c r="F67" s="38">
        <v>30</v>
      </c>
      <c r="G67" s="38">
        <f t="shared" si="5"/>
        <v>1005.0733017552448</v>
      </c>
      <c r="H67" s="38">
        <v>1005</v>
      </c>
      <c r="I67" s="49">
        <v>40320</v>
      </c>
      <c r="J67" s="38">
        <v>52</v>
      </c>
      <c r="K67" s="38">
        <v>2.5</v>
      </c>
      <c r="L67" s="38">
        <v>1.6</v>
      </c>
      <c r="M67" s="38">
        <f t="shared" si="0"/>
        <v>1002.2852558227978</v>
      </c>
      <c r="N67" s="38">
        <f t="shared" si="1"/>
        <v>1002.2852558227978</v>
      </c>
      <c r="O67" s="38">
        <f t="shared" si="2"/>
        <v>0.12388527088598492</v>
      </c>
      <c r="P67" s="38">
        <f t="shared" si="3"/>
        <v>1.0238852708859849</v>
      </c>
      <c r="Q67" s="37">
        <f t="shared" si="4"/>
        <v>1.0215507660495866E-3</v>
      </c>
    </row>
    <row r="68" spans="1:17" x14ac:dyDescent="0.25">
      <c r="A68" s="36">
        <v>40269</v>
      </c>
      <c r="B68" s="37">
        <v>0.2205</v>
      </c>
      <c r="C68" s="38">
        <v>1186.6899410000001</v>
      </c>
      <c r="D68" s="37">
        <v>1.4E-3</v>
      </c>
      <c r="E68" s="48">
        <v>1.83E-2</v>
      </c>
      <c r="F68" s="38">
        <v>28</v>
      </c>
      <c r="G68" s="38">
        <f t="shared" si="5"/>
        <v>988.63486358122395</v>
      </c>
      <c r="H68" s="38">
        <v>990</v>
      </c>
      <c r="I68" s="49">
        <v>40348</v>
      </c>
      <c r="J68" s="38">
        <v>50</v>
      </c>
      <c r="K68" s="38">
        <v>3.2</v>
      </c>
      <c r="L68" s="38">
        <v>8.3000000000000007</v>
      </c>
      <c r="M68" s="38">
        <f t="shared" si="0"/>
        <v>986.61015519117996</v>
      </c>
      <c r="N68" s="38">
        <f t="shared" si="1"/>
        <v>986.61015519117996</v>
      </c>
      <c r="O68" s="38">
        <f t="shared" si="2"/>
        <v>0.10630860738339061</v>
      </c>
      <c r="P68" s="38">
        <f t="shared" si="3"/>
        <v>-4.9936913926166095</v>
      </c>
      <c r="Q68" s="37">
        <f t="shared" si="4"/>
        <v>-5.0614636047902417E-3</v>
      </c>
    </row>
    <row r="69" spans="1:17" x14ac:dyDescent="0.25">
      <c r="A69" s="36">
        <v>40299</v>
      </c>
      <c r="B69" s="37">
        <v>0.35539999999999999</v>
      </c>
      <c r="C69" s="38">
        <v>1089.410034</v>
      </c>
      <c r="D69" s="37">
        <v>1.5E-3</v>
      </c>
      <c r="E69" s="48">
        <v>1.95E-2</v>
      </c>
      <c r="F69" s="38">
        <v>33</v>
      </c>
      <c r="G69" s="38">
        <f t="shared" si="5"/>
        <v>793.58846030930727</v>
      </c>
      <c r="H69" s="38">
        <v>795</v>
      </c>
      <c r="I69" s="49">
        <v>40376</v>
      </c>
      <c r="J69" s="38">
        <v>50</v>
      </c>
      <c r="K69" s="38">
        <v>2.8</v>
      </c>
      <c r="L69" s="38">
        <v>0.9</v>
      </c>
      <c r="M69" s="38">
        <f t="shared" si="0"/>
        <v>792.03666061763454</v>
      </c>
      <c r="N69" s="38">
        <f t="shared" si="1"/>
        <v>792.03666061763454</v>
      </c>
      <c r="O69" s="38">
        <f t="shared" si="2"/>
        <v>0.10780022656412765</v>
      </c>
      <c r="P69" s="38">
        <f t="shared" si="3"/>
        <v>2.0078002265641275</v>
      </c>
      <c r="Q69" s="37">
        <f t="shared" si="4"/>
        <v>2.5349839551598963E-3</v>
      </c>
    </row>
    <row r="70" spans="1:17" x14ac:dyDescent="0.25">
      <c r="A70" s="36">
        <v>40330</v>
      </c>
      <c r="B70" s="37">
        <v>0.34539999999999998</v>
      </c>
      <c r="C70" s="38">
        <v>1030.709961</v>
      </c>
      <c r="D70" s="37">
        <v>1.6999999999999999E-3</v>
      </c>
      <c r="E70" s="48">
        <v>2.0299999999999999E-2</v>
      </c>
      <c r="F70" s="38">
        <v>30</v>
      </c>
      <c r="G70" s="38">
        <f t="shared" si="5"/>
        <v>768.43401789187521</v>
      </c>
      <c r="H70" s="38">
        <v>770</v>
      </c>
      <c r="I70" s="49">
        <v>40411</v>
      </c>
      <c r="J70" s="38">
        <v>52</v>
      </c>
      <c r="K70" s="38">
        <v>3.7</v>
      </c>
      <c r="L70" s="38">
        <v>0.15</v>
      </c>
      <c r="M70" s="38">
        <f t="shared" ref="M70:M133" si="6">H70*EXP(-D70*(J70/365))-K70</f>
        <v>766.11353490983458</v>
      </c>
      <c r="N70" s="38">
        <f t="shared" ref="N70:N133" si="7">M70/$B$1</f>
        <v>766.11353490983458</v>
      </c>
      <c r="O70" s="38">
        <f t="shared" ref="O70:O133" si="8">(N70+K70)*(EXP(D70*F70/365)-1)</f>
        <v>0.10757050209396225</v>
      </c>
      <c r="P70" s="38">
        <f t="shared" ref="P70:P133" si="9">K70-L70+O70</f>
        <v>3.6575705020939626</v>
      </c>
      <c r="Q70" s="37">
        <f t="shared" ref="Q70:Q133" si="10">P70/N70</f>
        <v>4.7741885966346093E-3</v>
      </c>
    </row>
    <row r="71" spans="1:17" x14ac:dyDescent="0.25">
      <c r="A71" s="36">
        <v>40360</v>
      </c>
      <c r="B71" s="37">
        <v>0.23499999999999999</v>
      </c>
      <c r="C71" s="38">
        <v>1101.599976</v>
      </c>
      <c r="D71" s="37">
        <v>1.4E-3</v>
      </c>
      <c r="E71" s="48">
        <v>2.0500000000000001E-2</v>
      </c>
      <c r="F71" s="38">
        <v>32</v>
      </c>
      <c r="G71" s="38">
        <f t="shared" ref="G71:G134" si="11">C71*EXP((D71-E71+((B71^2)/2))*(1/12)+(B71*SQRT(F71/365)*$B$2))</f>
        <v>894.69469336991415</v>
      </c>
      <c r="H71" s="38">
        <v>895</v>
      </c>
      <c r="I71" s="49">
        <v>40439</v>
      </c>
      <c r="J71" s="38">
        <v>50</v>
      </c>
      <c r="K71" s="38">
        <v>2.2000000000000002</v>
      </c>
      <c r="L71" s="38">
        <v>0.65</v>
      </c>
      <c r="M71" s="38">
        <f t="shared" si="6"/>
        <v>892.62837262232927</v>
      </c>
      <c r="N71" s="38">
        <f t="shared" si="7"/>
        <v>892.62837262232927</v>
      </c>
      <c r="O71" s="38">
        <f t="shared" si="8"/>
        <v>0.10983772988584083</v>
      </c>
      <c r="P71" s="38">
        <f t="shared" si="9"/>
        <v>1.6598377298858411</v>
      </c>
      <c r="Q71" s="37">
        <f t="shared" si="10"/>
        <v>1.8594947021565466E-3</v>
      </c>
    </row>
    <row r="72" spans="1:17" x14ac:dyDescent="0.25">
      <c r="A72" s="36">
        <v>40391</v>
      </c>
      <c r="B72" s="37">
        <v>0.26050000000000001</v>
      </c>
      <c r="C72" s="38">
        <v>1049.329956</v>
      </c>
      <c r="D72" s="37">
        <v>1.6000000000000001E-3</v>
      </c>
      <c r="E72" s="48">
        <v>2.0500000000000001E-2</v>
      </c>
      <c r="F72" s="38">
        <v>30</v>
      </c>
      <c r="G72" s="38">
        <f t="shared" si="11"/>
        <v>839.75528856137612</v>
      </c>
      <c r="H72" s="38">
        <v>840</v>
      </c>
      <c r="I72" s="49">
        <v>40467</v>
      </c>
      <c r="J72" s="38">
        <v>46</v>
      </c>
      <c r="K72" s="38">
        <v>1.85</v>
      </c>
      <c r="L72" s="38">
        <v>0.1</v>
      </c>
      <c r="M72" s="38">
        <f t="shared" si="6"/>
        <v>837.98063625423367</v>
      </c>
      <c r="N72" s="38">
        <f t="shared" si="7"/>
        <v>837.98063625423367</v>
      </c>
      <c r="O72" s="38">
        <f t="shared" si="8"/>
        <v>0.11045074328753027</v>
      </c>
      <c r="P72" s="38">
        <f t="shared" si="9"/>
        <v>1.8604507432875304</v>
      </c>
      <c r="Q72" s="37">
        <f t="shared" si="10"/>
        <v>2.2201595869848849E-3</v>
      </c>
    </row>
    <row r="73" spans="1:17" x14ac:dyDescent="0.25">
      <c r="A73" s="36">
        <v>40422</v>
      </c>
      <c r="B73" s="37">
        <v>0.23699999999999999</v>
      </c>
      <c r="C73" s="38">
        <v>1141.1999510000001</v>
      </c>
      <c r="D73" s="37">
        <v>1.4E-3</v>
      </c>
      <c r="E73" s="48">
        <v>1.9900000000000001E-2</v>
      </c>
      <c r="F73" s="38">
        <v>29</v>
      </c>
      <c r="G73" s="38">
        <f t="shared" si="11"/>
        <v>934.69755104327987</v>
      </c>
      <c r="H73" s="38">
        <v>935</v>
      </c>
      <c r="I73" s="49">
        <v>40502</v>
      </c>
      <c r="J73" s="38">
        <v>51</v>
      </c>
      <c r="K73" s="38">
        <v>2.8</v>
      </c>
      <c r="L73" s="38">
        <v>0.3</v>
      </c>
      <c r="M73" s="38">
        <f t="shared" si="6"/>
        <v>932.01711651822791</v>
      </c>
      <c r="N73" s="38">
        <f t="shared" si="7"/>
        <v>932.01711651822791</v>
      </c>
      <c r="O73" s="38">
        <f t="shared" si="8"/>
        <v>0.10398818041533144</v>
      </c>
      <c r="P73" s="38">
        <f t="shared" si="9"/>
        <v>2.6039881804153313</v>
      </c>
      <c r="Q73" s="37">
        <f t="shared" si="10"/>
        <v>2.7939274228601613E-3</v>
      </c>
    </row>
    <row r="74" spans="1:17" x14ac:dyDescent="0.25">
      <c r="A74" s="36">
        <v>40452</v>
      </c>
      <c r="B74" s="37">
        <v>0.21199999999999999</v>
      </c>
      <c r="C74" s="38">
        <v>1183.26001</v>
      </c>
      <c r="D74" s="37">
        <v>1.4E-3</v>
      </c>
      <c r="E74" s="48">
        <v>1.9199999999999998E-2</v>
      </c>
      <c r="F74" s="38">
        <v>32</v>
      </c>
      <c r="G74" s="38">
        <f t="shared" si="11"/>
        <v>980.53920855112676</v>
      </c>
      <c r="H74" s="38">
        <v>980</v>
      </c>
      <c r="I74" s="49">
        <v>40530</v>
      </c>
      <c r="J74" s="38">
        <v>50</v>
      </c>
      <c r="K74" s="38">
        <v>1.8</v>
      </c>
      <c r="L74" s="38">
        <v>0.7</v>
      </c>
      <c r="M74" s="38">
        <f t="shared" si="6"/>
        <v>978.01207281551149</v>
      </c>
      <c r="N74" s="38">
        <f t="shared" si="7"/>
        <v>978.01207281551149</v>
      </c>
      <c r="O74" s="38">
        <f t="shared" si="8"/>
        <v>0.12026924613198213</v>
      </c>
      <c r="P74" s="38">
        <f t="shared" si="9"/>
        <v>1.2202692461319822</v>
      </c>
      <c r="Q74" s="37">
        <f t="shared" si="10"/>
        <v>1.2477036634313298E-3</v>
      </c>
    </row>
    <row r="75" spans="1:17" x14ac:dyDescent="0.25">
      <c r="A75" s="36">
        <v>40483</v>
      </c>
      <c r="B75" s="37">
        <v>0.2354</v>
      </c>
      <c r="C75" s="38">
        <v>1180.5500489999999</v>
      </c>
      <c r="D75" s="37">
        <v>1.8E-3</v>
      </c>
      <c r="E75" s="48">
        <v>1.89E-2</v>
      </c>
      <c r="F75" s="38">
        <v>31</v>
      </c>
      <c r="G75" s="38">
        <f t="shared" si="11"/>
        <v>961.80496658802986</v>
      </c>
      <c r="H75" s="38">
        <v>960</v>
      </c>
      <c r="I75" s="49">
        <v>40565</v>
      </c>
      <c r="J75" s="38">
        <v>53</v>
      </c>
      <c r="K75" s="38">
        <v>2.6</v>
      </c>
      <c r="L75" s="38">
        <v>1</v>
      </c>
      <c r="M75" s="38">
        <f t="shared" si="6"/>
        <v>957.14911771946868</v>
      </c>
      <c r="N75" s="38">
        <f t="shared" si="7"/>
        <v>957.14911771946868</v>
      </c>
      <c r="O75" s="38">
        <f t="shared" si="8"/>
        <v>0.14673450563600804</v>
      </c>
      <c r="P75" s="38">
        <f t="shared" si="9"/>
        <v>1.7467345056360082</v>
      </c>
      <c r="Q75" s="37">
        <f t="shared" si="10"/>
        <v>1.8249345617094947E-3</v>
      </c>
    </row>
    <row r="76" spans="1:17" x14ac:dyDescent="0.25">
      <c r="A76" s="36">
        <v>40513</v>
      </c>
      <c r="B76" s="37">
        <v>0.17749999999999999</v>
      </c>
      <c r="C76" s="38">
        <v>1257.6400149999999</v>
      </c>
      <c r="D76" s="37">
        <v>6.9999999999999999E-4</v>
      </c>
      <c r="E76" s="48">
        <v>1.83E-2</v>
      </c>
      <c r="F76" s="38">
        <v>31</v>
      </c>
      <c r="G76" s="38">
        <f t="shared" si="11"/>
        <v>1076.695386397264</v>
      </c>
      <c r="H76" s="38">
        <v>1075</v>
      </c>
      <c r="I76" s="49">
        <v>40593</v>
      </c>
      <c r="J76" s="38">
        <v>50</v>
      </c>
      <c r="K76" s="38">
        <v>2.35</v>
      </c>
      <c r="L76" s="38">
        <v>0.9</v>
      </c>
      <c r="M76" s="38">
        <f t="shared" si="6"/>
        <v>1072.5469227503581</v>
      </c>
      <c r="N76" s="38">
        <f t="shared" si="7"/>
        <v>1072.5469227503581</v>
      </c>
      <c r="O76" s="38">
        <f t="shared" si="8"/>
        <v>6.3906730424304267E-2</v>
      </c>
      <c r="P76" s="38">
        <f t="shared" si="9"/>
        <v>1.5139067304243043</v>
      </c>
      <c r="Q76" s="37">
        <f t="shared" si="10"/>
        <v>1.4115062924633232E-3</v>
      </c>
    </row>
    <row r="77" spans="1:17" x14ac:dyDescent="0.25">
      <c r="A77" s="36">
        <v>40544</v>
      </c>
      <c r="B77" s="37">
        <v>0.1953</v>
      </c>
      <c r="C77" s="38">
        <v>1286.119995</v>
      </c>
      <c r="D77" s="37">
        <v>1.5E-3</v>
      </c>
      <c r="E77" s="48">
        <v>1.7899999999999999E-2</v>
      </c>
      <c r="F77" s="38">
        <v>28</v>
      </c>
      <c r="G77" s="38">
        <f t="shared" si="11"/>
        <v>1093.7102874306549</v>
      </c>
      <c r="H77" s="38">
        <v>1095</v>
      </c>
      <c r="I77" s="49">
        <v>40621</v>
      </c>
      <c r="J77" s="38">
        <v>47</v>
      </c>
      <c r="K77" s="38">
        <v>2.6</v>
      </c>
      <c r="L77" s="38">
        <v>0.55000000000000004</v>
      </c>
      <c r="M77" s="38">
        <f t="shared" si="6"/>
        <v>1092.1885204243699</v>
      </c>
      <c r="N77" s="38">
        <f t="shared" si="7"/>
        <v>1092.1885204243699</v>
      </c>
      <c r="O77" s="38">
        <f t="shared" si="8"/>
        <v>0.12598291355694999</v>
      </c>
      <c r="P77" s="38">
        <f t="shared" si="9"/>
        <v>2.1759829135569499</v>
      </c>
      <c r="Q77" s="37">
        <f t="shared" si="10"/>
        <v>1.9923143970708205E-3</v>
      </c>
    </row>
    <row r="78" spans="1:17" x14ac:dyDescent="0.25">
      <c r="A78" s="36">
        <v>40575</v>
      </c>
      <c r="B78" s="37">
        <v>0.1835</v>
      </c>
      <c r="C78" s="38">
        <v>1327.219971</v>
      </c>
      <c r="D78" s="37">
        <v>1.2999999999999999E-3</v>
      </c>
      <c r="E78" s="48">
        <v>1.7600000000000001E-2</v>
      </c>
      <c r="F78" s="38">
        <v>31</v>
      </c>
      <c r="G78" s="38">
        <f t="shared" si="11"/>
        <v>1130.5439751423582</v>
      </c>
      <c r="H78" s="38">
        <v>1130</v>
      </c>
      <c r="I78" s="49">
        <v>40649</v>
      </c>
      <c r="J78" s="38">
        <v>47</v>
      </c>
      <c r="K78" s="38">
        <v>2.15</v>
      </c>
      <c r="L78" s="38">
        <v>0.65</v>
      </c>
      <c r="M78" s="38">
        <f t="shared" si="6"/>
        <v>1127.660856927348</v>
      </c>
      <c r="N78" s="38">
        <f t="shared" si="7"/>
        <v>1127.660856927348</v>
      </c>
      <c r="O78" s="38">
        <f t="shared" si="8"/>
        <v>0.12475038687183258</v>
      </c>
      <c r="P78" s="38">
        <f t="shared" si="9"/>
        <v>1.6247503868718325</v>
      </c>
      <c r="Q78" s="37">
        <f t="shared" si="10"/>
        <v>1.4408147422080029E-3</v>
      </c>
    </row>
    <row r="79" spans="1:17" x14ac:dyDescent="0.25">
      <c r="A79" s="36">
        <v>40603</v>
      </c>
      <c r="B79" s="37">
        <v>0.1774</v>
      </c>
      <c r="C79" s="38">
        <v>1325.829956</v>
      </c>
      <c r="D79" s="37">
        <v>5.0000000000000001E-4</v>
      </c>
      <c r="E79" s="48">
        <v>1.7999999999999999E-2</v>
      </c>
      <c r="F79" s="38">
        <v>29</v>
      </c>
      <c r="G79" s="38">
        <f t="shared" si="11"/>
        <v>1140.9703649240209</v>
      </c>
      <c r="H79" s="38">
        <v>1140</v>
      </c>
      <c r="I79" s="49">
        <v>40684</v>
      </c>
      <c r="J79" s="38">
        <v>51</v>
      </c>
      <c r="K79" s="38">
        <v>0.7</v>
      </c>
      <c r="L79" s="38">
        <v>0.5</v>
      </c>
      <c r="M79" s="38">
        <f t="shared" si="6"/>
        <v>1139.2203589463979</v>
      </c>
      <c r="N79" s="38">
        <f t="shared" si="7"/>
        <v>1139.2203589463979</v>
      </c>
      <c r="O79" s="38">
        <f t="shared" si="8"/>
        <v>4.52854069087806E-2</v>
      </c>
      <c r="P79" s="38">
        <f t="shared" si="9"/>
        <v>0.24528540690878056</v>
      </c>
      <c r="Q79" s="37">
        <f t="shared" si="10"/>
        <v>2.1530988713687623E-4</v>
      </c>
    </row>
    <row r="80" spans="1:17" x14ac:dyDescent="0.25">
      <c r="A80" s="36">
        <v>40634</v>
      </c>
      <c r="B80" s="37">
        <v>0.1474</v>
      </c>
      <c r="C80" s="38">
        <v>1363.6099850000001</v>
      </c>
      <c r="D80" s="37">
        <v>2.0000000000000001E-4</v>
      </c>
      <c r="E80" s="48">
        <v>1.78E-2</v>
      </c>
      <c r="F80" s="38">
        <v>32</v>
      </c>
      <c r="G80" s="38">
        <f t="shared" si="11"/>
        <v>1195.5923447603141</v>
      </c>
      <c r="H80" s="38">
        <v>1195</v>
      </c>
      <c r="I80" s="49">
        <v>40712</v>
      </c>
      <c r="J80" s="38">
        <v>50</v>
      </c>
      <c r="K80" s="38">
        <v>1.95</v>
      </c>
      <c r="L80" s="38">
        <v>0.95</v>
      </c>
      <c r="M80" s="38">
        <f t="shared" si="6"/>
        <v>1193.0172607224579</v>
      </c>
      <c r="N80" s="38">
        <f t="shared" si="7"/>
        <v>1193.0172607224579</v>
      </c>
      <c r="O80" s="38">
        <f t="shared" si="8"/>
        <v>2.0953034296163686E-2</v>
      </c>
      <c r="P80" s="38">
        <f t="shared" si="9"/>
        <v>1.0209530342961637</v>
      </c>
      <c r="Q80" s="37">
        <f t="shared" si="10"/>
        <v>8.557739002685536E-4</v>
      </c>
    </row>
    <row r="81" spans="1:17" x14ac:dyDescent="0.25">
      <c r="A81" s="36">
        <v>40664</v>
      </c>
      <c r="B81" s="37">
        <v>0.1545</v>
      </c>
      <c r="C81" s="38">
        <v>1345.1999510000001</v>
      </c>
      <c r="D81" s="37">
        <v>4.0000000000000002E-4</v>
      </c>
      <c r="E81" s="48">
        <v>1.7999999999999999E-2</v>
      </c>
      <c r="F81" s="38">
        <v>30</v>
      </c>
      <c r="G81" s="38">
        <f t="shared" si="11"/>
        <v>1177.2594903189918</v>
      </c>
      <c r="H81" s="38">
        <v>1175</v>
      </c>
      <c r="I81" s="49">
        <v>40740</v>
      </c>
      <c r="J81" s="38">
        <v>46</v>
      </c>
      <c r="K81" s="38">
        <v>0.35</v>
      </c>
      <c r="L81" s="38">
        <v>1</v>
      </c>
      <c r="M81" s="38">
        <f t="shared" si="6"/>
        <v>1174.5907686162557</v>
      </c>
      <c r="N81" s="38">
        <f t="shared" si="7"/>
        <v>1174.5907686162557</v>
      </c>
      <c r="O81" s="38">
        <f t="shared" si="8"/>
        <v>3.8628824644026116E-2</v>
      </c>
      <c r="P81" s="38">
        <f t="shared" si="9"/>
        <v>-0.61137117535597385</v>
      </c>
      <c r="Q81" s="37">
        <f t="shared" si="10"/>
        <v>-5.2049717373158725E-4</v>
      </c>
    </row>
    <row r="82" spans="1:17" x14ac:dyDescent="0.25">
      <c r="A82" s="36">
        <v>40695</v>
      </c>
      <c r="B82" s="37">
        <v>0.16520000000000001</v>
      </c>
      <c r="C82" s="38">
        <v>1320.6400149999999</v>
      </c>
      <c r="D82" s="37">
        <v>1E-4</v>
      </c>
      <c r="E82" s="48">
        <v>1.89E-2</v>
      </c>
      <c r="F82" s="38">
        <v>29</v>
      </c>
      <c r="G82" s="38">
        <f t="shared" si="11"/>
        <v>1147.9651877537817</v>
      </c>
      <c r="H82" s="38">
        <v>1150</v>
      </c>
      <c r="I82" s="49">
        <v>40775</v>
      </c>
      <c r="J82" s="38">
        <v>51</v>
      </c>
      <c r="K82" s="38">
        <v>2.6</v>
      </c>
      <c r="L82" s="38">
        <v>4.5999999999999996</v>
      </c>
      <c r="M82" s="38">
        <f t="shared" si="6"/>
        <v>1147.3839316191081</v>
      </c>
      <c r="N82" s="38">
        <f t="shared" si="7"/>
        <v>1147.3839316191081</v>
      </c>
      <c r="O82" s="38">
        <f t="shared" si="8"/>
        <v>9.1368949320420993E-3</v>
      </c>
      <c r="P82" s="38">
        <f t="shared" si="9"/>
        <v>-1.9908631050679575</v>
      </c>
      <c r="Q82" s="37">
        <f t="shared" si="10"/>
        <v>-1.7351324610748126E-3</v>
      </c>
    </row>
    <row r="83" spans="1:17" x14ac:dyDescent="0.25">
      <c r="A83" s="36">
        <v>40725</v>
      </c>
      <c r="B83" s="37">
        <v>0.2525</v>
      </c>
      <c r="C83" s="38">
        <v>1292.280029</v>
      </c>
      <c r="D83" s="37">
        <v>1.6000000000000001E-3</v>
      </c>
      <c r="E83" s="48">
        <v>1.8599999999999998E-2</v>
      </c>
      <c r="F83" s="38">
        <v>33</v>
      </c>
      <c r="G83" s="38">
        <f t="shared" si="11"/>
        <v>1030.3306000367686</v>
      </c>
      <c r="H83" s="38">
        <v>1030</v>
      </c>
      <c r="I83" s="49">
        <v>40803</v>
      </c>
      <c r="J83" s="38">
        <v>50</v>
      </c>
      <c r="K83" s="38">
        <v>2</v>
      </c>
      <c r="L83" s="38">
        <v>2.2000000000000002</v>
      </c>
      <c r="M83" s="38">
        <f t="shared" si="6"/>
        <v>1027.7742713136365</v>
      </c>
      <c r="N83" s="38">
        <f t="shared" si="7"/>
        <v>1027.7742713136365</v>
      </c>
      <c r="O83" s="38">
        <f t="shared" si="8"/>
        <v>0.14897538186472373</v>
      </c>
      <c r="P83" s="38">
        <f t="shared" si="9"/>
        <v>-5.1024618135276451E-2</v>
      </c>
      <c r="Q83" s="37">
        <f t="shared" si="10"/>
        <v>-4.964574377801848E-5</v>
      </c>
    </row>
    <row r="84" spans="1:17" x14ac:dyDescent="0.25">
      <c r="A84" s="36">
        <v>40756</v>
      </c>
      <c r="B84" s="37">
        <v>0.31619999999999998</v>
      </c>
      <c r="C84" s="38">
        <v>1218.8900149999999</v>
      </c>
      <c r="D84" s="37">
        <v>1E-4</v>
      </c>
      <c r="E84" s="48">
        <v>2.1000000000000001E-2</v>
      </c>
      <c r="F84" s="38">
        <v>30</v>
      </c>
      <c r="G84" s="38">
        <f t="shared" si="11"/>
        <v>930.91223256132082</v>
      </c>
      <c r="H84" s="38">
        <v>930</v>
      </c>
      <c r="I84" s="49">
        <v>40838</v>
      </c>
      <c r="J84" s="38">
        <v>52</v>
      </c>
      <c r="K84" s="38">
        <v>3.9</v>
      </c>
      <c r="L84" s="38">
        <v>5.0999999999999996</v>
      </c>
      <c r="M84" s="38">
        <f t="shared" si="6"/>
        <v>926.0867507793098</v>
      </c>
      <c r="N84" s="38">
        <f t="shared" si="7"/>
        <v>926.0867507793098</v>
      </c>
      <c r="O84" s="38">
        <f t="shared" si="8"/>
        <v>7.6437581314467975E-3</v>
      </c>
      <c r="P84" s="38">
        <f t="shared" si="9"/>
        <v>-1.1923562418685529</v>
      </c>
      <c r="Q84" s="37">
        <f t="shared" si="10"/>
        <v>-1.2875211105926902E-3</v>
      </c>
    </row>
    <row r="85" spans="1:17" x14ac:dyDescent="0.25">
      <c r="A85" s="36">
        <v>40787</v>
      </c>
      <c r="B85" s="37">
        <v>0.42959999999999998</v>
      </c>
      <c r="C85" s="38">
        <v>1131.420044</v>
      </c>
      <c r="D85" s="37">
        <v>2.0000000000000001E-4</v>
      </c>
      <c r="E85" s="48">
        <v>2.1499999999999998E-2</v>
      </c>
      <c r="F85" s="38">
        <v>31</v>
      </c>
      <c r="G85" s="38">
        <f t="shared" si="11"/>
        <v>781.76057053375484</v>
      </c>
      <c r="H85" s="38">
        <v>780</v>
      </c>
      <c r="I85" s="40">
        <v>40866</v>
      </c>
      <c r="J85" s="38">
        <v>50</v>
      </c>
      <c r="K85" s="38">
        <v>4.0999999999999996</v>
      </c>
      <c r="L85" s="38">
        <v>0.05</v>
      </c>
      <c r="M85" s="38">
        <f t="shared" si="6"/>
        <v>775.87863042972151</v>
      </c>
      <c r="N85" s="38">
        <f t="shared" si="7"/>
        <v>775.87863042972151</v>
      </c>
      <c r="O85" s="38">
        <f t="shared" si="8"/>
        <v>1.3249064604484278E-2</v>
      </c>
      <c r="P85" s="38">
        <f t="shared" si="9"/>
        <v>4.0632490646044843</v>
      </c>
      <c r="Q85" s="37">
        <f t="shared" si="10"/>
        <v>5.2369647844973484E-3</v>
      </c>
    </row>
    <row r="86" spans="1:17" x14ac:dyDescent="0.25">
      <c r="A86" s="36">
        <v>40817</v>
      </c>
      <c r="B86" s="37">
        <v>0.29959999999999998</v>
      </c>
      <c r="C86" s="38">
        <v>1253.3000489999999</v>
      </c>
      <c r="D86" s="37">
        <v>2.0000000000000001E-4</v>
      </c>
      <c r="E86" s="48">
        <v>2.12E-2</v>
      </c>
      <c r="F86" s="38">
        <v>30</v>
      </c>
      <c r="G86" s="38">
        <f t="shared" si="11"/>
        <v>970.53498084023511</v>
      </c>
      <c r="H86" s="38">
        <v>970</v>
      </c>
      <c r="I86" s="49">
        <v>40894</v>
      </c>
      <c r="J86" s="38">
        <v>47</v>
      </c>
      <c r="K86" s="38">
        <v>3.5</v>
      </c>
      <c r="L86" s="38">
        <v>0.35</v>
      </c>
      <c r="M86" s="38">
        <f t="shared" si="6"/>
        <v>966.47501949975026</v>
      </c>
      <c r="N86" s="38">
        <f t="shared" si="7"/>
        <v>966.47501949975026</v>
      </c>
      <c r="O86" s="38">
        <f t="shared" si="8"/>
        <v>1.5944925894880387E-2</v>
      </c>
      <c r="P86" s="38">
        <f t="shared" si="9"/>
        <v>3.1659449258948804</v>
      </c>
      <c r="Q86" s="37">
        <f t="shared" si="10"/>
        <v>3.2757648796071116E-3</v>
      </c>
    </row>
    <row r="87" spans="1:17" x14ac:dyDescent="0.25">
      <c r="A87" s="36">
        <v>40848</v>
      </c>
      <c r="B87" s="37">
        <v>0.27800000000000002</v>
      </c>
      <c r="C87" s="38">
        <v>1246.959961</v>
      </c>
      <c r="D87" s="37">
        <v>2.0000000000000001E-4</v>
      </c>
      <c r="E87" s="48">
        <v>2.12E-2</v>
      </c>
      <c r="F87" s="38">
        <v>30</v>
      </c>
      <c r="G87" s="38">
        <f t="shared" si="11"/>
        <v>983.22072277358143</v>
      </c>
      <c r="H87" s="38">
        <v>985</v>
      </c>
      <c r="I87" s="49">
        <v>40564</v>
      </c>
      <c r="J87" s="38">
        <v>52</v>
      </c>
      <c r="K87" s="38">
        <v>3.1</v>
      </c>
      <c r="L87" s="38">
        <v>0.35</v>
      </c>
      <c r="M87" s="38">
        <f t="shared" si="6"/>
        <v>981.87193464641234</v>
      </c>
      <c r="N87" s="38">
        <f t="shared" si="7"/>
        <v>981.87193464641234</v>
      </c>
      <c r="O87" s="38">
        <f t="shared" si="8"/>
        <v>1.6191452553668634E-2</v>
      </c>
      <c r="P87" s="38">
        <f t="shared" si="9"/>
        <v>2.7661914525536688</v>
      </c>
      <c r="Q87" s="37">
        <f t="shared" si="10"/>
        <v>2.8172629799728599E-3</v>
      </c>
    </row>
    <row r="88" spans="1:17" x14ac:dyDescent="0.25">
      <c r="A88" s="36">
        <v>40878</v>
      </c>
      <c r="B88" s="37">
        <v>0.23400000000000001</v>
      </c>
      <c r="C88" s="38">
        <v>1257.599976</v>
      </c>
      <c r="D88" s="37">
        <v>1E-4</v>
      </c>
      <c r="E88" s="48">
        <v>2.1299999999999999E-2</v>
      </c>
      <c r="F88" s="38">
        <v>32</v>
      </c>
      <c r="G88" s="38">
        <f t="shared" si="11"/>
        <v>1022.1032065021811</v>
      </c>
      <c r="H88" s="38">
        <v>1020</v>
      </c>
      <c r="I88" s="49">
        <v>40592</v>
      </c>
      <c r="J88" s="38">
        <v>50</v>
      </c>
      <c r="K88" s="38">
        <v>2.7</v>
      </c>
      <c r="L88" s="38">
        <v>0.2</v>
      </c>
      <c r="M88" s="38">
        <f t="shared" si="6"/>
        <v>1017.2860274929626</v>
      </c>
      <c r="N88" s="38">
        <f t="shared" si="7"/>
        <v>1017.2860274929626</v>
      </c>
      <c r="O88" s="38">
        <f t="shared" si="8"/>
        <v>8.9423824541998154E-3</v>
      </c>
      <c r="P88" s="38">
        <f t="shared" si="9"/>
        <v>2.5089423824541996</v>
      </c>
      <c r="Q88" s="37">
        <f t="shared" si="10"/>
        <v>2.4663096854257698E-3</v>
      </c>
    </row>
    <row r="89" spans="1:17" x14ac:dyDescent="0.25">
      <c r="A89" s="36">
        <v>40909</v>
      </c>
      <c r="B89" s="37">
        <v>0.19439999999999999</v>
      </c>
      <c r="C89" s="38">
        <v>1312.410034</v>
      </c>
      <c r="D89" s="37">
        <v>4.0000000000000002E-4</v>
      </c>
      <c r="E89" s="48">
        <v>2.06E-2</v>
      </c>
      <c r="F89" s="38">
        <v>29</v>
      </c>
      <c r="G89" s="38">
        <f t="shared" si="11"/>
        <v>1113.3444301983393</v>
      </c>
      <c r="H89" s="38">
        <v>1115</v>
      </c>
      <c r="I89" s="49">
        <v>40985</v>
      </c>
      <c r="J89" s="38">
        <v>46</v>
      </c>
      <c r="K89" s="38">
        <v>2.2000000000000002</v>
      </c>
      <c r="L89" s="38">
        <v>0.3</v>
      </c>
      <c r="M89" s="38">
        <f t="shared" si="6"/>
        <v>1112.7437931975533</v>
      </c>
      <c r="N89" s="38">
        <f t="shared" si="7"/>
        <v>1112.7437931975533</v>
      </c>
      <c r="O89" s="38">
        <f t="shared" si="8"/>
        <v>3.543439320407555E-2</v>
      </c>
      <c r="P89" s="38">
        <f t="shared" si="9"/>
        <v>1.9354343932040756</v>
      </c>
      <c r="Q89" s="37">
        <f t="shared" si="10"/>
        <v>1.7393351506751243E-3</v>
      </c>
    </row>
    <row r="90" spans="1:17" x14ac:dyDescent="0.25">
      <c r="A90" s="36">
        <v>40940</v>
      </c>
      <c r="B90" s="37">
        <v>0.18429999999999999</v>
      </c>
      <c r="C90" s="38">
        <v>1365.6800539999999</v>
      </c>
      <c r="D90" s="37">
        <v>8.0000000000000004E-4</v>
      </c>
      <c r="E90" s="48">
        <v>0.02</v>
      </c>
      <c r="F90" s="38">
        <v>30</v>
      </c>
      <c r="G90" s="38">
        <f t="shared" si="11"/>
        <v>1165.2740316298302</v>
      </c>
      <c r="H90" s="38">
        <v>1165</v>
      </c>
      <c r="I90" s="49">
        <v>41020</v>
      </c>
      <c r="J90" s="38">
        <v>52</v>
      </c>
      <c r="K90" s="38">
        <v>3.2</v>
      </c>
      <c r="L90" s="38">
        <v>0.45</v>
      </c>
      <c r="M90" s="38">
        <f t="shared" si="6"/>
        <v>1161.6672294840525</v>
      </c>
      <c r="N90" s="38">
        <f t="shared" si="7"/>
        <v>1161.6672294840525</v>
      </c>
      <c r="O90" s="38">
        <f t="shared" si="8"/>
        <v>7.6596527824366947E-2</v>
      </c>
      <c r="P90" s="38">
        <f t="shared" si="9"/>
        <v>2.8265965278243668</v>
      </c>
      <c r="Q90" s="37">
        <f t="shared" si="10"/>
        <v>2.4332239526803062E-3</v>
      </c>
    </row>
    <row r="91" spans="1:17" x14ac:dyDescent="0.25">
      <c r="A91" s="36">
        <v>40969</v>
      </c>
      <c r="B91" s="37">
        <v>0.155</v>
      </c>
      <c r="C91" s="38">
        <v>1408.469971</v>
      </c>
      <c r="D91" s="37">
        <v>5.0000000000000001E-4</v>
      </c>
      <c r="E91" s="48">
        <v>1.9699999999999999E-2</v>
      </c>
      <c r="F91" s="38">
        <v>31</v>
      </c>
      <c r="G91" s="38">
        <f t="shared" si="11"/>
        <v>1229.2325487043061</v>
      </c>
      <c r="H91" s="38">
        <v>1230</v>
      </c>
      <c r="I91" s="49">
        <v>41048</v>
      </c>
      <c r="J91" s="38">
        <v>50</v>
      </c>
      <c r="K91" s="38">
        <v>2.35</v>
      </c>
      <c r="L91" s="38">
        <v>0.8</v>
      </c>
      <c r="M91" s="38">
        <f t="shared" si="6"/>
        <v>1227.5657563097484</v>
      </c>
      <c r="N91" s="38">
        <f t="shared" si="7"/>
        <v>1227.5657563097484</v>
      </c>
      <c r="O91" s="38">
        <f t="shared" si="8"/>
        <v>5.2230408234538429E-2</v>
      </c>
      <c r="P91" s="38">
        <f t="shared" si="9"/>
        <v>1.6022304082345384</v>
      </c>
      <c r="Q91" s="37">
        <f t="shared" si="10"/>
        <v>1.3052094358277715E-3</v>
      </c>
    </row>
    <row r="92" spans="1:17" x14ac:dyDescent="0.25">
      <c r="A92" s="36">
        <v>41000</v>
      </c>
      <c r="B92" s="37">
        <v>0.17150000000000001</v>
      </c>
      <c r="C92" s="38">
        <v>1397.910034</v>
      </c>
      <c r="D92" s="37">
        <v>6.9999999999999999E-4</v>
      </c>
      <c r="E92" s="48">
        <v>0.02</v>
      </c>
      <c r="F92" s="38">
        <v>31</v>
      </c>
      <c r="G92" s="38">
        <f t="shared" si="11"/>
        <v>1202.8030113895936</v>
      </c>
      <c r="H92" s="38">
        <v>1200</v>
      </c>
      <c r="I92" s="49">
        <v>41076</v>
      </c>
      <c r="J92" s="38">
        <v>47</v>
      </c>
      <c r="K92" s="38">
        <v>2.5499999999999998</v>
      </c>
      <c r="L92" s="38">
        <v>2.5</v>
      </c>
      <c r="M92" s="38">
        <f t="shared" si="6"/>
        <v>1197.3418404910979</v>
      </c>
      <c r="N92" s="38">
        <f t="shared" si="7"/>
        <v>1197.3418404910979</v>
      </c>
      <c r="O92" s="38">
        <f t="shared" si="8"/>
        <v>7.1338156027446253E-2</v>
      </c>
      <c r="P92" s="38">
        <f t="shared" si="9"/>
        <v>0.12133815602744608</v>
      </c>
      <c r="Q92" s="37">
        <f t="shared" si="10"/>
        <v>1.0133961073111619E-4</v>
      </c>
    </row>
    <row r="93" spans="1:17" x14ac:dyDescent="0.25">
      <c r="A93" s="36">
        <v>41030</v>
      </c>
      <c r="B93" s="37">
        <v>0.24060000000000001</v>
      </c>
      <c r="C93" s="38">
        <v>1310.329956</v>
      </c>
      <c r="D93" s="37">
        <v>2.9999999999999997E-4</v>
      </c>
      <c r="E93" s="48">
        <v>2.0899999999999998E-2</v>
      </c>
      <c r="F93" s="38">
        <v>29</v>
      </c>
      <c r="G93" s="38">
        <f t="shared" si="11"/>
        <v>1069.8503983046539</v>
      </c>
      <c r="H93" s="38">
        <v>1075</v>
      </c>
      <c r="I93" s="49">
        <v>41096</v>
      </c>
      <c r="J93" s="38">
        <v>36</v>
      </c>
      <c r="K93" s="38">
        <v>1.95</v>
      </c>
      <c r="L93" s="38">
        <v>0.05</v>
      </c>
      <c r="M93" s="38">
        <f t="shared" si="6"/>
        <v>1073.0181922514046</v>
      </c>
      <c r="N93" s="38">
        <f t="shared" si="7"/>
        <v>1073.0181922514046</v>
      </c>
      <c r="O93" s="38">
        <f t="shared" si="8"/>
        <v>2.5622834880755126E-2</v>
      </c>
      <c r="P93" s="38">
        <f t="shared" si="9"/>
        <v>1.9256228348807551</v>
      </c>
      <c r="Q93" s="37">
        <f t="shared" si="10"/>
        <v>1.7945854495163937E-3</v>
      </c>
    </row>
    <row r="94" spans="1:17" x14ac:dyDescent="0.25">
      <c r="A94" s="36">
        <v>41061</v>
      </c>
      <c r="B94" s="37">
        <v>0.17080000000000001</v>
      </c>
      <c r="C94" s="38">
        <v>1362.160034</v>
      </c>
      <c r="D94" s="37">
        <v>4.0000000000000002E-4</v>
      </c>
      <c r="E94" s="48">
        <v>2.1399999999999999E-2</v>
      </c>
      <c r="F94" s="38">
        <v>32</v>
      </c>
      <c r="G94" s="38">
        <f t="shared" si="11"/>
        <v>1169.7838966070572</v>
      </c>
      <c r="H94" s="38">
        <v>1170</v>
      </c>
      <c r="I94" s="49">
        <v>41124</v>
      </c>
      <c r="J94" s="38">
        <v>35</v>
      </c>
      <c r="K94" s="38">
        <v>0.4</v>
      </c>
      <c r="L94" s="38">
        <v>0.05</v>
      </c>
      <c r="M94" s="38">
        <f t="shared" si="6"/>
        <v>1169.5551241483095</v>
      </c>
      <c r="N94" s="38">
        <f t="shared" si="7"/>
        <v>1169.5551241483095</v>
      </c>
      <c r="O94" s="38">
        <f t="shared" si="8"/>
        <v>4.102928267119E-2</v>
      </c>
      <c r="P94" s="38">
        <f t="shared" si="9"/>
        <v>0.39102928267119003</v>
      </c>
      <c r="Q94" s="37">
        <f t="shared" si="10"/>
        <v>3.3434019021202135E-4</v>
      </c>
    </row>
    <row r="95" spans="1:17" x14ac:dyDescent="0.25">
      <c r="A95" s="36">
        <v>41091</v>
      </c>
      <c r="B95" s="37">
        <v>0.1893</v>
      </c>
      <c r="C95" s="38">
        <v>1379.3199460000001</v>
      </c>
      <c r="D95" s="37">
        <v>6.9999999999999999E-4</v>
      </c>
      <c r="E95" s="48">
        <v>2.1100000000000001E-2</v>
      </c>
      <c r="F95" s="38">
        <v>31</v>
      </c>
      <c r="G95" s="38">
        <f t="shared" si="11"/>
        <v>1168.6865733350928</v>
      </c>
      <c r="H95" s="38">
        <v>1170</v>
      </c>
      <c r="I95" s="49">
        <v>41174</v>
      </c>
      <c r="J95" s="38">
        <v>53</v>
      </c>
      <c r="K95" s="38">
        <v>2.9</v>
      </c>
      <c r="L95" s="38">
        <v>0.45</v>
      </c>
      <c r="M95" s="38">
        <f t="shared" si="6"/>
        <v>1166.9810827560334</v>
      </c>
      <c r="N95" s="38">
        <f t="shared" si="7"/>
        <v>1166.9810827560334</v>
      </c>
      <c r="O95" s="38">
        <f t="shared" si="8"/>
        <v>6.9553901775888327E-2</v>
      </c>
      <c r="P95" s="38">
        <f t="shared" si="9"/>
        <v>2.5195539017758879</v>
      </c>
      <c r="Q95" s="37">
        <f t="shared" si="10"/>
        <v>2.1590357710216802E-3</v>
      </c>
    </row>
    <row r="96" spans="1:17" x14ac:dyDescent="0.25">
      <c r="A96" s="36">
        <v>41122</v>
      </c>
      <c r="B96" s="37">
        <v>0.17469999999999999</v>
      </c>
      <c r="C96" s="38">
        <v>1406.579956</v>
      </c>
      <c r="D96" s="37">
        <v>8.9999999999999998E-4</v>
      </c>
      <c r="E96" s="48">
        <v>2.0799999999999999E-2</v>
      </c>
      <c r="F96" s="38">
        <v>28</v>
      </c>
      <c r="G96" s="38">
        <f t="shared" si="11"/>
        <v>1216.0581513490968</v>
      </c>
      <c r="H96" s="38">
        <v>1220</v>
      </c>
      <c r="I96" s="49">
        <v>41187</v>
      </c>
      <c r="J96" s="38">
        <v>35</v>
      </c>
      <c r="K96" s="38">
        <v>1.55</v>
      </c>
      <c r="L96" s="38">
        <v>0.15</v>
      </c>
      <c r="M96" s="38">
        <f t="shared" si="6"/>
        <v>1218.3447168718717</v>
      </c>
      <c r="N96" s="38">
        <f t="shared" si="7"/>
        <v>1218.3447168718717</v>
      </c>
      <c r="O96" s="38">
        <f t="shared" si="8"/>
        <v>8.4225775610353659E-2</v>
      </c>
      <c r="P96" s="38">
        <f t="shared" si="9"/>
        <v>1.4842257756103538</v>
      </c>
      <c r="Q96" s="37">
        <f t="shared" si="10"/>
        <v>1.2182313880928035E-3</v>
      </c>
    </row>
    <row r="97" spans="1:17" x14ac:dyDescent="0.25">
      <c r="A97" s="36">
        <v>41153</v>
      </c>
      <c r="B97" s="37">
        <v>0.1573</v>
      </c>
      <c r="C97" s="38">
        <v>1440.670044</v>
      </c>
      <c r="D97" s="37">
        <v>5.9999999999999995E-4</v>
      </c>
      <c r="E97" s="48">
        <v>2.0500000000000001E-2</v>
      </c>
      <c r="F97" s="38">
        <v>33</v>
      </c>
      <c r="G97" s="38">
        <f t="shared" si="11"/>
        <v>1249.3058783203264</v>
      </c>
      <c r="H97" s="38">
        <v>1250</v>
      </c>
      <c r="I97" s="49">
        <v>41215</v>
      </c>
      <c r="J97" s="38">
        <v>35</v>
      </c>
      <c r="K97" s="38">
        <v>0.85</v>
      </c>
      <c r="L97" s="38">
        <v>0.05</v>
      </c>
      <c r="M97" s="38">
        <f t="shared" si="6"/>
        <v>1249.0780842606098</v>
      </c>
      <c r="N97" s="38">
        <f t="shared" si="7"/>
        <v>1249.0780842606098</v>
      </c>
      <c r="O97" s="38">
        <f t="shared" si="8"/>
        <v>6.7806157104735199E-2</v>
      </c>
      <c r="P97" s="38">
        <f t="shared" si="9"/>
        <v>0.86780615710473508</v>
      </c>
      <c r="Q97" s="37">
        <f t="shared" si="10"/>
        <v>6.9475733185922625E-4</v>
      </c>
    </row>
    <row r="98" spans="1:17" x14ac:dyDescent="0.25">
      <c r="A98" s="36">
        <v>41183</v>
      </c>
      <c r="B98" s="37">
        <v>0.186</v>
      </c>
      <c r="C98" s="38">
        <v>1412.160034</v>
      </c>
      <c r="D98" s="37">
        <v>8.9999999999999998E-4</v>
      </c>
      <c r="E98" s="48">
        <v>2.1000000000000001E-2</v>
      </c>
      <c r="F98" s="38">
        <v>30</v>
      </c>
      <c r="G98" s="38">
        <f t="shared" si="11"/>
        <v>1203.1141776000516</v>
      </c>
      <c r="H98" s="38">
        <v>1205</v>
      </c>
      <c r="I98" s="49">
        <v>41265</v>
      </c>
      <c r="J98" s="38">
        <v>52</v>
      </c>
      <c r="K98" s="38">
        <v>2.75</v>
      </c>
      <c r="L98" s="38">
        <v>0.55000000000000004</v>
      </c>
      <c r="M98" s="38">
        <f t="shared" si="6"/>
        <v>1202.0955057951826</v>
      </c>
      <c r="N98" s="38">
        <f t="shared" si="7"/>
        <v>1202.0955057951826</v>
      </c>
      <c r="O98" s="38">
        <f t="shared" si="8"/>
        <v>8.9128854468969315E-2</v>
      </c>
      <c r="P98" s="38">
        <f t="shared" si="9"/>
        <v>2.2891288544689696</v>
      </c>
      <c r="Q98" s="37">
        <f t="shared" si="10"/>
        <v>1.9042820170554733E-3</v>
      </c>
    </row>
    <row r="99" spans="1:17" x14ac:dyDescent="0.25">
      <c r="A99" s="36">
        <v>41214</v>
      </c>
      <c r="B99" s="37">
        <v>0.15870000000000001</v>
      </c>
      <c r="C99" s="38">
        <v>1416.1800539999999</v>
      </c>
      <c r="D99" s="37">
        <v>1.1000000000000001E-3</v>
      </c>
      <c r="E99" s="48">
        <v>2.1999999999999999E-2</v>
      </c>
      <c r="F99" s="38">
        <v>31</v>
      </c>
      <c r="G99" s="38">
        <f t="shared" si="11"/>
        <v>1231.8548079155298</v>
      </c>
      <c r="H99" s="38">
        <v>1230</v>
      </c>
      <c r="I99" s="49">
        <v>41293</v>
      </c>
      <c r="J99" s="38">
        <v>50</v>
      </c>
      <c r="K99" s="38">
        <v>1.8</v>
      </c>
      <c r="L99" s="38">
        <v>0.75</v>
      </c>
      <c r="M99" s="38">
        <f t="shared" si="6"/>
        <v>1228.0146714977036</v>
      </c>
      <c r="N99" s="38">
        <f t="shared" si="7"/>
        <v>1228.0146714977036</v>
      </c>
      <c r="O99" s="38">
        <f t="shared" si="8"/>
        <v>0.11490038169622728</v>
      </c>
      <c r="P99" s="38">
        <f t="shared" si="9"/>
        <v>1.1649003816962273</v>
      </c>
      <c r="Q99" s="37">
        <f t="shared" si="10"/>
        <v>9.4860461257803932E-4</v>
      </c>
    </row>
    <row r="100" spans="1:17" x14ac:dyDescent="0.25">
      <c r="A100" s="36">
        <v>41244</v>
      </c>
      <c r="B100" s="37">
        <v>0.1802</v>
      </c>
      <c r="C100" s="38">
        <v>1426.1899410000001</v>
      </c>
      <c r="D100" s="37">
        <v>2.0000000000000001E-4</v>
      </c>
      <c r="E100" s="48">
        <v>2.1999999999999999E-2</v>
      </c>
      <c r="F100" s="38">
        <v>31</v>
      </c>
      <c r="G100" s="38">
        <f t="shared" si="11"/>
        <v>1217.7388423156535</v>
      </c>
      <c r="H100" s="38">
        <v>1220</v>
      </c>
      <c r="I100" s="49">
        <v>41306</v>
      </c>
      <c r="J100" s="38">
        <v>32</v>
      </c>
      <c r="K100" s="38">
        <v>0.85</v>
      </c>
      <c r="L100" s="38">
        <v>0.05</v>
      </c>
      <c r="M100" s="38">
        <f t="shared" si="6"/>
        <v>1219.1286084067215</v>
      </c>
      <c r="N100" s="38">
        <f t="shared" si="7"/>
        <v>1219.1286084067215</v>
      </c>
      <c r="O100" s="38">
        <f t="shared" si="8"/>
        <v>2.0723100311048671E-2</v>
      </c>
      <c r="P100" s="38">
        <f t="shared" si="9"/>
        <v>0.82072310031104856</v>
      </c>
      <c r="Q100" s="37">
        <f t="shared" si="10"/>
        <v>6.7320469280402753E-4</v>
      </c>
    </row>
    <row r="101" spans="1:17" x14ac:dyDescent="0.25">
      <c r="A101" s="36">
        <v>41275</v>
      </c>
      <c r="B101" s="37">
        <v>0.14280000000000001</v>
      </c>
      <c r="C101" s="38">
        <v>1498.1099850000001</v>
      </c>
      <c r="D101" s="37">
        <v>4.0000000000000002E-4</v>
      </c>
      <c r="E101" s="48">
        <v>2.1299999999999999E-2</v>
      </c>
      <c r="F101" s="38">
        <v>28</v>
      </c>
      <c r="G101" s="38">
        <f t="shared" si="11"/>
        <v>1329.3078447382129</v>
      </c>
      <c r="H101" s="38">
        <v>1330</v>
      </c>
      <c r="I101" s="49">
        <v>41334</v>
      </c>
      <c r="J101" s="38">
        <v>29</v>
      </c>
      <c r="K101" s="38">
        <v>0.9</v>
      </c>
      <c r="L101" s="38">
        <v>0.05</v>
      </c>
      <c r="M101" s="38">
        <f t="shared" si="6"/>
        <v>1329.0577321785058</v>
      </c>
      <c r="N101" s="38">
        <f t="shared" si="7"/>
        <v>1329.0577321785058</v>
      </c>
      <c r="O101" s="38">
        <f t="shared" si="8"/>
        <v>4.0810288046216892E-2</v>
      </c>
      <c r="P101" s="38">
        <f t="shared" si="9"/>
        <v>0.89081028804621687</v>
      </c>
      <c r="Q101" s="37">
        <f t="shared" si="10"/>
        <v>6.702570298327508E-4</v>
      </c>
    </row>
    <row r="102" spans="1:17" x14ac:dyDescent="0.25">
      <c r="A102" s="36">
        <v>41306</v>
      </c>
      <c r="B102" s="37">
        <v>0.15509999999999999</v>
      </c>
      <c r="C102" s="38">
        <v>1514.6800539999999</v>
      </c>
      <c r="D102" s="37">
        <v>6.9999999999999999E-4</v>
      </c>
      <c r="E102" s="48">
        <v>2.1000000000000001E-2</v>
      </c>
      <c r="F102" s="38">
        <v>28</v>
      </c>
      <c r="G102" s="38">
        <f t="shared" si="11"/>
        <v>1330.6144141064742</v>
      </c>
      <c r="H102" s="38">
        <v>1330</v>
      </c>
      <c r="I102" s="49">
        <v>41369</v>
      </c>
      <c r="J102" s="38">
        <v>36</v>
      </c>
      <c r="K102" s="38">
        <v>1.75</v>
      </c>
      <c r="L102" s="38">
        <v>0.05</v>
      </c>
      <c r="M102" s="38">
        <f t="shared" si="6"/>
        <v>1328.1581785122303</v>
      </c>
      <c r="N102" s="38">
        <f t="shared" si="7"/>
        <v>1328.1581785122303</v>
      </c>
      <c r="O102" s="38">
        <f t="shared" si="8"/>
        <v>7.1416164852096342E-2</v>
      </c>
      <c r="P102" s="38">
        <f t="shared" si="9"/>
        <v>1.7714161648520963</v>
      </c>
      <c r="Q102" s="37">
        <f t="shared" si="10"/>
        <v>1.3337388524282496E-3</v>
      </c>
    </row>
    <row r="103" spans="1:17" x14ac:dyDescent="0.25">
      <c r="A103" s="36">
        <v>41334</v>
      </c>
      <c r="B103" s="37">
        <v>0.127</v>
      </c>
      <c r="C103" s="38">
        <v>1569.1899410000001</v>
      </c>
      <c r="D103" s="37">
        <v>4.0000000000000002E-4</v>
      </c>
      <c r="E103" s="48">
        <v>2.07E-2</v>
      </c>
      <c r="F103" s="38">
        <v>33</v>
      </c>
      <c r="G103" s="38">
        <f t="shared" si="11"/>
        <v>1397.9113620110284</v>
      </c>
      <c r="H103" s="38">
        <v>1400</v>
      </c>
      <c r="I103" s="49">
        <v>41397</v>
      </c>
      <c r="J103" s="38">
        <v>36</v>
      </c>
      <c r="K103" s="38">
        <v>1.25</v>
      </c>
      <c r="L103" s="38">
        <v>0.05</v>
      </c>
      <c r="M103" s="38">
        <f t="shared" si="6"/>
        <v>1398.6947682127986</v>
      </c>
      <c r="N103" s="38">
        <f t="shared" si="7"/>
        <v>1398.6947682127986</v>
      </c>
      <c r="O103" s="38">
        <f t="shared" si="8"/>
        <v>5.0629055041637804E-2</v>
      </c>
      <c r="P103" s="38">
        <f t="shared" si="9"/>
        <v>1.2506290550416377</v>
      </c>
      <c r="Q103" s="37">
        <f t="shared" si="10"/>
        <v>8.9414008221368126E-4</v>
      </c>
    </row>
    <row r="104" spans="1:17" x14ac:dyDescent="0.25">
      <c r="A104" s="36">
        <v>41365</v>
      </c>
      <c r="B104" s="37">
        <v>0.13519999999999999</v>
      </c>
      <c r="C104" s="38">
        <v>1597.5699460000001</v>
      </c>
      <c r="D104" s="37">
        <v>2.9999999999999997E-4</v>
      </c>
      <c r="E104" s="48">
        <v>2.07E-2</v>
      </c>
      <c r="F104" s="38">
        <v>31</v>
      </c>
      <c r="G104" s="38">
        <f t="shared" si="11"/>
        <v>1418.1330691259161</v>
      </c>
      <c r="H104" s="38">
        <v>1420</v>
      </c>
      <c r="I104" s="49">
        <v>41447</v>
      </c>
      <c r="J104" s="38">
        <v>53</v>
      </c>
      <c r="K104" s="38">
        <v>2.6</v>
      </c>
      <c r="L104" s="38">
        <v>0.8</v>
      </c>
      <c r="M104" s="38">
        <f t="shared" si="6"/>
        <v>1417.3381438130418</v>
      </c>
      <c r="N104" s="38">
        <f t="shared" si="7"/>
        <v>1417.3381438130418</v>
      </c>
      <c r="O104" s="38">
        <f t="shared" si="8"/>
        <v>3.6179706773649956E-2</v>
      </c>
      <c r="P104" s="38">
        <f t="shared" si="9"/>
        <v>1.8361797067736501</v>
      </c>
      <c r="Q104" s="37">
        <f t="shared" si="10"/>
        <v>1.295512799672353E-3</v>
      </c>
    </row>
    <row r="105" spans="1:17" x14ac:dyDescent="0.25">
      <c r="A105" s="36">
        <v>41395</v>
      </c>
      <c r="B105" s="37">
        <v>0.16300000000000001</v>
      </c>
      <c r="C105" s="38">
        <v>1630.73999</v>
      </c>
      <c r="D105" s="37">
        <v>2.9999999999999997E-4</v>
      </c>
      <c r="E105" s="48">
        <v>2.01E-2</v>
      </c>
      <c r="F105" s="38">
        <v>28</v>
      </c>
      <c r="G105" s="38">
        <f t="shared" si="11"/>
        <v>1423.4060853328658</v>
      </c>
      <c r="H105" s="38">
        <v>1420</v>
      </c>
      <c r="I105" s="49">
        <v>41460</v>
      </c>
      <c r="J105" s="38">
        <v>35</v>
      </c>
      <c r="K105" s="38">
        <v>1.6</v>
      </c>
      <c r="L105" s="38">
        <v>0.1</v>
      </c>
      <c r="M105" s="38">
        <f t="shared" si="6"/>
        <v>1418.3591512724847</v>
      </c>
      <c r="N105" s="38">
        <f t="shared" si="7"/>
        <v>1418.3591512724847</v>
      </c>
      <c r="O105" s="38">
        <f t="shared" si="8"/>
        <v>3.2678888004176988E-2</v>
      </c>
      <c r="P105" s="38">
        <f t="shared" si="9"/>
        <v>1.5326788880041771</v>
      </c>
      <c r="Q105" s="37">
        <f t="shared" si="10"/>
        <v>1.0805999923426519E-3</v>
      </c>
    </row>
    <row r="106" spans="1:17" x14ac:dyDescent="0.25">
      <c r="A106" s="36">
        <v>41426</v>
      </c>
      <c r="B106" s="37">
        <v>0.1686</v>
      </c>
      <c r="C106" s="38">
        <v>1606.280029</v>
      </c>
      <c r="D106" s="37">
        <v>2.0000000000000001E-4</v>
      </c>
      <c r="E106" s="48">
        <v>2.06E-2</v>
      </c>
      <c r="F106" s="38">
        <v>33</v>
      </c>
      <c r="G106" s="38">
        <f t="shared" si="11"/>
        <v>1378.9458573773804</v>
      </c>
      <c r="H106" s="38">
        <v>1380</v>
      </c>
      <c r="I106" s="49">
        <v>41488</v>
      </c>
      <c r="J106" s="38">
        <v>35</v>
      </c>
      <c r="K106" s="38">
        <v>1.1499999999999999</v>
      </c>
      <c r="L106" s="38">
        <v>0.05</v>
      </c>
      <c r="M106" s="38">
        <f t="shared" si="6"/>
        <v>1378.8235345003548</v>
      </c>
      <c r="N106" s="38">
        <f t="shared" si="7"/>
        <v>1378.8235345003548</v>
      </c>
      <c r="O106" s="38">
        <f t="shared" si="8"/>
        <v>2.4953171706693467E-2</v>
      </c>
      <c r="P106" s="38">
        <f t="shared" si="9"/>
        <v>1.1249531717066934</v>
      </c>
      <c r="Q106" s="37">
        <f t="shared" si="10"/>
        <v>8.1587900377283842E-4</v>
      </c>
    </row>
    <row r="107" spans="1:17" x14ac:dyDescent="0.25">
      <c r="A107" s="36">
        <v>41456</v>
      </c>
      <c r="B107" s="37">
        <v>0.13450000000000001</v>
      </c>
      <c r="C107" s="38">
        <v>1685.7299800000001</v>
      </c>
      <c r="D107" s="37">
        <v>2.9999999999999997E-4</v>
      </c>
      <c r="E107" s="48">
        <v>2.0199999999999999E-2</v>
      </c>
      <c r="F107" s="38">
        <v>30</v>
      </c>
      <c r="G107" s="38">
        <f t="shared" si="11"/>
        <v>1500.2237520187166</v>
      </c>
      <c r="H107" s="38">
        <v>1500</v>
      </c>
      <c r="I107" s="49">
        <v>41538</v>
      </c>
      <c r="J107" s="38">
        <v>52</v>
      </c>
      <c r="K107" s="38">
        <v>2.2000000000000002</v>
      </c>
      <c r="L107" s="38">
        <v>2.75</v>
      </c>
      <c r="M107" s="38">
        <f t="shared" si="6"/>
        <v>1497.7358917809524</v>
      </c>
      <c r="N107" s="38">
        <f t="shared" si="7"/>
        <v>1497.7358917809524</v>
      </c>
      <c r="O107" s="38">
        <f t="shared" si="8"/>
        <v>3.6985176599088475E-2</v>
      </c>
      <c r="P107" s="38">
        <f t="shared" si="9"/>
        <v>-0.51301482340091131</v>
      </c>
      <c r="Q107" s="37">
        <f t="shared" si="10"/>
        <v>-3.4252689423826732E-4</v>
      </c>
    </row>
    <row r="108" spans="1:17" x14ac:dyDescent="0.25">
      <c r="A108" s="36">
        <v>41487</v>
      </c>
      <c r="B108" s="37">
        <v>0.1701</v>
      </c>
      <c r="C108" s="38">
        <v>1632.969971</v>
      </c>
      <c r="D108" s="37">
        <v>2.0000000000000001E-4</v>
      </c>
      <c r="E108" s="48">
        <v>2.0400000000000001E-2</v>
      </c>
      <c r="F108" s="38">
        <v>31</v>
      </c>
      <c r="G108" s="38">
        <f t="shared" si="11"/>
        <v>1406.6428277566647</v>
      </c>
      <c r="H108" s="38">
        <v>1410</v>
      </c>
      <c r="I108" s="49">
        <v>41551</v>
      </c>
      <c r="J108" s="38">
        <v>35</v>
      </c>
      <c r="K108" s="38">
        <v>1.55</v>
      </c>
      <c r="L108" s="38">
        <v>0.1</v>
      </c>
      <c r="M108" s="38">
        <f t="shared" si="6"/>
        <v>1408.4229591634062</v>
      </c>
      <c r="N108" s="38">
        <f t="shared" si="7"/>
        <v>1408.4229591634062</v>
      </c>
      <c r="O108" s="38">
        <f t="shared" si="8"/>
        <v>2.3950429021676947E-2</v>
      </c>
      <c r="P108" s="38">
        <f t="shared" si="9"/>
        <v>1.4739504290216769</v>
      </c>
      <c r="Q108" s="37">
        <f t="shared" si="10"/>
        <v>1.0465254201033429E-3</v>
      </c>
    </row>
    <row r="109" spans="1:17" x14ac:dyDescent="0.25">
      <c r="A109" s="36">
        <v>41518</v>
      </c>
      <c r="B109" s="37">
        <v>0.16600000000000001</v>
      </c>
      <c r="C109" s="38">
        <v>1681.5500489999999</v>
      </c>
      <c r="D109" s="37">
        <v>2.9999999999999997E-4</v>
      </c>
      <c r="E109" s="48">
        <v>2.0400000000000001E-2</v>
      </c>
      <c r="F109" s="38">
        <v>31</v>
      </c>
      <c r="G109" s="38">
        <f t="shared" si="11"/>
        <v>1453.6199898820012</v>
      </c>
      <c r="H109" s="38">
        <v>1455</v>
      </c>
      <c r="I109" s="49">
        <v>41579</v>
      </c>
      <c r="J109" s="38">
        <v>32</v>
      </c>
      <c r="K109" s="38">
        <v>1.65</v>
      </c>
      <c r="L109" s="38">
        <v>0.05</v>
      </c>
      <c r="M109" s="38">
        <f t="shared" si="6"/>
        <v>1453.3117320101017</v>
      </c>
      <c r="N109" s="38">
        <f t="shared" si="7"/>
        <v>1453.3117320101017</v>
      </c>
      <c r="O109" s="38">
        <f t="shared" si="8"/>
        <v>3.7072099978700396E-2</v>
      </c>
      <c r="P109" s="38">
        <f t="shared" si="9"/>
        <v>1.6370720999787003</v>
      </c>
      <c r="Q109" s="37">
        <f t="shared" si="10"/>
        <v>1.1264424995141519E-3</v>
      </c>
    </row>
    <row r="110" spans="1:17" x14ac:dyDescent="0.25">
      <c r="A110" s="36">
        <v>41548</v>
      </c>
      <c r="B110" s="37">
        <v>0.13750000000000001</v>
      </c>
      <c r="C110" s="38">
        <v>1756.540039</v>
      </c>
      <c r="D110" s="37">
        <v>2.9999999999999997E-4</v>
      </c>
      <c r="E110" s="48">
        <v>2.01E-2</v>
      </c>
      <c r="F110" s="38">
        <v>29</v>
      </c>
      <c r="G110" s="38">
        <f t="shared" si="11"/>
        <v>1562.3816863855134</v>
      </c>
      <c r="H110" s="38">
        <v>1560</v>
      </c>
      <c r="I110" s="49">
        <v>41614</v>
      </c>
      <c r="J110" s="38">
        <v>36</v>
      </c>
      <c r="K110" s="38">
        <v>1.4</v>
      </c>
      <c r="L110" s="38">
        <v>0.35</v>
      </c>
      <c r="M110" s="38">
        <f t="shared" si="6"/>
        <v>1558.5538417787825</v>
      </c>
      <c r="N110" s="38">
        <f t="shared" si="7"/>
        <v>1558.5538417787825</v>
      </c>
      <c r="O110" s="38">
        <f t="shared" si="8"/>
        <v>3.7182904571142324E-2</v>
      </c>
      <c r="P110" s="38">
        <f t="shared" si="9"/>
        <v>1.0871829045711421</v>
      </c>
      <c r="Q110" s="37">
        <f t="shared" si="10"/>
        <v>6.9755877238757223E-4</v>
      </c>
    </row>
    <row r="111" spans="1:17" x14ac:dyDescent="0.25">
      <c r="A111" s="36">
        <v>41579</v>
      </c>
      <c r="B111" s="37">
        <v>0.13700000000000001</v>
      </c>
      <c r="C111" s="38">
        <v>1805.8100589999999</v>
      </c>
      <c r="D111" s="37">
        <v>5.0000000000000001E-4</v>
      </c>
      <c r="E111" s="48">
        <v>1.95E-2</v>
      </c>
      <c r="F111" s="38">
        <v>32</v>
      </c>
      <c r="G111" s="38">
        <f t="shared" si="11"/>
        <v>1597.6178017045345</v>
      </c>
      <c r="H111" s="38">
        <v>1600</v>
      </c>
      <c r="I111" s="49">
        <v>41642</v>
      </c>
      <c r="J111" s="38">
        <v>35</v>
      </c>
      <c r="K111" s="38">
        <v>1.65</v>
      </c>
      <c r="L111" s="38">
        <v>0.1</v>
      </c>
      <c r="M111" s="38">
        <f t="shared" si="6"/>
        <v>1598.2732895101976</v>
      </c>
      <c r="N111" s="38">
        <f t="shared" si="7"/>
        <v>1598.2732895101976</v>
      </c>
      <c r="O111" s="38">
        <f t="shared" si="8"/>
        <v>7.0135160847582714E-2</v>
      </c>
      <c r="P111" s="38">
        <f t="shared" si="9"/>
        <v>1.6201351608475825</v>
      </c>
      <c r="Q111" s="37">
        <f t="shared" si="10"/>
        <v>1.0136784312675866E-3</v>
      </c>
    </row>
    <row r="112" spans="1:17" x14ac:dyDescent="0.25">
      <c r="A112" s="36">
        <v>41609</v>
      </c>
      <c r="B112" s="37">
        <v>0.13719999999999999</v>
      </c>
      <c r="C112" s="38">
        <v>1848.3599850000001</v>
      </c>
      <c r="D112" s="37">
        <v>1E-4</v>
      </c>
      <c r="E112" s="48">
        <v>1.9400000000000001E-2</v>
      </c>
      <c r="F112" s="38">
        <v>31</v>
      </c>
      <c r="G112" s="38">
        <f t="shared" si="11"/>
        <v>1638.0755585589136</v>
      </c>
      <c r="H112" s="38">
        <v>1640</v>
      </c>
      <c r="I112" s="49">
        <v>41692</v>
      </c>
      <c r="J112" s="38">
        <v>53</v>
      </c>
      <c r="K112" s="38">
        <v>3</v>
      </c>
      <c r="L112" s="38">
        <v>4.3</v>
      </c>
      <c r="M112" s="38">
        <f t="shared" si="6"/>
        <v>1636.9761864742629</v>
      </c>
      <c r="N112" s="38">
        <f t="shared" si="7"/>
        <v>1636.9761864742629</v>
      </c>
      <c r="O112" s="38">
        <f t="shared" si="8"/>
        <v>1.3928624020378354E-2</v>
      </c>
      <c r="P112" s="38">
        <f t="shared" si="9"/>
        <v>-1.2860713759796214</v>
      </c>
      <c r="Q112" s="37">
        <f t="shared" si="10"/>
        <v>-7.85638414661105E-4</v>
      </c>
    </row>
    <row r="113" spans="1:17" x14ac:dyDescent="0.25">
      <c r="A113" s="36">
        <v>41640</v>
      </c>
      <c r="B113" s="37">
        <v>0.18410000000000001</v>
      </c>
      <c r="C113" s="38">
        <v>1782.589966</v>
      </c>
      <c r="D113" s="37">
        <v>2.9999999999999997E-4</v>
      </c>
      <c r="E113" s="48">
        <v>1.9400000000000001E-2</v>
      </c>
      <c r="F113" s="38">
        <v>28</v>
      </c>
      <c r="G113" s="38">
        <f t="shared" si="11"/>
        <v>1529.4640785261429</v>
      </c>
      <c r="H113" s="38">
        <v>1530</v>
      </c>
      <c r="I113" s="49">
        <v>41705</v>
      </c>
      <c r="J113" s="38">
        <v>35</v>
      </c>
      <c r="K113" s="38">
        <v>2.7</v>
      </c>
      <c r="L113" s="38">
        <v>0.1</v>
      </c>
      <c r="M113" s="38">
        <f t="shared" si="6"/>
        <v>1527.2559869344375</v>
      </c>
      <c r="N113" s="38">
        <f t="shared" si="7"/>
        <v>1527.2559869344375</v>
      </c>
      <c r="O113" s="38">
        <f t="shared" si="8"/>
        <v>3.5210351159430137E-2</v>
      </c>
      <c r="P113" s="38">
        <f t="shared" si="9"/>
        <v>2.6352103511594303</v>
      </c>
      <c r="Q113" s="37">
        <f t="shared" si="10"/>
        <v>1.7254542615667975E-3</v>
      </c>
    </row>
    <row r="114" spans="1:17" x14ac:dyDescent="0.25">
      <c r="A114" s="36">
        <v>41671</v>
      </c>
      <c r="B114" s="41">
        <v>0.14000000000000001</v>
      </c>
      <c r="C114" s="38">
        <v>1859.4499510000001</v>
      </c>
      <c r="D114" s="37">
        <v>4.0000000000000002E-4</v>
      </c>
      <c r="E114" s="48">
        <v>1.9699999999999999E-2</v>
      </c>
      <c r="F114" s="38">
        <v>31</v>
      </c>
      <c r="G114" s="38">
        <f t="shared" si="11"/>
        <v>1643.9278477066346</v>
      </c>
      <c r="H114" s="38">
        <v>1645</v>
      </c>
      <c r="I114" s="49">
        <v>41733</v>
      </c>
      <c r="J114" s="38">
        <v>35</v>
      </c>
      <c r="K114" s="38">
        <v>1.75</v>
      </c>
      <c r="L114" s="38">
        <v>0.1</v>
      </c>
      <c r="M114" s="38">
        <f t="shared" si="6"/>
        <v>1643.1869053196317</v>
      </c>
      <c r="N114" s="38">
        <f t="shared" si="7"/>
        <v>1643.1869053196317</v>
      </c>
      <c r="O114" s="38">
        <f t="shared" si="8"/>
        <v>5.5883737268963549E-2</v>
      </c>
      <c r="P114" s="38">
        <f t="shared" si="9"/>
        <v>1.7058837372689635</v>
      </c>
      <c r="Q114" s="37">
        <f t="shared" si="10"/>
        <v>1.0381556302246312E-3</v>
      </c>
    </row>
    <row r="115" spans="1:17" x14ac:dyDescent="0.25">
      <c r="A115" s="36">
        <v>41699</v>
      </c>
      <c r="B115" s="37">
        <v>0.13880000000000001</v>
      </c>
      <c r="C115" s="38">
        <v>1872.339966</v>
      </c>
      <c r="D115" s="37">
        <v>2.9999999999999997E-4</v>
      </c>
      <c r="E115" s="48">
        <v>1.9400000000000001E-2</v>
      </c>
      <c r="F115" s="38">
        <v>30</v>
      </c>
      <c r="G115" s="38">
        <f t="shared" si="11"/>
        <v>1660.3390984002272</v>
      </c>
      <c r="H115" s="38">
        <v>1660</v>
      </c>
      <c r="I115" s="49">
        <v>41761</v>
      </c>
      <c r="J115" s="38">
        <v>32</v>
      </c>
      <c r="K115" s="38">
        <v>1.55</v>
      </c>
      <c r="L115" s="38">
        <v>0.05</v>
      </c>
      <c r="M115" s="38">
        <f t="shared" si="6"/>
        <v>1658.4063403001849</v>
      </c>
      <c r="N115" s="38">
        <f t="shared" si="7"/>
        <v>1658.4063403001849</v>
      </c>
      <c r="O115" s="38">
        <f t="shared" si="8"/>
        <v>4.0930934934747705E-2</v>
      </c>
      <c r="P115" s="38">
        <f t="shared" si="9"/>
        <v>1.5409309349347478</v>
      </c>
      <c r="Q115" s="37">
        <f t="shared" si="10"/>
        <v>9.2916367809823186E-4</v>
      </c>
    </row>
    <row r="116" spans="1:17" x14ac:dyDescent="0.25">
      <c r="A116" s="36">
        <v>41730</v>
      </c>
      <c r="B116" s="37">
        <v>0.1341</v>
      </c>
      <c r="C116" s="38">
        <v>1883.9499510000001</v>
      </c>
      <c r="D116" s="37">
        <v>2.0000000000000001E-4</v>
      </c>
      <c r="E116" s="48">
        <v>1.9599999999999999E-2</v>
      </c>
      <c r="F116" s="38">
        <v>30</v>
      </c>
      <c r="G116" s="38">
        <f t="shared" si="11"/>
        <v>1677.2698836063407</v>
      </c>
      <c r="H116" s="38">
        <v>1675</v>
      </c>
      <c r="I116" s="49">
        <v>41796</v>
      </c>
      <c r="J116" s="38">
        <v>37</v>
      </c>
      <c r="K116" s="38">
        <v>1.6</v>
      </c>
      <c r="L116" s="38">
        <v>0.1</v>
      </c>
      <c r="M116" s="38">
        <f t="shared" si="6"/>
        <v>1673.366041440129</v>
      </c>
      <c r="N116" s="38">
        <f t="shared" si="7"/>
        <v>1673.366041440129</v>
      </c>
      <c r="O116" s="38">
        <f t="shared" si="8"/>
        <v>2.7533914657903089E-2</v>
      </c>
      <c r="P116" s="38">
        <f t="shared" si="9"/>
        <v>1.527533914657903</v>
      </c>
      <c r="Q116" s="37">
        <f t="shared" si="10"/>
        <v>9.128510300969654E-4</v>
      </c>
    </row>
    <row r="117" spans="1:17" x14ac:dyDescent="0.25">
      <c r="A117" s="36">
        <v>41760</v>
      </c>
      <c r="B117" s="37">
        <v>0.114</v>
      </c>
      <c r="C117" s="38">
        <v>1923.5699460000001</v>
      </c>
      <c r="D117" s="37">
        <v>5.0000000000000001E-4</v>
      </c>
      <c r="E117" s="48">
        <v>1.9599999999999999E-2</v>
      </c>
      <c r="F117" s="38">
        <v>31</v>
      </c>
      <c r="G117" s="38">
        <f t="shared" si="11"/>
        <v>1739.2666231895591</v>
      </c>
      <c r="H117" s="38">
        <v>1740</v>
      </c>
      <c r="I117" s="49">
        <v>41823</v>
      </c>
      <c r="J117" s="38">
        <v>34</v>
      </c>
      <c r="K117" s="38">
        <v>1.35</v>
      </c>
      <c r="L117" s="38">
        <v>0.2</v>
      </c>
      <c r="M117" s="38">
        <f t="shared" si="6"/>
        <v>1738.5689607913387</v>
      </c>
      <c r="N117" s="38">
        <f t="shared" si="7"/>
        <v>1738.5689607913387</v>
      </c>
      <c r="O117" s="38">
        <f t="shared" si="8"/>
        <v>7.3888538422999625E-2</v>
      </c>
      <c r="P117" s="38">
        <f t="shared" si="9"/>
        <v>1.2238885384229998</v>
      </c>
      <c r="Q117" s="37">
        <f t="shared" si="10"/>
        <v>7.0396318237841223E-4</v>
      </c>
    </row>
    <row r="118" spans="1:17" x14ac:dyDescent="0.25">
      <c r="A118" s="36">
        <v>41791</v>
      </c>
      <c r="B118" s="37">
        <v>0.1157</v>
      </c>
      <c r="C118" s="38">
        <v>1960.2299800000001</v>
      </c>
      <c r="D118" s="37">
        <v>2.0000000000000001E-4</v>
      </c>
      <c r="E118" s="48">
        <v>1.9199999999999998E-2</v>
      </c>
      <c r="F118" s="38">
        <v>31</v>
      </c>
      <c r="G118" s="38">
        <f t="shared" si="11"/>
        <v>1769.8253161690384</v>
      </c>
      <c r="H118" s="38">
        <v>1770</v>
      </c>
      <c r="I118" s="49">
        <v>41852</v>
      </c>
      <c r="J118" s="38">
        <v>32</v>
      </c>
      <c r="K118" s="38">
        <v>1.8</v>
      </c>
      <c r="L118" s="38">
        <v>0.2</v>
      </c>
      <c r="M118" s="38">
        <f t="shared" si="6"/>
        <v>1768.1689646556531</v>
      </c>
      <c r="N118" s="38">
        <f t="shared" si="7"/>
        <v>1768.1689646556531</v>
      </c>
      <c r="O118" s="38">
        <f t="shared" si="8"/>
        <v>3.0065481598816512E-2</v>
      </c>
      <c r="P118" s="38">
        <f t="shared" si="9"/>
        <v>1.6300654815988167</v>
      </c>
      <c r="Q118" s="37">
        <f t="shared" si="10"/>
        <v>9.2189463460935035E-4</v>
      </c>
    </row>
    <row r="119" spans="1:17" x14ac:dyDescent="0.25">
      <c r="A119" s="36">
        <v>41821</v>
      </c>
      <c r="B119" s="37">
        <v>0.16950000000000001</v>
      </c>
      <c r="C119" s="38">
        <v>1930.670044</v>
      </c>
      <c r="D119" s="37">
        <v>1E-4</v>
      </c>
      <c r="E119" s="48">
        <v>1.9099999999999999E-2</v>
      </c>
      <c r="F119" s="38">
        <v>29</v>
      </c>
      <c r="G119" s="38">
        <f t="shared" si="11"/>
        <v>1672.2144337814811</v>
      </c>
      <c r="H119" s="38">
        <v>1670</v>
      </c>
      <c r="I119" s="49">
        <v>41887</v>
      </c>
      <c r="J119" s="38">
        <v>36</v>
      </c>
      <c r="K119" s="38">
        <v>2.6</v>
      </c>
      <c r="L119" s="38">
        <v>0.1</v>
      </c>
      <c r="M119" s="38">
        <f t="shared" si="6"/>
        <v>1667.3835288483513</v>
      </c>
      <c r="N119" s="38">
        <f t="shared" si="7"/>
        <v>1667.3835288483513</v>
      </c>
      <c r="O119" s="38">
        <f t="shared" si="8"/>
        <v>1.3268414994151512E-2</v>
      </c>
      <c r="P119" s="38">
        <f t="shared" si="9"/>
        <v>2.5132684149941515</v>
      </c>
      <c r="Q119" s="37">
        <f t="shared" si="10"/>
        <v>1.507312727702214E-3</v>
      </c>
    </row>
    <row r="120" spans="1:17" x14ac:dyDescent="0.25">
      <c r="A120" s="36">
        <v>41852</v>
      </c>
      <c r="B120" s="37">
        <v>0.1198</v>
      </c>
      <c r="C120" s="38">
        <v>2003.369995</v>
      </c>
      <c r="D120" s="37">
        <v>2.0000000000000001E-4</v>
      </c>
      <c r="E120" s="48">
        <v>1.9400000000000001E-2</v>
      </c>
      <c r="F120" s="38">
        <v>32</v>
      </c>
      <c r="G120" s="38">
        <f t="shared" si="11"/>
        <v>1799.3272326775441</v>
      </c>
      <c r="H120" s="38">
        <v>1800</v>
      </c>
      <c r="I120" s="49">
        <v>41915</v>
      </c>
      <c r="J120" s="38">
        <v>35</v>
      </c>
      <c r="K120" s="38">
        <v>1.95</v>
      </c>
      <c r="L120" s="38">
        <v>0.15</v>
      </c>
      <c r="M120" s="38">
        <f t="shared" si="6"/>
        <v>1798.0154797830717</v>
      </c>
      <c r="N120" s="38">
        <f t="shared" si="7"/>
        <v>1798.0154797830717</v>
      </c>
      <c r="O120" s="38">
        <f t="shared" si="8"/>
        <v>3.1561315250598333E-2</v>
      </c>
      <c r="P120" s="38">
        <f t="shared" si="9"/>
        <v>1.8315613152505983</v>
      </c>
      <c r="Q120" s="37">
        <f t="shared" si="10"/>
        <v>1.0186571449716183E-3</v>
      </c>
    </row>
    <row r="121" spans="1:17" x14ac:dyDescent="0.25">
      <c r="A121" s="36">
        <v>41883</v>
      </c>
      <c r="B121" s="37">
        <v>0.16309999999999999</v>
      </c>
      <c r="C121" s="38">
        <v>1972.290039</v>
      </c>
      <c r="D121" s="37">
        <v>2.0000000000000001E-4</v>
      </c>
      <c r="E121" s="48">
        <v>1.9300000000000001E-2</v>
      </c>
      <c r="F121" s="38">
        <v>31</v>
      </c>
      <c r="G121" s="38">
        <f t="shared" si="11"/>
        <v>1709.3536330868419</v>
      </c>
      <c r="H121" s="38">
        <v>1710</v>
      </c>
      <c r="I121" s="49">
        <v>41950</v>
      </c>
      <c r="J121" s="38">
        <v>38</v>
      </c>
      <c r="K121" s="38">
        <v>2.75</v>
      </c>
      <c r="L121" s="38">
        <v>0.1</v>
      </c>
      <c r="M121" s="38">
        <f t="shared" si="6"/>
        <v>1707.2143948912326</v>
      </c>
      <c r="N121" s="38">
        <f t="shared" si="7"/>
        <v>1707.2143948912326</v>
      </c>
      <c r="O121" s="38">
        <f t="shared" si="8"/>
        <v>2.9046217236490212E-2</v>
      </c>
      <c r="P121" s="38">
        <f t="shared" si="9"/>
        <v>2.6790462172364902</v>
      </c>
      <c r="Q121" s="37">
        <f t="shared" si="10"/>
        <v>1.569250016432279E-3</v>
      </c>
    </row>
    <row r="122" spans="1:17" x14ac:dyDescent="0.25">
      <c r="A122" s="36">
        <v>41913</v>
      </c>
      <c r="B122" s="37">
        <v>0.14030000000000001</v>
      </c>
      <c r="C122" s="38">
        <v>2018.0500489999999</v>
      </c>
      <c r="D122" s="37">
        <v>1E-4</v>
      </c>
      <c r="E122" s="48">
        <v>0.02</v>
      </c>
      <c r="F122" s="38">
        <v>28</v>
      </c>
      <c r="G122" s="38">
        <f t="shared" si="11"/>
        <v>1794.4829433624952</v>
      </c>
      <c r="H122" s="38">
        <v>1795</v>
      </c>
      <c r="I122" s="49">
        <v>41978</v>
      </c>
      <c r="J122" s="38">
        <v>35</v>
      </c>
      <c r="K122" s="38">
        <v>2.35</v>
      </c>
      <c r="L122" s="38">
        <v>0.35</v>
      </c>
      <c r="M122" s="38">
        <f t="shared" si="6"/>
        <v>1792.6327877537576</v>
      </c>
      <c r="N122" s="38">
        <f t="shared" si="7"/>
        <v>1792.6327877537576</v>
      </c>
      <c r="O122" s="38">
        <f t="shared" si="8"/>
        <v>1.3769783790143096E-2</v>
      </c>
      <c r="P122" s="38">
        <f t="shared" si="9"/>
        <v>2.0137697837901429</v>
      </c>
      <c r="Q122" s="37">
        <f t="shared" si="10"/>
        <v>1.1233587813115251E-3</v>
      </c>
    </row>
    <row r="123" spans="1:17" x14ac:dyDescent="0.25">
      <c r="A123" s="36">
        <v>41944</v>
      </c>
      <c r="B123" s="37">
        <v>0.1333</v>
      </c>
      <c r="C123" s="38">
        <v>2067.5600589999999</v>
      </c>
      <c r="D123" s="37">
        <v>4.0000000000000002E-4</v>
      </c>
      <c r="E123" s="48">
        <v>1.9099999999999999E-2</v>
      </c>
      <c r="F123" s="38">
        <v>33</v>
      </c>
      <c r="G123" s="38">
        <f t="shared" si="11"/>
        <v>1831.815664774246</v>
      </c>
      <c r="H123" s="38">
        <v>1830</v>
      </c>
      <c r="I123" s="49">
        <v>42006</v>
      </c>
      <c r="J123" s="38">
        <v>35</v>
      </c>
      <c r="K123" s="38">
        <v>2.2000000000000002</v>
      </c>
      <c r="L123" s="38">
        <v>0.15</v>
      </c>
      <c r="M123" s="38">
        <f t="shared" si="6"/>
        <v>1827.7298095653045</v>
      </c>
      <c r="N123" s="38">
        <f t="shared" si="7"/>
        <v>1827.7298095653045</v>
      </c>
      <c r="O123" s="38">
        <f t="shared" si="8"/>
        <v>6.6179480186987411E-2</v>
      </c>
      <c r="P123" s="38">
        <f t="shared" si="9"/>
        <v>2.1161794801869878</v>
      </c>
      <c r="Q123" s="37">
        <f t="shared" si="10"/>
        <v>1.1578185512498076E-3</v>
      </c>
    </row>
    <row r="124" spans="1:17" x14ac:dyDescent="0.25">
      <c r="A124" s="36">
        <v>41974</v>
      </c>
      <c r="B124" s="37">
        <v>0.192</v>
      </c>
      <c r="C124" s="38">
        <v>2058.8999020000001</v>
      </c>
      <c r="D124" s="37">
        <v>2.9999999999999997E-4</v>
      </c>
      <c r="E124" s="48">
        <v>1.9199999999999998E-2</v>
      </c>
      <c r="F124" s="38">
        <v>30</v>
      </c>
      <c r="G124" s="38">
        <f t="shared" si="11"/>
        <v>1745.4261614380082</v>
      </c>
      <c r="H124" s="38">
        <v>1745</v>
      </c>
      <c r="I124" s="49">
        <v>42041</v>
      </c>
      <c r="J124" s="38">
        <v>37</v>
      </c>
      <c r="K124" s="38">
        <v>3.3</v>
      </c>
      <c r="L124" s="38">
        <v>0.35</v>
      </c>
      <c r="M124" s="38">
        <f t="shared" si="6"/>
        <v>1741.6469336836153</v>
      </c>
      <c r="N124" s="38">
        <f t="shared" si="7"/>
        <v>1741.6469336836153</v>
      </c>
      <c r="O124" s="38">
        <f t="shared" si="8"/>
        <v>4.3026619238838319E-2</v>
      </c>
      <c r="P124" s="38">
        <f t="shared" si="9"/>
        <v>2.9930266192388379</v>
      </c>
      <c r="Q124" s="37">
        <f t="shared" si="10"/>
        <v>1.7185036538424764E-3</v>
      </c>
    </row>
    <row r="125" spans="1:17" x14ac:dyDescent="0.25">
      <c r="A125" s="36">
        <v>42005</v>
      </c>
      <c r="B125" s="37">
        <v>0.2097</v>
      </c>
      <c r="C125" s="38">
        <v>1994.98999</v>
      </c>
      <c r="D125" s="37">
        <v>1E-4</v>
      </c>
      <c r="E125" s="48">
        <v>1.9699999999999999E-2</v>
      </c>
      <c r="F125" s="38">
        <v>28</v>
      </c>
      <c r="G125" s="38">
        <f t="shared" si="11"/>
        <v>1676.3120723426284</v>
      </c>
      <c r="H125" s="38">
        <v>1675</v>
      </c>
      <c r="I125" s="49">
        <v>42069</v>
      </c>
      <c r="J125" s="38">
        <v>35</v>
      </c>
      <c r="K125" s="38">
        <v>2.85</v>
      </c>
      <c r="L125" s="38">
        <v>0.05</v>
      </c>
      <c r="M125" s="38">
        <f t="shared" si="6"/>
        <v>1672.1339384331723</v>
      </c>
      <c r="N125" s="38">
        <f t="shared" si="7"/>
        <v>1672.1339384331723</v>
      </c>
      <c r="O125" s="38">
        <f t="shared" si="8"/>
        <v>1.2849241141219882E-2</v>
      </c>
      <c r="P125" s="38">
        <f t="shared" si="9"/>
        <v>2.8128492411412203</v>
      </c>
      <c r="Q125" s="37">
        <f t="shared" si="10"/>
        <v>1.6821913463325338E-3</v>
      </c>
    </row>
    <row r="126" spans="1:17" x14ac:dyDescent="0.25">
      <c r="A126" s="36">
        <v>42036</v>
      </c>
      <c r="B126" s="37">
        <v>0.13339999999999999</v>
      </c>
      <c r="C126" s="38">
        <v>2104.5</v>
      </c>
      <c r="D126" s="37">
        <v>2.0000000000000001E-4</v>
      </c>
      <c r="E126" s="48">
        <v>1.9400000000000001E-2</v>
      </c>
      <c r="F126" s="38">
        <v>32</v>
      </c>
      <c r="G126" s="38">
        <f t="shared" si="11"/>
        <v>1867.7282608854789</v>
      </c>
      <c r="H126" s="38">
        <v>1870</v>
      </c>
      <c r="I126" s="49">
        <v>42096</v>
      </c>
      <c r="J126" s="38">
        <v>34</v>
      </c>
      <c r="K126" s="38">
        <v>2.1</v>
      </c>
      <c r="L126" s="38">
        <v>0.1</v>
      </c>
      <c r="M126" s="38">
        <f t="shared" si="6"/>
        <v>1867.8651619683553</v>
      </c>
      <c r="N126" s="38">
        <f t="shared" si="7"/>
        <v>1867.8651619683553</v>
      </c>
      <c r="O126" s="38">
        <f t="shared" si="8"/>
        <v>3.2788717698981777E-2</v>
      </c>
      <c r="P126" s="38">
        <f t="shared" si="9"/>
        <v>2.0327887176989816</v>
      </c>
      <c r="Q126" s="37">
        <f t="shared" si="10"/>
        <v>1.0882952148199123E-3</v>
      </c>
    </row>
    <row r="127" spans="1:17" x14ac:dyDescent="0.25">
      <c r="A127" s="36">
        <v>42064</v>
      </c>
      <c r="B127" s="37">
        <v>0.15290000000000001</v>
      </c>
      <c r="C127" s="38">
        <v>2067.889893</v>
      </c>
      <c r="D127" s="37">
        <v>5.0000000000000001E-4</v>
      </c>
      <c r="E127" s="48">
        <v>1.9599999999999999E-2</v>
      </c>
      <c r="F127" s="38">
        <v>30</v>
      </c>
      <c r="G127" s="38">
        <f t="shared" si="11"/>
        <v>1811.9542210425054</v>
      </c>
      <c r="H127" s="38">
        <v>1810</v>
      </c>
      <c r="I127" s="49">
        <v>42125</v>
      </c>
      <c r="J127" s="38">
        <v>31</v>
      </c>
      <c r="K127" s="38">
        <v>1.4</v>
      </c>
      <c r="L127" s="38">
        <v>0.05</v>
      </c>
      <c r="M127" s="38">
        <f t="shared" si="6"/>
        <v>1808.5231386183011</v>
      </c>
      <c r="N127" s="38">
        <f t="shared" si="7"/>
        <v>1808.5231386183011</v>
      </c>
      <c r="O127" s="38">
        <f t="shared" si="8"/>
        <v>7.4381931342106813E-2</v>
      </c>
      <c r="P127" s="38">
        <f t="shared" si="9"/>
        <v>1.4243819313421067</v>
      </c>
      <c r="Q127" s="37">
        <f t="shared" si="10"/>
        <v>7.8759397705595541E-4</v>
      </c>
    </row>
    <row r="128" spans="1:17" x14ac:dyDescent="0.25">
      <c r="A128" s="36">
        <v>42095</v>
      </c>
      <c r="B128" s="37">
        <v>0.14549999999999999</v>
      </c>
      <c r="C128" s="38">
        <v>2085.51001</v>
      </c>
      <c r="D128" s="37">
        <v>0</v>
      </c>
      <c r="E128" s="48">
        <v>1.9599999999999999E-2</v>
      </c>
      <c r="F128" s="38">
        <v>29</v>
      </c>
      <c r="G128" s="38">
        <f t="shared" si="11"/>
        <v>1842.6871031825087</v>
      </c>
      <c r="H128" s="38">
        <v>1845</v>
      </c>
      <c r="I128" s="49">
        <v>42160</v>
      </c>
      <c r="J128" s="38">
        <v>36</v>
      </c>
      <c r="K128" s="38">
        <v>2</v>
      </c>
      <c r="L128" s="38">
        <v>0.2</v>
      </c>
      <c r="M128" s="38">
        <f t="shared" si="6"/>
        <v>1843</v>
      </c>
      <c r="N128" s="38">
        <f t="shared" si="7"/>
        <v>1843</v>
      </c>
      <c r="O128" s="38">
        <f t="shared" si="8"/>
        <v>0</v>
      </c>
      <c r="P128" s="38">
        <f t="shared" si="9"/>
        <v>1.8</v>
      </c>
      <c r="Q128" s="37">
        <f t="shared" si="10"/>
        <v>9.7666847531199135E-4</v>
      </c>
    </row>
    <row r="129" spans="1:17" x14ac:dyDescent="0.25">
      <c r="A129" s="36">
        <v>42125</v>
      </c>
      <c r="B129" s="37">
        <v>0.1384</v>
      </c>
      <c r="C129" s="38">
        <v>2107.389893</v>
      </c>
      <c r="D129" s="37">
        <v>1E-4</v>
      </c>
      <c r="E129" s="48">
        <v>1.9599999999999999E-2</v>
      </c>
      <c r="F129" s="38">
        <v>32</v>
      </c>
      <c r="G129" s="38">
        <f t="shared" si="11"/>
        <v>1862.0636078943435</v>
      </c>
      <c r="H129" s="38">
        <v>1860</v>
      </c>
      <c r="I129" s="49">
        <v>41822</v>
      </c>
      <c r="J129" s="38">
        <v>34</v>
      </c>
      <c r="K129" s="38">
        <v>1.65</v>
      </c>
      <c r="L129" s="38">
        <v>0.15</v>
      </c>
      <c r="M129" s="38">
        <f t="shared" si="6"/>
        <v>1858.3326740532989</v>
      </c>
      <c r="N129" s="38">
        <f t="shared" si="7"/>
        <v>1858.3326740532989</v>
      </c>
      <c r="O129" s="38">
        <f t="shared" si="8"/>
        <v>1.6306768898052017E-2</v>
      </c>
      <c r="P129" s="38">
        <f t="shared" si="9"/>
        <v>1.516306768898052</v>
      </c>
      <c r="Q129" s="37">
        <f t="shared" si="10"/>
        <v>8.1595012027139481E-4</v>
      </c>
    </row>
    <row r="130" spans="1:17" x14ac:dyDescent="0.25">
      <c r="A130" s="36">
        <v>42156</v>
      </c>
      <c r="B130" s="37">
        <v>0.18229999999999999</v>
      </c>
      <c r="C130" s="38">
        <v>2063.110107</v>
      </c>
      <c r="D130" s="37">
        <v>2.0000000000000001E-4</v>
      </c>
      <c r="E130" s="48">
        <v>1.9900000000000001E-2</v>
      </c>
      <c r="F130" s="38">
        <v>31</v>
      </c>
      <c r="G130" s="38">
        <f t="shared" si="11"/>
        <v>1758.699355965548</v>
      </c>
      <c r="H130" s="38">
        <v>1760</v>
      </c>
      <c r="I130" s="49">
        <v>42223</v>
      </c>
      <c r="J130" s="38">
        <v>38</v>
      </c>
      <c r="K130" s="38">
        <v>2.85</v>
      </c>
      <c r="L130" s="38">
        <v>0.05</v>
      </c>
      <c r="M130" s="38">
        <f t="shared" si="6"/>
        <v>1757.1133538061811</v>
      </c>
      <c r="N130" s="38">
        <f t="shared" si="7"/>
        <v>1757.1133538061811</v>
      </c>
      <c r="O130" s="38">
        <f t="shared" si="8"/>
        <v>2.9895521834048408E-2</v>
      </c>
      <c r="P130" s="38">
        <f t="shared" si="9"/>
        <v>2.8298955218340485</v>
      </c>
      <c r="Q130" s="37">
        <f t="shared" si="10"/>
        <v>1.610536688315557E-3</v>
      </c>
    </row>
    <row r="131" spans="1:17" x14ac:dyDescent="0.25">
      <c r="A131" s="36">
        <v>42186</v>
      </c>
      <c r="B131" s="37">
        <v>0.1212</v>
      </c>
      <c r="C131" s="38">
        <v>2103.8400879999999</v>
      </c>
      <c r="D131" s="37">
        <v>4.0000000000000002E-4</v>
      </c>
      <c r="E131" s="48">
        <v>2.01E-2</v>
      </c>
      <c r="F131" s="38">
        <v>31</v>
      </c>
      <c r="G131" s="38">
        <f t="shared" si="11"/>
        <v>1890.366441883556</v>
      </c>
      <c r="H131" s="38">
        <v>1890</v>
      </c>
      <c r="I131" s="49">
        <v>42251</v>
      </c>
      <c r="J131" s="38">
        <v>35</v>
      </c>
      <c r="K131" s="38">
        <v>1.8</v>
      </c>
      <c r="L131" s="38">
        <v>5.2</v>
      </c>
      <c r="M131" s="38">
        <f t="shared" si="6"/>
        <v>1888.1275082395771</v>
      </c>
      <c r="N131" s="38">
        <f t="shared" si="7"/>
        <v>1888.1275082395771</v>
      </c>
      <c r="O131" s="38">
        <f t="shared" si="8"/>
        <v>6.4206847074979409E-2</v>
      </c>
      <c r="P131" s="38">
        <f t="shared" si="9"/>
        <v>-3.3357931529250209</v>
      </c>
      <c r="Q131" s="37">
        <f t="shared" si="10"/>
        <v>-1.766720276235579E-3</v>
      </c>
    </row>
    <row r="132" spans="1:17" x14ac:dyDescent="0.25">
      <c r="A132" s="36">
        <v>42217</v>
      </c>
      <c r="B132" s="37">
        <v>0.2843</v>
      </c>
      <c r="C132" s="38">
        <v>1972.1800539999999</v>
      </c>
      <c r="D132" s="37">
        <v>0</v>
      </c>
      <c r="E132" s="48">
        <v>2.07E-2</v>
      </c>
      <c r="F132" s="38">
        <v>30</v>
      </c>
      <c r="G132" s="38">
        <f t="shared" si="11"/>
        <v>1546.9163495405758</v>
      </c>
      <c r="H132" s="38">
        <v>1545</v>
      </c>
      <c r="I132" s="49">
        <v>42279</v>
      </c>
      <c r="J132" s="38">
        <v>32</v>
      </c>
      <c r="K132" s="38">
        <v>3.3</v>
      </c>
      <c r="L132" s="38">
        <v>0.05</v>
      </c>
      <c r="M132" s="38">
        <f t="shared" si="6"/>
        <v>1541.7</v>
      </c>
      <c r="N132" s="38">
        <f t="shared" si="7"/>
        <v>1541.7</v>
      </c>
      <c r="O132" s="38">
        <f t="shared" si="8"/>
        <v>0</v>
      </c>
      <c r="P132" s="38">
        <f t="shared" si="9"/>
        <v>3.25</v>
      </c>
      <c r="Q132" s="37">
        <f t="shared" si="10"/>
        <v>2.1080625283777647E-3</v>
      </c>
    </row>
    <row r="133" spans="1:17" x14ac:dyDescent="0.25">
      <c r="A133" s="36">
        <v>42248</v>
      </c>
      <c r="B133" s="37">
        <v>0.245</v>
      </c>
      <c r="C133" s="38">
        <v>1920.030029</v>
      </c>
      <c r="D133" s="37">
        <v>0</v>
      </c>
      <c r="E133" s="48">
        <v>2.1899999999999999E-2</v>
      </c>
      <c r="F133" s="38">
        <v>30</v>
      </c>
      <c r="G133" s="38">
        <f t="shared" si="11"/>
        <v>1556.2808695288004</v>
      </c>
      <c r="H133" s="38">
        <v>1555</v>
      </c>
      <c r="I133" s="49">
        <v>42314</v>
      </c>
      <c r="J133" s="38">
        <v>37</v>
      </c>
      <c r="K133" s="38">
        <v>2.5</v>
      </c>
      <c r="L133" s="38">
        <v>0.05</v>
      </c>
      <c r="M133" s="38">
        <f t="shared" si="6"/>
        <v>1552.5</v>
      </c>
      <c r="N133" s="38">
        <f t="shared" si="7"/>
        <v>1552.5</v>
      </c>
      <c r="O133" s="38">
        <f t="shared" si="8"/>
        <v>0</v>
      </c>
      <c r="P133" s="38">
        <f t="shared" si="9"/>
        <v>2.4500000000000002</v>
      </c>
      <c r="Q133" s="37">
        <f t="shared" si="10"/>
        <v>1.5780998389694043E-3</v>
      </c>
    </row>
    <row r="134" spans="1:17" x14ac:dyDescent="0.25">
      <c r="A134" s="36">
        <v>42278</v>
      </c>
      <c r="B134" s="37">
        <v>0.1507</v>
      </c>
      <c r="C134" s="38">
        <v>2079.360107</v>
      </c>
      <c r="D134" s="37">
        <v>1E-4</v>
      </c>
      <c r="E134" s="48">
        <v>2.1100000000000001E-2</v>
      </c>
      <c r="F134" s="38">
        <v>31</v>
      </c>
      <c r="G134" s="38">
        <f t="shared" si="11"/>
        <v>1821.2096531202353</v>
      </c>
      <c r="H134" s="38">
        <v>1820</v>
      </c>
      <c r="I134" s="49">
        <v>42342</v>
      </c>
      <c r="J134" s="38">
        <v>35</v>
      </c>
      <c r="K134" s="38">
        <v>2.1</v>
      </c>
      <c r="L134" s="38">
        <v>0.1</v>
      </c>
      <c r="M134" s="38">
        <f t="shared" ref="M134:M148" si="12">H134*EXP(-D134*(J134/365))-K134</f>
        <v>1817.8825480288797</v>
      </c>
      <c r="N134" s="38">
        <f t="shared" ref="N134:N148" si="13">M134/$B$1</f>
        <v>1817.8825480288797</v>
      </c>
      <c r="O134" s="38">
        <f t="shared" ref="O134:O148" si="14">(N134+K134)*(EXP(D134*F134/365)-1)</f>
        <v>1.5457451665589952E-2</v>
      </c>
      <c r="P134" s="38">
        <f t="shared" ref="P134:P148" si="15">K134-L134+O134</f>
        <v>2.0154574516655899</v>
      </c>
      <c r="Q134" s="37">
        <f t="shared" ref="Q134:Q148" si="16">P134/N134</f>
        <v>1.1086840862469028E-3</v>
      </c>
    </row>
    <row r="135" spans="1:17" x14ac:dyDescent="0.25">
      <c r="A135" s="36">
        <v>42309</v>
      </c>
      <c r="B135" s="37">
        <v>0.1613</v>
      </c>
      <c r="C135" s="38">
        <v>2080.4099120000001</v>
      </c>
      <c r="D135" s="37">
        <v>1.1000000000000001E-3</v>
      </c>
      <c r="E135" s="48">
        <v>2.07E-2</v>
      </c>
      <c r="F135" s="38">
        <v>31</v>
      </c>
      <c r="G135" s="38">
        <f t="shared" ref="G135:G148" si="17">C135*EXP((D135-E135+((B135^2)/2))*(1/12)+(B135*SQRT(F135/365)*$B$2))</f>
        <v>1805.7800444574482</v>
      </c>
      <c r="H135" s="38">
        <v>1805</v>
      </c>
      <c r="I135" s="49">
        <v>42377</v>
      </c>
      <c r="J135" s="38">
        <v>39</v>
      </c>
      <c r="K135" s="38">
        <v>2.6</v>
      </c>
      <c r="L135" s="38">
        <v>0.35</v>
      </c>
      <c r="M135" s="38">
        <f t="shared" si="12"/>
        <v>1802.1878631518482</v>
      </c>
      <c r="N135" s="38">
        <f t="shared" si="13"/>
        <v>1802.1878631518482</v>
      </c>
      <c r="O135" s="38">
        <f t="shared" si="14"/>
        <v>0.16861956452700602</v>
      </c>
      <c r="P135" s="38">
        <f t="shared" si="15"/>
        <v>2.4186195645270061</v>
      </c>
      <c r="Q135" s="37">
        <f t="shared" si="16"/>
        <v>1.3420463060366415E-3</v>
      </c>
    </row>
    <row r="136" spans="1:17" x14ac:dyDescent="0.25">
      <c r="A136" s="36">
        <v>42339</v>
      </c>
      <c r="B136" s="37">
        <v>0.18210000000000001</v>
      </c>
      <c r="C136" s="38">
        <v>2043.9399410000001</v>
      </c>
      <c r="D136" s="37">
        <v>1.4E-3</v>
      </c>
      <c r="E136" s="48">
        <v>2.1100000000000001E-2</v>
      </c>
      <c r="F136" s="38">
        <v>29</v>
      </c>
      <c r="G136" s="38">
        <f t="shared" si="17"/>
        <v>1751.7799915681253</v>
      </c>
      <c r="H136" s="38">
        <v>1750</v>
      </c>
      <c r="I136" s="49">
        <v>42405</v>
      </c>
      <c r="J136" s="38">
        <v>36</v>
      </c>
      <c r="K136" s="38">
        <v>2.35</v>
      </c>
      <c r="L136" s="38">
        <v>0.25</v>
      </c>
      <c r="M136" s="38">
        <f t="shared" si="12"/>
        <v>1747.4083728469709</v>
      </c>
      <c r="N136" s="38">
        <f t="shared" si="13"/>
        <v>1747.4083728469709</v>
      </c>
      <c r="O136" s="38">
        <f t="shared" si="14"/>
        <v>0.19464148242871809</v>
      </c>
      <c r="P136" s="38">
        <f t="shared" si="15"/>
        <v>2.2946414824287182</v>
      </c>
      <c r="Q136" s="37">
        <f t="shared" si="16"/>
        <v>1.313168414484684E-3</v>
      </c>
    </row>
    <row r="137" spans="1:17" x14ac:dyDescent="0.25">
      <c r="A137" s="36">
        <v>42370</v>
      </c>
      <c r="B137" s="37">
        <v>0.20200000000000001</v>
      </c>
      <c r="C137" s="38">
        <v>1940.23999</v>
      </c>
      <c r="D137" s="37">
        <v>2.2000000000000001E-3</v>
      </c>
      <c r="E137" s="48">
        <v>2.2700000000000001E-2</v>
      </c>
      <c r="F137" s="38">
        <v>31</v>
      </c>
      <c r="G137" s="38">
        <f t="shared" si="17"/>
        <v>1626.1200835727034</v>
      </c>
      <c r="H137" s="38">
        <v>1625</v>
      </c>
      <c r="I137" s="49">
        <v>42433</v>
      </c>
      <c r="J137" s="38">
        <v>35</v>
      </c>
      <c r="K137" s="38">
        <v>2.15</v>
      </c>
      <c r="L137" s="38">
        <v>0.05</v>
      </c>
      <c r="M137" s="38">
        <f t="shared" si="12"/>
        <v>1622.5072279375024</v>
      </c>
      <c r="N137" s="38">
        <f t="shared" si="13"/>
        <v>1622.5072279375024</v>
      </c>
      <c r="O137" s="38">
        <f t="shared" si="14"/>
        <v>0.30359445258582762</v>
      </c>
      <c r="P137" s="38">
        <f t="shared" si="15"/>
        <v>2.4035944525858275</v>
      </c>
      <c r="Q137" s="37">
        <f t="shared" si="16"/>
        <v>1.4814075470352308E-3</v>
      </c>
    </row>
    <row r="138" spans="1:17" x14ac:dyDescent="0.25">
      <c r="A138" s="36">
        <v>42401</v>
      </c>
      <c r="B138" s="37">
        <v>0.20549999999999999</v>
      </c>
      <c r="C138" s="38">
        <v>1932.2299800000001</v>
      </c>
      <c r="D138" s="37">
        <v>2.3E-3</v>
      </c>
      <c r="E138" s="48">
        <v>2.3E-2</v>
      </c>
      <c r="F138" s="38">
        <v>31</v>
      </c>
      <c r="G138" s="38">
        <f t="shared" si="17"/>
        <v>1614.5280731411806</v>
      </c>
      <c r="H138" s="38">
        <v>1615</v>
      </c>
      <c r="I138" s="49">
        <v>42461</v>
      </c>
      <c r="J138" s="38">
        <v>32</v>
      </c>
      <c r="K138" s="38">
        <v>1.75</v>
      </c>
      <c r="L138" s="38">
        <v>0.05</v>
      </c>
      <c r="M138" s="38">
        <f t="shared" si="12"/>
        <v>1612.9243780364136</v>
      </c>
      <c r="N138" s="38">
        <f t="shared" si="13"/>
        <v>1612.9243780364136</v>
      </c>
      <c r="O138" s="38">
        <f t="shared" si="14"/>
        <v>0.31544528332111765</v>
      </c>
      <c r="P138" s="38">
        <f t="shared" si="15"/>
        <v>2.0154452833211174</v>
      </c>
      <c r="Q138" s="37">
        <f t="shared" si="16"/>
        <v>1.2495596884552862E-3</v>
      </c>
    </row>
    <row r="139" spans="1:17" x14ac:dyDescent="0.25">
      <c r="A139" s="36">
        <v>42430</v>
      </c>
      <c r="B139" s="37">
        <v>0.13950000000000001</v>
      </c>
      <c r="C139" s="38">
        <v>2059.73999</v>
      </c>
      <c r="D139" s="37">
        <v>1.8E-3</v>
      </c>
      <c r="E139" s="48">
        <v>2.1700000000000001E-2</v>
      </c>
      <c r="F139" s="38">
        <v>29</v>
      </c>
      <c r="G139" s="38">
        <f t="shared" si="17"/>
        <v>1828.9987093658449</v>
      </c>
      <c r="H139" s="38">
        <v>1830</v>
      </c>
      <c r="I139" s="49">
        <v>42496</v>
      </c>
      <c r="J139" s="38">
        <v>36</v>
      </c>
      <c r="K139" s="38">
        <v>2.2000000000000002</v>
      </c>
      <c r="L139" s="38">
        <v>0.15</v>
      </c>
      <c r="M139" s="38">
        <f t="shared" si="12"/>
        <v>1827.4751411664045</v>
      </c>
      <c r="N139" s="38">
        <f t="shared" si="13"/>
        <v>1827.4751411664045</v>
      </c>
      <c r="O139" s="38">
        <f t="shared" si="14"/>
        <v>0.26168732121960342</v>
      </c>
      <c r="P139" s="38">
        <f t="shared" si="15"/>
        <v>2.3116873212196039</v>
      </c>
      <c r="Q139" s="37">
        <f t="shared" si="16"/>
        <v>1.2649623894441301E-3</v>
      </c>
    </row>
    <row r="140" spans="1:17" x14ac:dyDescent="0.25">
      <c r="A140" s="36">
        <v>42461</v>
      </c>
      <c r="B140" s="37">
        <v>0.157</v>
      </c>
      <c r="C140" s="38">
        <v>2065.3000489999999</v>
      </c>
      <c r="D140" s="37">
        <v>1.6000000000000001E-3</v>
      </c>
      <c r="E140" s="48">
        <v>2.12E-2</v>
      </c>
      <c r="F140" s="38">
        <v>32</v>
      </c>
      <c r="G140" s="38">
        <f t="shared" si="17"/>
        <v>1795.3666978444837</v>
      </c>
      <c r="H140" s="38">
        <v>1795</v>
      </c>
      <c r="I140" s="49">
        <v>42524</v>
      </c>
      <c r="J140" s="38">
        <v>35</v>
      </c>
      <c r="K140" s="38">
        <v>2.0499999999999998</v>
      </c>
      <c r="L140" s="38">
        <v>0.05</v>
      </c>
      <c r="M140" s="38">
        <f t="shared" si="12"/>
        <v>1792.6746238650107</v>
      </c>
      <c r="N140" s="38">
        <f t="shared" si="13"/>
        <v>1792.6746238650107</v>
      </c>
      <c r="O140" s="38">
        <f t="shared" si="14"/>
        <v>0.25177081075037544</v>
      </c>
      <c r="P140" s="38">
        <f t="shared" si="15"/>
        <v>2.2517708107503753</v>
      </c>
      <c r="Q140" s="37">
        <f t="shared" si="16"/>
        <v>1.2560956577248536E-3</v>
      </c>
    </row>
    <row r="141" spans="1:17" x14ac:dyDescent="0.25">
      <c r="A141" s="36">
        <v>42491</v>
      </c>
      <c r="B141" s="37">
        <v>0.1419</v>
      </c>
      <c r="C141" s="38">
        <v>2096.9499510000001</v>
      </c>
      <c r="D141" s="37">
        <v>2.7000000000000001E-3</v>
      </c>
      <c r="E141" s="48">
        <v>2.1399999999999999E-2</v>
      </c>
      <c r="F141" s="38">
        <v>30</v>
      </c>
      <c r="G141" s="38">
        <f t="shared" si="17"/>
        <v>1854.6947704365432</v>
      </c>
      <c r="H141" s="38">
        <v>1855</v>
      </c>
      <c r="I141" s="49">
        <v>42552</v>
      </c>
      <c r="J141" s="38">
        <v>31</v>
      </c>
      <c r="K141" s="38">
        <v>1.65</v>
      </c>
      <c r="L141" s="38">
        <v>0.05</v>
      </c>
      <c r="M141" s="38">
        <f t="shared" si="12"/>
        <v>1852.9246693171763</v>
      </c>
      <c r="N141" s="38">
        <f t="shared" si="13"/>
        <v>1852.9246693171763</v>
      </c>
      <c r="O141" s="38">
        <f t="shared" si="14"/>
        <v>0.41160881576739766</v>
      </c>
      <c r="P141" s="38">
        <f t="shared" si="15"/>
        <v>2.0116088157673975</v>
      </c>
      <c r="Q141" s="37">
        <f t="shared" si="16"/>
        <v>1.0856398260964911E-3</v>
      </c>
    </row>
    <row r="142" spans="1:17" x14ac:dyDescent="0.25">
      <c r="A142" s="36">
        <v>42522</v>
      </c>
      <c r="B142" s="37">
        <v>0.1565</v>
      </c>
      <c r="C142" s="38">
        <v>2098.860107</v>
      </c>
      <c r="D142" s="37">
        <v>2E-3</v>
      </c>
      <c r="E142" s="48">
        <v>2.1299999999999999E-2</v>
      </c>
      <c r="F142" s="38">
        <v>29</v>
      </c>
      <c r="G142" s="38">
        <f t="shared" si="17"/>
        <v>1837.613046942749</v>
      </c>
      <c r="H142" s="38">
        <v>1840</v>
      </c>
      <c r="I142" s="49">
        <v>42587</v>
      </c>
      <c r="J142" s="38">
        <v>36</v>
      </c>
      <c r="K142" s="38">
        <v>2.6</v>
      </c>
      <c r="L142" s="38">
        <v>0.05</v>
      </c>
      <c r="M142" s="38">
        <f t="shared" si="12"/>
        <v>1837.0370768922232</v>
      </c>
      <c r="N142" s="38">
        <f t="shared" si="13"/>
        <v>1837.0370768922232</v>
      </c>
      <c r="O142" s="38">
        <f t="shared" si="14"/>
        <v>0.29234911879358477</v>
      </c>
      <c r="P142" s="38">
        <f t="shared" si="15"/>
        <v>2.8423491187935852</v>
      </c>
      <c r="Q142" s="37">
        <f t="shared" si="16"/>
        <v>1.5472464625494015E-3</v>
      </c>
    </row>
    <row r="143" spans="1:17" x14ac:dyDescent="0.25">
      <c r="A143" s="36">
        <v>42552</v>
      </c>
      <c r="B143" s="37">
        <v>0.1187</v>
      </c>
      <c r="C143" s="38">
        <v>2173.6000979999999</v>
      </c>
      <c r="D143" s="37">
        <v>1.9E-3</v>
      </c>
      <c r="E143" s="48">
        <v>2.0799999999999999E-2</v>
      </c>
      <c r="F143" s="38">
        <v>33</v>
      </c>
      <c r="G143" s="38">
        <f t="shared" si="17"/>
        <v>1950.9633345734474</v>
      </c>
      <c r="H143" s="38">
        <v>1950</v>
      </c>
      <c r="I143" s="49">
        <v>42615</v>
      </c>
      <c r="J143" s="38">
        <v>35</v>
      </c>
      <c r="K143" s="38">
        <v>1.9</v>
      </c>
      <c r="L143" s="38">
        <v>0.05</v>
      </c>
      <c r="M143" s="38">
        <f t="shared" si="12"/>
        <v>1947.7447583894307</v>
      </c>
      <c r="N143" s="38">
        <f t="shared" si="13"/>
        <v>1947.7447583894307</v>
      </c>
      <c r="O143" s="38">
        <f t="shared" si="14"/>
        <v>0.33494034638435938</v>
      </c>
      <c r="P143" s="38">
        <f t="shared" si="15"/>
        <v>2.1849403463843591</v>
      </c>
      <c r="Q143" s="37">
        <f t="shared" si="16"/>
        <v>1.121779605347809E-3</v>
      </c>
    </row>
    <row r="144" spans="1:17" x14ac:dyDescent="0.25">
      <c r="A144" s="36">
        <v>42583</v>
      </c>
      <c r="B144" s="37">
        <v>0.13239999999999999</v>
      </c>
      <c r="C144" s="38">
        <v>2170.9499510000001</v>
      </c>
      <c r="D144" s="37">
        <v>2.5999999999999999E-3</v>
      </c>
      <c r="E144" s="48">
        <v>2.07E-2</v>
      </c>
      <c r="F144" s="38">
        <v>30</v>
      </c>
      <c r="G144" s="38">
        <f t="shared" si="17"/>
        <v>1935.7855435650461</v>
      </c>
      <c r="H144" s="38">
        <v>1935</v>
      </c>
      <c r="I144" s="49">
        <v>42650</v>
      </c>
      <c r="J144" s="38">
        <v>37</v>
      </c>
      <c r="K144" s="38">
        <v>2.7</v>
      </c>
      <c r="L144" s="38">
        <v>0.05</v>
      </c>
      <c r="M144" s="38">
        <f t="shared" si="12"/>
        <v>1931.7900754204102</v>
      </c>
      <c r="N144" s="38">
        <f t="shared" si="13"/>
        <v>1931.7900754204102</v>
      </c>
      <c r="O144" s="38">
        <f t="shared" si="14"/>
        <v>0.41344205355758795</v>
      </c>
      <c r="P144" s="38">
        <f t="shared" si="15"/>
        <v>3.0634420535575884</v>
      </c>
      <c r="Q144" s="37">
        <f t="shared" si="16"/>
        <v>1.5858048410829007E-3</v>
      </c>
    </row>
    <row r="145" spans="1:17" x14ac:dyDescent="0.25">
      <c r="A145" s="36">
        <v>42614</v>
      </c>
      <c r="B145" s="37">
        <v>0.13289999999999999</v>
      </c>
      <c r="C145" s="38">
        <v>2168.2700199999999</v>
      </c>
      <c r="D145" s="37">
        <v>2E-3</v>
      </c>
      <c r="E145" s="48">
        <v>2.0899999999999998E-2</v>
      </c>
      <c r="F145" s="38">
        <v>31</v>
      </c>
      <c r="G145" s="38">
        <f t="shared" si="17"/>
        <v>1928.7987005326802</v>
      </c>
      <c r="H145" s="38">
        <v>1930</v>
      </c>
      <c r="I145" s="49">
        <v>42678</v>
      </c>
      <c r="J145" s="38">
        <v>35</v>
      </c>
      <c r="K145" s="38">
        <v>2.2000000000000002</v>
      </c>
      <c r="L145" s="38">
        <v>0.05</v>
      </c>
      <c r="M145" s="38">
        <f t="shared" si="12"/>
        <v>1927.4298985040175</v>
      </c>
      <c r="N145" s="38">
        <f t="shared" si="13"/>
        <v>1927.4298985040175</v>
      </c>
      <c r="O145" s="38">
        <f t="shared" si="14"/>
        <v>0.32780058969287157</v>
      </c>
      <c r="P145" s="38">
        <f t="shared" si="15"/>
        <v>2.4778005896928721</v>
      </c>
      <c r="Q145" s="37">
        <f t="shared" si="16"/>
        <v>1.2855464116313788E-3</v>
      </c>
    </row>
    <row r="146" spans="1:17" x14ac:dyDescent="0.25">
      <c r="A146" s="36">
        <v>42644</v>
      </c>
      <c r="B146" s="37">
        <v>0.1706</v>
      </c>
      <c r="C146" s="38">
        <v>2126.1499020000001</v>
      </c>
      <c r="D146" s="37">
        <v>2E-3</v>
      </c>
      <c r="E146" s="51">
        <v>2.1100000000000001E-2</v>
      </c>
      <c r="F146" s="38">
        <v>30</v>
      </c>
      <c r="G146" s="38">
        <f t="shared" si="17"/>
        <v>1835.2951288669428</v>
      </c>
      <c r="H146" s="38">
        <v>1835</v>
      </c>
      <c r="I146" s="49">
        <v>46358</v>
      </c>
      <c r="J146" s="38">
        <v>32</v>
      </c>
      <c r="K146" s="38">
        <v>2.1</v>
      </c>
      <c r="L146" s="38">
        <v>0.05</v>
      </c>
      <c r="M146" s="38">
        <f t="shared" si="12"/>
        <v>1832.5782747822134</v>
      </c>
      <c r="N146" s="38">
        <f t="shared" si="13"/>
        <v>1832.5782747822134</v>
      </c>
      <c r="O146" s="38">
        <f t="shared" si="14"/>
        <v>0.30161573893467114</v>
      </c>
      <c r="P146" s="38">
        <f t="shared" si="15"/>
        <v>2.3516157389346715</v>
      </c>
      <c r="Q146" s="37">
        <f t="shared" si="16"/>
        <v>1.2832279915651304E-3</v>
      </c>
    </row>
    <row r="147" spans="1:17" x14ac:dyDescent="0.25">
      <c r="A147" s="36">
        <v>42675</v>
      </c>
      <c r="B147" s="37">
        <v>0.1333</v>
      </c>
      <c r="C147" s="38">
        <v>2198.8100589999999</v>
      </c>
      <c r="D147" s="37">
        <v>3.8E-3</v>
      </c>
      <c r="E147" s="37">
        <v>2.1000000000000001E-2</v>
      </c>
      <c r="F147" s="38">
        <v>30</v>
      </c>
      <c r="G147" s="38">
        <f t="shared" si="17"/>
        <v>1959.2771459635981</v>
      </c>
      <c r="H147" s="38">
        <v>1960</v>
      </c>
      <c r="I147" s="49">
        <v>42375</v>
      </c>
      <c r="J147" s="38">
        <v>37</v>
      </c>
      <c r="K147" s="38">
        <v>2.35</v>
      </c>
      <c r="L147" s="38">
        <v>0.1</v>
      </c>
      <c r="M147" s="38">
        <f t="shared" si="12"/>
        <v>1956.8951426572005</v>
      </c>
      <c r="N147" s="38">
        <f t="shared" si="13"/>
        <v>1956.8951426572005</v>
      </c>
      <c r="O147" s="38">
        <f t="shared" si="14"/>
        <v>0.61202419130380836</v>
      </c>
      <c r="P147" s="38">
        <f t="shared" si="15"/>
        <v>2.8620241913038083</v>
      </c>
      <c r="Q147" s="37">
        <f t="shared" si="16"/>
        <v>1.4625332389642319E-3</v>
      </c>
    </row>
    <row r="148" spans="1:17" x14ac:dyDescent="0.25">
      <c r="A148" s="36">
        <v>42705</v>
      </c>
      <c r="B148" s="37">
        <v>0.1404</v>
      </c>
      <c r="C148" s="38">
        <v>2238.830078</v>
      </c>
      <c r="D148" s="37">
        <v>4.4000000000000003E-3</v>
      </c>
      <c r="E148" s="48">
        <v>2.01E-2</v>
      </c>
      <c r="F148" s="38">
        <v>32</v>
      </c>
      <c r="G148" s="38">
        <f t="shared" si="17"/>
        <v>1975.3625640383555</v>
      </c>
      <c r="H148" s="38">
        <v>1975</v>
      </c>
      <c r="I148" s="38"/>
      <c r="J148" s="38">
        <v>0</v>
      </c>
      <c r="K148" s="38"/>
      <c r="L148" s="38"/>
      <c r="M148" s="38">
        <f t="shared" si="12"/>
        <v>1975</v>
      </c>
      <c r="N148" s="38">
        <f t="shared" si="13"/>
        <v>1975</v>
      </c>
      <c r="O148" s="38">
        <f t="shared" si="14"/>
        <v>0.76200997822876704</v>
      </c>
      <c r="P148" s="38">
        <f t="shared" si="15"/>
        <v>0.76200997822876704</v>
      </c>
      <c r="Q148" s="37">
        <f t="shared" si="16"/>
        <v>3.8582783707785673E-4</v>
      </c>
    </row>
    <row r="149" spans="1:17" x14ac:dyDescent="0.25">
      <c r="A149" s="38"/>
      <c r="B149" s="38"/>
      <c r="C149" s="38"/>
      <c r="D149" s="38"/>
      <c r="E149" s="38"/>
      <c r="F149" s="38"/>
      <c r="G149" s="38"/>
      <c r="H149" s="38"/>
      <c r="I149" s="38"/>
      <c r="J149" s="38"/>
      <c r="K149" s="38"/>
      <c r="L149" s="38"/>
      <c r="M149" s="38"/>
      <c r="N149" s="38"/>
      <c r="O149" s="38"/>
      <c r="P149" s="38"/>
      <c r="Q149" s="38"/>
    </row>
    <row r="150" spans="1:17" x14ac:dyDescent="0.25">
      <c r="A150" s="38"/>
      <c r="B150" s="38"/>
      <c r="C150" s="38"/>
      <c r="D150" s="38"/>
      <c r="E150" s="38"/>
      <c r="F150" s="38"/>
      <c r="G150" s="38"/>
      <c r="H150" s="38"/>
      <c r="I150" s="38"/>
      <c r="J150" s="38"/>
      <c r="K150" s="38"/>
      <c r="L150" s="38"/>
      <c r="M150" s="38"/>
      <c r="N150" s="38"/>
      <c r="O150" s="38"/>
      <c r="P150" s="38"/>
      <c r="Q150" s="38"/>
    </row>
    <row r="151" spans="1:17" x14ac:dyDescent="0.25">
      <c r="A151" s="38"/>
      <c r="B151" s="38"/>
      <c r="C151" s="38"/>
      <c r="D151" s="38"/>
      <c r="E151" s="38"/>
      <c r="F151" s="38"/>
      <c r="G151" s="38"/>
      <c r="H151" s="38"/>
      <c r="I151" s="38"/>
      <c r="J151" s="38"/>
      <c r="K151" s="38"/>
      <c r="L151" s="38"/>
      <c r="M151" s="38"/>
      <c r="N151" s="38"/>
      <c r="O151" s="38"/>
      <c r="P151" s="38"/>
      <c r="Q151" s="38"/>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50"/>
  <sheetViews>
    <sheetView zoomScale="70" zoomScaleNormal="70" workbookViewId="0">
      <selection activeCell="M15" sqref="M15"/>
    </sheetView>
  </sheetViews>
  <sheetFormatPr baseColWidth="10" defaultColWidth="12.28515625" defaultRowHeight="15.75" x14ac:dyDescent="0.25"/>
  <cols>
    <col min="1" max="1" width="12.7109375" style="8" bestFit="1" customWidth="1"/>
    <col min="2" max="2" width="15.5703125" style="9" bestFit="1" customWidth="1"/>
    <col min="3" max="3" width="12.28515625" style="9"/>
    <col min="4" max="4" width="12.28515625" style="3"/>
    <col min="5" max="5" width="16.140625" style="3" bestFit="1" customWidth="1"/>
    <col min="6" max="7" width="19.42578125" style="3" bestFit="1" customWidth="1"/>
    <col min="8" max="8" width="20.7109375" style="3" bestFit="1" customWidth="1"/>
    <col min="9" max="9" width="20.85546875" style="3" bestFit="1" customWidth="1"/>
    <col min="10" max="10" width="23.42578125" style="3" bestFit="1" customWidth="1"/>
    <col min="11" max="11" width="21" style="3" bestFit="1" customWidth="1"/>
    <col min="12" max="12" width="12.28515625" style="3"/>
    <col min="13" max="13" width="19" style="3" bestFit="1" customWidth="1"/>
    <col min="14" max="16384" width="12.28515625" style="3"/>
  </cols>
  <sheetData>
    <row r="1" spans="1:18" x14ac:dyDescent="0.25">
      <c r="A1" s="14" t="s">
        <v>87</v>
      </c>
      <c r="B1" s="7" t="s">
        <v>88</v>
      </c>
    </row>
    <row r="2" spans="1:18" x14ac:dyDescent="0.25">
      <c r="A2" s="14">
        <f>SLOPE(P9:P55,Q9:Q55)</f>
        <v>0.24776711202807461</v>
      </c>
      <c r="B2" s="3">
        <f>MIN(E6:E149)</f>
        <v>-0.11279782107372582</v>
      </c>
    </row>
    <row r="3" spans="1:18" x14ac:dyDescent="0.25">
      <c r="A3" s="14" t="s">
        <v>91</v>
      </c>
      <c r="B3" s="7" t="s">
        <v>100</v>
      </c>
    </row>
    <row r="4" spans="1:18" x14ac:dyDescent="0.25">
      <c r="A4" s="14">
        <f>SLOPE(R9:R55,Q9:Q55)</f>
        <v>1.7409444859309051E-2</v>
      </c>
      <c r="B4" s="3">
        <f>MIN(J6:J149)</f>
        <v>-9.3391410872664116E-3</v>
      </c>
      <c r="O4" s="15" t="s">
        <v>93</v>
      </c>
      <c r="P4" s="14"/>
      <c r="Q4" s="14"/>
      <c r="R4" s="14"/>
    </row>
    <row r="5" spans="1:18" x14ac:dyDescent="0.25">
      <c r="A5" s="5" t="s">
        <v>18</v>
      </c>
      <c r="B5" s="6" t="s">
        <v>96</v>
      </c>
      <c r="C5" s="6" t="s">
        <v>24</v>
      </c>
      <c r="D5" s="7" t="s">
        <v>84</v>
      </c>
      <c r="E5" s="7" t="s">
        <v>89</v>
      </c>
      <c r="F5" s="7" t="s">
        <v>22</v>
      </c>
      <c r="G5" s="7" t="s">
        <v>23</v>
      </c>
      <c r="H5" s="7" t="s">
        <v>76</v>
      </c>
      <c r="I5" s="7" t="s">
        <v>77</v>
      </c>
      <c r="J5" s="7" t="s">
        <v>75</v>
      </c>
      <c r="K5" s="7" t="s">
        <v>99</v>
      </c>
      <c r="L5" s="10">
        <v>-1.985399834954403E-3</v>
      </c>
      <c r="M5" s="12" t="s">
        <v>103</v>
      </c>
      <c r="N5" s="10">
        <f>L5*12</f>
        <v>-2.3824798019452836E-2</v>
      </c>
      <c r="O5" s="15"/>
      <c r="P5" s="15" t="s">
        <v>81</v>
      </c>
      <c r="Q5" s="15" t="s">
        <v>24</v>
      </c>
      <c r="R5" s="15" t="s">
        <v>104</v>
      </c>
    </row>
    <row r="6" spans="1:18" x14ac:dyDescent="0.25">
      <c r="D6" s="3">
        <f>100</f>
        <v>100</v>
      </c>
      <c r="E6" s="3">
        <v>0</v>
      </c>
      <c r="H6" s="3">
        <v>100</v>
      </c>
      <c r="I6" s="3">
        <v>100</v>
      </c>
      <c r="J6" s="3">
        <v>0</v>
      </c>
      <c r="O6" s="3" t="s">
        <v>79</v>
      </c>
      <c r="P6" s="33">
        <f>(1+AVERAGE(P9:P55))^4-1</f>
        <v>4.9906246472818827E-2</v>
      </c>
      <c r="Q6" s="31">
        <f>(1+AVERAGE(Q9:Q55))^4-1</f>
        <v>7.5956029493893018E-2</v>
      </c>
      <c r="R6" s="31">
        <f>(1+AVERAGE(R9:R55))^4-1</f>
        <v>4.8593722439259412E-2</v>
      </c>
    </row>
    <row r="7" spans="1:18" x14ac:dyDescent="0.25">
      <c r="A7" s="47">
        <v>38412</v>
      </c>
      <c r="B7" s="9">
        <v>3.7000000000000002E-3</v>
      </c>
      <c r="C7" s="9">
        <v>-1.9117655748441043E-2</v>
      </c>
      <c r="D7" s="3">
        <f t="shared" ref="D7:D70" si="0">D6*(1+B7)</f>
        <v>100.37</v>
      </c>
      <c r="E7" s="3">
        <f>D7/MAXA($D$6:D6)-1</f>
        <v>3.7000000000000366E-3</v>
      </c>
      <c r="F7" s="10">
        <f>'L1 (3)'!Q5</f>
        <v>2.7520227550837002E-3</v>
      </c>
      <c r="G7" s="10">
        <f>F7-$L$5</f>
        <v>4.7374225900381033E-3</v>
      </c>
      <c r="H7" s="11">
        <f>H6*(1+F7)</f>
        <v>100.27520227550836</v>
      </c>
      <c r="I7" s="3">
        <f>(1+G7)*I6</f>
        <v>100.47374225900381</v>
      </c>
      <c r="J7" s="3">
        <f>I7/MAXA($I$6:I6)-1</f>
        <v>4.7374225900380651E-3</v>
      </c>
      <c r="O7" s="3" t="s">
        <v>78</v>
      </c>
      <c r="P7" s="30">
        <f>_xlfn.STDEV.P(P9:P55)*SQRT(4)</f>
        <v>4.7731219344395413E-2</v>
      </c>
      <c r="Q7" s="30">
        <f>_xlfn.STDEV.P(Q9:Q55)*SQRT(4)</f>
        <v>0.15162336735663465</v>
      </c>
      <c r="R7" s="31">
        <f>_xlfn.STDEV.P(R9:R55)*SQRT(4)</f>
        <v>9.472126666909237E-3</v>
      </c>
    </row>
    <row r="8" spans="1:18" x14ac:dyDescent="0.25">
      <c r="A8" s="47">
        <v>38443</v>
      </c>
      <c r="B8" s="9">
        <v>-5.6999999999999993E-3</v>
      </c>
      <c r="C8" s="9">
        <v>-2.0108581881679299E-2</v>
      </c>
      <c r="D8" s="3">
        <f t="shared" si="0"/>
        <v>99.797891000000007</v>
      </c>
      <c r="E8" s="3">
        <f>D8/MAXA($D$6:D7)-1</f>
        <v>-5.6999999999999273E-3</v>
      </c>
      <c r="F8" s="10">
        <f>'L1 (3)'!Q6</f>
        <v>2.3224373996770312E-3</v>
      </c>
      <c r="G8" s="10">
        <f t="shared" ref="G8:G71" si="1">F8-$L$5</f>
        <v>4.3078372346314342E-3</v>
      </c>
      <c r="H8" s="11">
        <f>H7*(1+F8)</f>
        <v>100.50808515553319</v>
      </c>
      <c r="I8" s="3">
        <f>(1+G8)*I7</f>
        <v>100.90656678700992</v>
      </c>
      <c r="J8" s="3">
        <f>I8/MAXA($I$6:I7)-1</f>
        <v>4.307837234631462E-3</v>
      </c>
      <c r="O8" s="3" t="s">
        <v>80</v>
      </c>
      <c r="P8" s="32">
        <f>(P6-0.02)/P7</f>
        <v>0.62655525845749027</v>
      </c>
      <c r="Q8" s="32">
        <f>(Q6-0.02)/Q7</f>
        <v>0.3690462127930344</v>
      </c>
      <c r="R8" s="32">
        <f>(R6-0.02)/R7</f>
        <v>3.0187225577494909</v>
      </c>
    </row>
    <row r="9" spans="1:18" x14ac:dyDescent="0.25">
      <c r="A9" s="47">
        <v>38473</v>
      </c>
      <c r="B9" s="9">
        <v>1.2500000000000001E-2</v>
      </c>
      <c r="C9" s="9">
        <v>2.9952046262565757E-2</v>
      </c>
      <c r="D9" s="3">
        <f t="shared" si="0"/>
        <v>101.0453646375</v>
      </c>
      <c r="E9" s="3">
        <f>D9/MAXA($D$6:D8)-1</f>
        <v>6.72874999999995E-3</v>
      </c>
      <c r="F9" s="10">
        <f>'L1 (3)'!Q7</f>
        <v>2.4774440516327494E-3</v>
      </c>
      <c r="G9" s="10">
        <f t="shared" si="1"/>
        <v>4.462843886587152E-3</v>
      </c>
      <c r="H9" s="11">
        <f t="shared" ref="H9:H72" si="2">H8*(1+F9)</f>
        <v>100.75708831324278</v>
      </c>
      <c r="I9" s="3">
        <f t="shared" ref="I9:I72" si="3">(1+G9)*I8</f>
        <v>101.35689704171183</v>
      </c>
      <c r="J9" s="3">
        <f>I9/MAXA($I$6:I8)-1</f>
        <v>4.4628438865872422E-3</v>
      </c>
      <c r="O9" s="3" t="s">
        <v>25</v>
      </c>
      <c r="P9" s="13">
        <f>(1+B8)*(1+B9)*(1+B10)-1</f>
        <v>2.344044724999983E-2</v>
      </c>
      <c r="Q9" s="13">
        <f>(1+C8)*(1+C9)*(1+C10)-1</f>
        <v>9.0971381337321411E-3</v>
      </c>
      <c r="R9" s="13">
        <f>(1+G8)*(1+G9)*(1+G10)-1</f>
        <v>1.4145487387404954E-2</v>
      </c>
    </row>
    <row r="10" spans="1:18" x14ac:dyDescent="0.25">
      <c r="A10" s="47">
        <v>38504</v>
      </c>
      <c r="B10" s="9">
        <v>1.66E-2</v>
      </c>
      <c r="C10" s="9">
        <v>-1.427142257658387E-4</v>
      </c>
      <c r="D10" s="3">
        <f t="shared" si="0"/>
        <v>102.7227176904825</v>
      </c>
      <c r="E10" s="3">
        <f>D10/MAXA($D$6:D9)-1</f>
        <v>1.6599999999999948E-2</v>
      </c>
      <c r="F10" s="10">
        <f>'L1 (3)'!Q8</f>
        <v>3.3235163502032439E-3</v>
      </c>
      <c r="G10" s="10">
        <f t="shared" si="1"/>
        <v>5.3089161851576465E-3</v>
      </c>
      <c r="H10" s="11">
        <f t="shared" si="2"/>
        <v>101.09195614365071</v>
      </c>
      <c r="I10" s="3">
        <f t="shared" si="3"/>
        <v>101.89499231289393</v>
      </c>
      <c r="J10" s="3">
        <f>I10/MAXA($I$6:I9)-1</f>
        <v>5.3089161851576083E-3</v>
      </c>
      <c r="O10" s="3" t="s">
        <v>31</v>
      </c>
      <c r="P10" s="13">
        <f>(1+B11)*(1+B12)*(1+B13)-1</f>
        <v>3.7722518599999866E-2</v>
      </c>
      <c r="Q10" s="13">
        <f>(1+C11)*(1+C12)*(1+C13)-1</f>
        <v>3.1460724051498135E-2</v>
      </c>
      <c r="R10" s="13">
        <f>(1+G11)*(1+G12)*(1+G13)-1</f>
        <v>1.5630813228171947E-2</v>
      </c>
    </row>
    <row r="11" spans="1:18" x14ac:dyDescent="0.25">
      <c r="A11" s="47">
        <v>38534</v>
      </c>
      <c r="B11" s="9">
        <v>1.5100000000000001E-2</v>
      </c>
      <c r="C11" s="9">
        <v>3.5968287193812287E-2</v>
      </c>
      <c r="D11" s="3">
        <f t="shared" si="0"/>
        <v>104.27383072760877</v>
      </c>
      <c r="E11" s="3">
        <f>D11/MAXA($D$6:D10)-1</f>
        <v>1.5099999999999891E-2</v>
      </c>
      <c r="F11" s="10">
        <f>'L1 (3)'!Q9</f>
        <v>3.0237206757831362E-3</v>
      </c>
      <c r="G11" s="10">
        <f t="shared" si="1"/>
        <v>5.0091205107375397E-3</v>
      </c>
      <c r="H11" s="11">
        <f t="shared" si="2"/>
        <v>101.39762998159762</v>
      </c>
      <c r="I11" s="3">
        <f t="shared" si="3"/>
        <v>102.40539660882989</v>
      </c>
      <c r="J11" s="3">
        <f>I11/MAXA($I$6:I10)-1</f>
        <v>5.0091205107374304E-3</v>
      </c>
      <c r="O11" s="3" t="s">
        <v>32</v>
      </c>
      <c r="P11" s="13">
        <f>(1+B14)*(1+B15)*(1+B16)-1</f>
        <v>2.2104197681000137E-2</v>
      </c>
      <c r="Q11" s="13">
        <f>(1+C14)*(1+C15)*(1+C16)-1</f>
        <v>1.5852718536380594E-2</v>
      </c>
      <c r="R11" s="13">
        <f>(1+G14)*(1+G15)*(1+G16)-1</f>
        <v>1.6851576838624371E-2</v>
      </c>
    </row>
    <row r="12" spans="1:18" x14ac:dyDescent="0.25">
      <c r="A12" s="47">
        <v>38565</v>
      </c>
      <c r="B12" s="9">
        <v>5.0000000000000001E-3</v>
      </c>
      <c r="C12" s="9">
        <v>-1.1222104874496597E-2</v>
      </c>
      <c r="D12" s="3">
        <f t="shared" si="0"/>
        <v>104.7951998812468</v>
      </c>
      <c r="E12" s="3">
        <f>D12/MAXA($D$6:D11)-1</f>
        <v>4.9999999999998934E-3</v>
      </c>
      <c r="F12" s="10">
        <f>'L1 (3)'!Q10</f>
        <v>3.0825196850045853E-3</v>
      </c>
      <c r="G12" s="10">
        <f t="shared" si="1"/>
        <v>5.0679195199589879E-3</v>
      </c>
      <c r="H12" s="11">
        <f t="shared" si="2"/>
        <v>101.7101901720287</v>
      </c>
      <c r="I12" s="3">
        <f t="shared" si="3"/>
        <v>102.92437891725292</v>
      </c>
      <c r="J12" s="3">
        <f>I12/MAXA($I$6:I11)-1</f>
        <v>5.0679195199589966E-3</v>
      </c>
      <c r="O12" s="3" t="s">
        <v>26</v>
      </c>
      <c r="P12" s="13">
        <f>(1+B17)*(1+B18)*(1+B19)-1</f>
        <v>4.6859934652000224E-2</v>
      </c>
      <c r="Q12" s="13">
        <f>(1+C17)*(1+C18)*(1+C19)-1</f>
        <v>3.7315010570231788E-2</v>
      </c>
      <c r="R12" s="13">
        <f>(1+G17)*(1+G18)*(1+G19)-1</f>
        <v>1.8336998219920853E-2</v>
      </c>
    </row>
    <row r="13" spans="1:18" x14ac:dyDescent="0.25">
      <c r="A13" s="47">
        <v>38596</v>
      </c>
      <c r="B13" s="9">
        <v>1.72E-2</v>
      </c>
      <c r="C13" s="9">
        <v>6.9490246947603307E-3</v>
      </c>
      <c r="D13" s="3">
        <f t="shared" si="0"/>
        <v>106.59767731920425</v>
      </c>
      <c r="E13" s="3">
        <f>D13/MAXA($D$6:D12)-1</f>
        <v>1.7200000000000104E-2</v>
      </c>
      <c r="F13" s="10">
        <f>'L1 (3)'!Q11</f>
        <v>3.4876959980821641E-3</v>
      </c>
      <c r="G13" s="10">
        <f t="shared" si="1"/>
        <v>5.4730958330365675E-3</v>
      </c>
      <c r="H13" s="11">
        <f t="shared" si="2"/>
        <v>102.06492439525586</v>
      </c>
      <c r="I13" s="3">
        <f t="shared" si="3"/>
        <v>103.48769390662281</v>
      </c>
      <c r="J13" s="3">
        <f>I13/MAXA($I$6:I12)-1</f>
        <v>5.4730958330364565E-3</v>
      </c>
      <c r="O13" s="3" t="s">
        <v>27</v>
      </c>
      <c r="P13" s="13">
        <f>(1+B20)*(1+B21)*(1+B22)-1</f>
        <v>-3.3210887499999231E-3</v>
      </c>
      <c r="Q13" s="13">
        <f>(1+C20)*(1+C21)*(1+C22)-1</f>
        <v>-1.9052139670593049E-2</v>
      </c>
      <c r="R13" s="13">
        <f>(1+G20)*(1+G21)*(1+G22)-1</f>
        <v>1.8201341645841307E-2</v>
      </c>
    </row>
    <row r="14" spans="1:18" x14ac:dyDescent="0.25">
      <c r="A14" s="47">
        <v>38626</v>
      </c>
      <c r="B14" s="9">
        <v>-1.43E-2</v>
      </c>
      <c r="C14" s="9">
        <v>-1.7740780066319406E-2</v>
      </c>
      <c r="D14" s="3">
        <f t="shared" si="0"/>
        <v>105.07333053353963</v>
      </c>
      <c r="E14" s="3">
        <f>D14/MAXA($D$6:D13)-1</f>
        <v>-1.4299999999999979E-2</v>
      </c>
      <c r="F14" s="10">
        <f>'L1 (3)'!Q12</f>
        <v>4.1378873684089802E-3</v>
      </c>
      <c r="G14" s="10">
        <f t="shared" si="1"/>
        <v>6.1232872033633833E-3</v>
      </c>
      <c r="H14" s="11">
        <f t="shared" si="2"/>
        <v>102.48725755666861</v>
      </c>
      <c r="I14" s="3">
        <f t="shared" si="3"/>
        <v>104.12137877842682</v>
      </c>
      <c r="J14" s="3">
        <f>I14/MAXA($I$6:I13)-1</f>
        <v>6.1232872033634145E-3</v>
      </c>
      <c r="O14" s="3" t="s">
        <v>33</v>
      </c>
      <c r="P14" s="13">
        <f>(1+B23)*(1+B24)*(1+B25)-1</f>
        <v>1.4128597880000093E-2</v>
      </c>
      <c r="Q14" s="13">
        <f>(1+C23)*(1+C24)*(1+C25)-1</f>
        <v>5.1684795727094279E-2</v>
      </c>
      <c r="R14" s="13">
        <f>(1+G23)*(1+G24)*(1+G25)-1</f>
        <v>2.2212156534479499E-2</v>
      </c>
    </row>
    <row r="15" spans="1:18" x14ac:dyDescent="0.25">
      <c r="A15" s="47">
        <v>38657</v>
      </c>
      <c r="B15" s="9">
        <v>1.67E-2</v>
      </c>
      <c r="C15" s="9">
        <v>3.5186095929726546E-2</v>
      </c>
      <c r="D15" s="3">
        <f t="shared" si="0"/>
        <v>106.82805515344974</v>
      </c>
      <c r="E15" s="3">
        <f>D15/MAXA($D$6:D14)-1</f>
        <v>2.161190000000035E-3</v>
      </c>
      <c r="F15" s="10">
        <f>'L1 (3)'!Q13</f>
        <v>2.4072155768745033E-3</v>
      </c>
      <c r="G15" s="10">
        <f t="shared" si="1"/>
        <v>4.3926154118289068E-3</v>
      </c>
      <c r="H15" s="11">
        <f t="shared" si="2"/>
        <v>102.73396647949016</v>
      </c>
      <c r="I15" s="3">
        <f t="shared" si="3"/>
        <v>104.57874395154982</v>
      </c>
      <c r="J15" s="3">
        <f>I15/MAXA($I$6:I14)-1</f>
        <v>4.3926154118290039E-3</v>
      </c>
      <c r="O15" s="3" t="s">
        <v>34</v>
      </c>
      <c r="P15" s="13">
        <f>(1+B26)*(1+B27)*(1+B28)-1</f>
        <v>4.5549827579999924E-2</v>
      </c>
      <c r="Q15" s="13">
        <f>(1+C26)*(1+C27)*(1+C28)-1</f>
        <v>6.1721057365202059E-2</v>
      </c>
      <c r="R15" s="13">
        <f>(1+G26)*(1+G27)*(1+G28)-1</f>
        <v>1.9922871995724956E-2</v>
      </c>
    </row>
    <row r="16" spans="1:18" x14ac:dyDescent="0.25">
      <c r="A16" s="47">
        <v>38687</v>
      </c>
      <c r="B16" s="9">
        <v>1.9900000000000001E-2</v>
      </c>
      <c r="C16" s="9">
        <v>-9.5234899241847248E-4</v>
      </c>
      <c r="D16" s="3">
        <f t="shared" si="0"/>
        <v>108.95393345100339</v>
      </c>
      <c r="E16" s="3">
        <f>D16/MAXA($D$6:D15)-1</f>
        <v>1.9900000000000029E-2</v>
      </c>
      <c r="F16" s="10">
        <f>'L1 (3)'!Q14</f>
        <v>4.2575588784812641E-3</v>
      </c>
      <c r="G16" s="10">
        <f t="shared" si="1"/>
        <v>6.2429587134356672E-3</v>
      </c>
      <c r="H16" s="11">
        <f t="shared" si="2"/>
        <v>103.17136239059651</v>
      </c>
      <c r="I16" s="3">
        <f t="shared" si="3"/>
        <v>105.23162473234231</v>
      </c>
      <c r="J16" s="3">
        <f>I16/MAXA($I$6:I15)-1</f>
        <v>6.242958713435609E-3</v>
      </c>
      <c r="O16" s="3" t="s">
        <v>28</v>
      </c>
      <c r="P16" s="13">
        <f>(1+B29)*(1+B30)*(1+B31)-1</f>
        <v>2.2846295264000283E-2</v>
      </c>
      <c r="Q16" s="13">
        <f>(1+C29)*(1+C30)*(1+C31)-1</f>
        <v>1.8049326035101121E-3</v>
      </c>
      <c r="R16" s="13">
        <f>(1+G29)*(1+G30)*(1+G31)-1</f>
        <v>1.8250008933144324E-2</v>
      </c>
    </row>
    <row r="17" spans="1:18" x14ac:dyDescent="0.25">
      <c r="A17" s="47">
        <v>38718</v>
      </c>
      <c r="B17" s="9">
        <v>1.72E-2</v>
      </c>
      <c r="C17" s="9">
        <v>2.5466771348641615E-2</v>
      </c>
      <c r="D17" s="3">
        <f t="shared" si="0"/>
        <v>110.82794110636067</v>
      </c>
      <c r="E17" s="3">
        <f>D17/MAXA($D$6:D16)-1</f>
        <v>1.7200000000000104E-2</v>
      </c>
      <c r="F17" s="10">
        <f>'L1 (3)'!Q15</f>
        <v>3.8331730499482648E-3</v>
      </c>
      <c r="G17" s="10">
        <f t="shared" si="1"/>
        <v>5.8185728849026678E-3</v>
      </c>
      <c r="H17" s="11">
        <f t="shared" si="2"/>
        <v>103.56683607643861</v>
      </c>
      <c r="I17" s="3">
        <f t="shared" si="3"/>
        <v>105.84392261064417</v>
      </c>
      <c r="J17" s="3">
        <f>I17/MAXA($I$6:I16)-1</f>
        <v>5.8185728849027285E-3</v>
      </c>
      <c r="O17" s="3" t="s">
        <v>29</v>
      </c>
      <c r="P17" s="13">
        <f>(1+B32)*(1+B33)*(1+B34)-1</f>
        <v>2.8429241503999725E-2</v>
      </c>
      <c r="Q17" s="13">
        <f>(1+C32)*(1+C33)*(1+C34)-1</f>
        <v>5.8056382663208117E-2</v>
      </c>
      <c r="R17" s="13">
        <f>(1+G32)*(1+G33)*(1+G34)-1</f>
        <v>2.2094595904503356E-2</v>
      </c>
    </row>
    <row r="18" spans="1:18" x14ac:dyDescent="0.25">
      <c r="A18" s="47">
        <v>38749</v>
      </c>
      <c r="B18" s="9">
        <v>7.3000000000000001E-3</v>
      </c>
      <c r="C18" s="9">
        <v>4.5315763072539816E-4</v>
      </c>
      <c r="D18" s="3">
        <f t="shared" si="0"/>
        <v>111.63698507643711</v>
      </c>
      <c r="E18" s="3">
        <f>D18/MAXA($D$6:D17)-1</f>
        <v>7.3000000000000842E-3</v>
      </c>
      <c r="F18" s="10">
        <f>'L1 (3)'!Q16</f>
        <v>4.4206262553578898E-3</v>
      </c>
      <c r="G18" s="10">
        <f t="shared" si="1"/>
        <v>6.4060260903122928E-3</v>
      </c>
      <c r="H18" s="11">
        <f t="shared" si="2"/>
        <v>104.02466635118246</v>
      </c>
      <c r="I18" s="3">
        <f t="shared" si="3"/>
        <v>106.52196154038894</v>
      </c>
      <c r="J18" s="3">
        <f>I18/MAXA($I$6:I17)-1</f>
        <v>6.4060260903122668E-3</v>
      </c>
      <c r="O18" s="3" t="s">
        <v>35</v>
      </c>
      <c r="P18" s="13">
        <f>(1+B35)*(1+B36)*(1+B37)-1</f>
        <v>-1.0101260170000015E-2</v>
      </c>
      <c r="Q18" s="13">
        <f>(1+C35)*(1+C36)*(1+C37)-1</f>
        <v>1.5565253848781824E-2</v>
      </c>
      <c r="R18" s="13">
        <f>(1+G35)*(1+G36)*(1+G37)-1</f>
        <v>2.0059197393555106E-2</v>
      </c>
    </row>
    <row r="19" spans="1:18" x14ac:dyDescent="0.25">
      <c r="A19" s="47">
        <v>38777</v>
      </c>
      <c r="B19" s="9">
        <v>2.1700000000000001E-2</v>
      </c>
      <c r="C19" s="9">
        <v>1.1095810459249567E-2</v>
      </c>
      <c r="D19" s="3">
        <f t="shared" si="0"/>
        <v>114.0595076525958</v>
      </c>
      <c r="E19" s="3">
        <f>D19/MAXA($D$6:D18)-1</f>
        <v>2.1700000000000053E-2</v>
      </c>
      <c r="F19" s="10">
        <f>'L1 (3)'!Q17</f>
        <v>4.0161354175418367E-3</v>
      </c>
      <c r="G19" s="10">
        <f t="shared" si="1"/>
        <v>6.0015352524962397E-3</v>
      </c>
      <c r="H19" s="11">
        <f t="shared" si="2"/>
        <v>104.44244349801342</v>
      </c>
      <c r="I19" s="3">
        <f t="shared" si="3"/>
        <v>107.16125684773864</v>
      </c>
      <c r="J19" s="3">
        <f>I19/MAXA($I$6:I18)-1</f>
        <v>6.0015352524962484E-3</v>
      </c>
      <c r="O19" s="3" t="s">
        <v>36</v>
      </c>
      <c r="P19" s="13">
        <f>(1+B38)*(1+B39)*(1+B40)-1</f>
        <v>-1.4827971519999483E-3</v>
      </c>
      <c r="Q19" s="13">
        <f>(1+C38)*(1+C39)*(1+C40)-1</f>
        <v>-3.8244647126248421E-2</v>
      </c>
      <c r="R19" s="13">
        <f>(1+G38)*(1+G39)*(1+G40)-1</f>
        <v>2.0401334151082029E-2</v>
      </c>
    </row>
    <row r="20" spans="1:18" x14ac:dyDescent="0.25">
      <c r="A20" s="47">
        <v>38808</v>
      </c>
      <c r="B20" s="9">
        <v>9.7999999999999997E-3</v>
      </c>
      <c r="C20" s="9">
        <v>1.2155652737941391E-2</v>
      </c>
      <c r="D20" s="3">
        <f t="shared" si="0"/>
        <v>115.17729082759124</v>
      </c>
      <c r="E20" s="3">
        <f>D20/MAXA($D$6:D19)-1</f>
        <v>9.8000000000000309E-3</v>
      </c>
      <c r="F20" s="10">
        <f>'L1 (3)'!Q18</f>
        <v>4.6401967576793846E-3</v>
      </c>
      <c r="G20" s="10">
        <f t="shared" si="1"/>
        <v>6.6255965926337876E-3</v>
      </c>
      <c r="H20" s="11">
        <f t="shared" si="2"/>
        <v>104.92707698569701</v>
      </c>
      <c r="I20" s="3">
        <f t="shared" si="3"/>
        <v>107.87126410597138</v>
      </c>
      <c r="J20" s="3">
        <f>I20/MAXA($I$6:I19)-1</f>
        <v>6.6255965926338423E-3</v>
      </c>
      <c r="O20" s="3" t="s">
        <v>30</v>
      </c>
      <c r="P20" s="13">
        <f>(1+B41)*(1+B41)*(1+B43)-1</f>
        <v>-2.9606155900000042E-2</v>
      </c>
      <c r="Q20" s="13">
        <f>(1+C41)*(1+C41)*(1+C43)-1</f>
        <v>-0.12383879475937432</v>
      </c>
      <c r="R20" s="13">
        <f>(1+G41)*(1+G41)*(1+G43)-1</f>
        <v>1.7884867335678845E-2</v>
      </c>
    </row>
    <row r="21" spans="1:18" x14ac:dyDescent="0.25">
      <c r="A21" s="47">
        <v>38838</v>
      </c>
      <c r="B21" s="9">
        <v>-1.2500000000000001E-2</v>
      </c>
      <c r="C21" s="9">
        <v>-3.0916916141150885E-2</v>
      </c>
      <c r="D21" s="3">
        <f t="shared" si="0"/>
        <v>113.73757469224635</v>
      </c>
      <c r="E21" s="3">
        <f>D21/MAXA($D$6:D20)-1</f>
        <v>-1.2499999999999956E-2</v>
      </c>
      <c r="F21" s="10">
        <f>'L1 (3)'!Q19</f>
        <v>4.0041984074785228E-3</v>
      </c>
      <c r="G21" s="10">
        <f t="shared" si="1"/>
        <v>5.9895982424329258E-3</v>
      </c>
      <c r="H21" s="11">
        <f t="shared" si="2"/>
        <v>105.34722582026453</v>
      </c>
      <c r="I21" s="3">
        <f t="shared" si="3"/>
        <v>108.51736963986953</v>
      </c>
      <c r="J21" s="3">
        <f>I21/MAXA($I$6:I20)-1</f>
        <v>5.9895982424329475E-3</v>
      </c>
      <c r="O21" s="3" t="s">
        <v>37</v>
      </c>
      <c r="P21" s="13">
        <f>(1+B44)*(1+B45)*(1+B346)-1</f>
        <v>1.7059999999999853E-2</v>
      </c>
      <c r="Q21" s="13">
        <f>(1+C44)*(1+C45)*(1+C346)-1</f>
        <v>5.8728401661519269E-2</v>
      </c>
      <c r="R21" s="13">
        <f>(1+G44)*(1+G45)*(1+G346)-1</f>
        <v>6.6668526782436288E-3</v>
      </c>
    </row>
    <row r="22" spans="1:18" x14ac:dyDescent="0.25">
      <c r="A22" s="47">
        <v>38869</v>
      </c>
      <c r="B22" s="9">
        <v>-5.0000000000000001E-4</v>
      </c>
      <c r="C22" s="9">
        <v>8.6596227782509416E-5</v>
      </c>
      <c r="D22" s="3">
        <f t="shared" si="0"/>
        <v>113.68070590490024</v>
      </c>
      <c r="E22" s="3">
        <f>D22/MAXA($D$6:D21)-1</f>
        <v>-1.2993749999999915E-2</v>
      </c>
      <c r="F22" s="10">
        <f>'L1 (3)'!Q20</f>
        <v>3.4917496474284461E-3</v>
      </c>
      <c r="G22" s="10">
        <f t="shared" si="1"/>
        <v>5.4771494823828495E-3</v>
      </c>
      <c r="H22" s="11">
        <f t="shared" si="2"/>
        <v>105.71507195888</v>
      </c>
      <c r="I22" s="3">
        <f t="shared" si="3"/>
        <v>109.11173549482209</v>
      </c>
      <c r="J22" s="3">
        <f>I22/MAXA($I$6:I21)-1</f>
        <v>5.4771494823828704E-3</v>
      </c>
      <c r="O22" s="3" t="s">
        <v>38</v>
      </c>
      <c r="P22" s="13">
        <f>(1+B47)*(1+B48)*(1+B49)-1</f>
        <v>-5.5754993645000139E-2</v>
      </c>
      <c r="Q22" s="13">
        <f>(1+C47)*(1+C48)*(1+C49)-1</f>
        <v>-8.8781261718749893E-2</v>
      </c>
      <c r="R22" s="13">
        <f>(1+G47)*(1+G48)*(1+G49)-1</f>
        <v>1.0550175480261492E-2</v>
      </c>
    </row>
    <row r="23" spans="1:18" x14ac:dyDescent="0.25">
      <c r="A23" s="47">
        <v>38899</v>
      </c>
      <c r="B23" s="9">
        <v>-2.2000000000000001E-3</v>
      </c>
      <c r="C23" s="9">
        <v>5.0858787979908282E-3</v>
      </c>
      <c r="D23" s="3">
        <f t="shared" si="0"/>
        <v>113.43060835190946</v>
      </c>
      <c r="E23" s="3">
        <f>D23/MAXA($D$6:D22)-1</f>
        <v>-1.5165163749999877E-2</v>
      </c>
      <c r="F23" s="10">
        <f>'L1 (3)'!Q21</f>
        <v>5.754381542067654E-3</v>
      </c>
      <c r="G23" s="10">
        <f t="shared" si="1"/>
        <v>7.7397813770220571E-3</v>
      </c>
      <c r="H23" s="11">
        <f t="shared" si="2"/>
        <v>106.32339681767854</v>
      </c>
      <c r="I23" s="3">
        <f t="shared" si="3"/>
        <v>109.95623647321948</v>
      </c>
      <c r="J23" s="3">
        <f>I23/MAXA($I$6:I22)-1</f>
        <v>7.7397813770221369E-3</v>
      </c>
      <c r="O23" s="3" t="s">
        <v>39</v>
      </c>
      <c r="P23" s="13">
        <f>(1+B50)*(1+B51)*(1+B52)-1</f>
        <v>-4.5715056724000003E-2</v>
      </c>
      <c r="Q23" s="13">
        <f>(1+C50)*(1+C51)*(1+C52)-1</f>
        <v>-0.22558214306366153</v>
      </c>
      <c r="R23" s="13">
        <f>(1+G50)*(1+G51)*(1+G52)-1</f>
        <v>3.7262883998294694E-3</v>
      </c>
    </row>
    <row r="24" spans="1:18" x14ac:dyDescent="0.25">
      <c r="A24" s="47">
        <v>38930</v>
      </c>
      <c r="B24" s="9">
        <v>9.4999999999999998E-3</v>
      </c>
      <c r="C24" s="9">
        <v>2.1274193032348121E-2</v>
      </c>
      <c r="D24" s="3">
        <f t="shared" si="0"/>
        <v>114.5081991312526</v>
      </c>
      <c r="E24" s="3">
        <f>D24/MAXA($D$6:D23)-1</f>
        <v>-5.8092328056248421E-3</v>
      </c>
      <c r="F24" s="10">
        <f>'L1 (3)'!Q22</f>
        <v>4.6262123540001402E-3</v>
      </c>
      <c r="G24" s="10">
        <f t="shared" si="1"/>
        <v>6.6116121889545432E-3</v>
      </c>
      <c r="H24" s="11">
        <f t="shared" si="2"/>
        <v>106.81527142955575</v>
      </c>
      <c r="I24" s="3">
        <f t="shared" si="3"/>
        <v>110.68322446653738</v>
      </c>
      <c r="J24" s="3">
        <f>I24/MAXA($I$6:I23)-1</f>
        <v>6.6116121889545632E-3</v>
      </c>
      <c r="O24" s="3" t="s">
        <v>40</v>
      </c>
      <c r="P24" s="13">
        <f>(1+B53)*(1+B54)*(1+B55)-1</f>
        <v>1.2393811753999895E-2</v>
      </c>
      <c r="Q24" s="13">
        <f>(1+C53)*(1+C54)*(1+C55)-1</f>
        <v>-0.11666759479656785</v>
      </c>
      <c r="R24" s="13">
        <f>(1+G53)*(1+G54)*(1+G55)-1</f>
        <v>1.2112638953377663E-2</v>
      </c>
    </row>
    <row r="25" spans="1:18" x14ac:dyDescent="0.25">
      <c r="A25" s="47">
        <v>38961</v>
      </c>
      <c r="B25" s="9">
        <v>6.8000000000000005E-3</v>
      </c>
      <c r="C25" s="9">
        <v>2.4566298512509466E-2</v>
      </c>
      <c r="D25" s="3">
        <f t="shared" si="0"/>
        <v>115.28685488534511</v>
      </c>
      <c r="E25" s="3">
        <f>D25/MAXA($D$6:D24)-1</f>
        <v>9.5126441129678163E-4</v>
      </c>
      <c r="F25" s="10">
        <f>'L1 (3)'!Q23</f>
        <v>5.7133095309084012E-3</v>
      </c>
      <c r="G25" s="10">
        <f t="shared" si="1"/>
        <v>7.6987093658628042E-3</v>
      </c>
      <c r="H25" s="11">
        <f t="shared" si="2"/>
        <v>107.42554013786079</v>
      </c>
      <c r="I25" s="3">
        <f t="shared" si="3"/>
        <v>111.53534244338179</v>
      </c>
      <c r="J25" s="3">
        <f>I25/MAXA($I$6:I24)-1</f>
        <v>7.6987093658626993E-3</v>
      </c>
      <c r="O25" s="3" t="s">
        <v>41</v>
      </c>
      <c r="P25" s="13">
        <f>(1+B56)*(1+B57)*(1+B58)-1</f>
        <v>5.4732674380000068E-2</v>
      </c>
      <c r="Q25" s="13">
        <f>(1+C56)*(1+C57)*(1+C58)-1</f>
        <v>0.15221779583276618</v>
      </c>
      <c r="R25" s="13">
        <f>(1+G56)*(1+G57)*(1+G58)-1</f>
        <v>1.4085705291010164E-2</v>
      </c>
    </row>
    <row r="26" spans="1:18" x14ac:dyDescent="0.25">
      <c r="A26" s="47">
        <v>38991</v>
      </c>
      <c r="B26" s="9">
        <v>1.0200000000000001E-2</v>
      </c>
      <c r="C26" s="9">
        <v>3.1508002961554205E-2</v>
      </c>
      <c r="D26" s="3">
        <f t="shared" si="0"/>
        <v>116.46278080517563</v>
      </c>
      <c r="E26" s="3">
        <f>D26/MAXA($D$6:D25)-1</f>
        <v>1.0199999999999987E-2</v>
      </c>
      <c r="F26" s="10">
        <f>'L1 (3)'!Q24</f>
        <v>3.8635045447992463E-3</v>
      </c>
      <c r="G26" s="10">
        <f t="shared" si="1"/>
        <v>5.8489043797536489E-3</v>
      </c>
      <c r="H26" s="11">
        <f t="shared" si="2"/>
        <v>107.84057920041093</v>
      </c>
      <c r="I26" s="3">
        <f t="shared" si="3"/>
        <v>112.18770199629621</v>
      </c>
      <c r="J26" s="3">
        <f>I26/MAXA($I$6:I25)-1</f>
        <v>5.8489043797536056E-3</v>
      </c>
      <c r="O26" s="3" t="s">
        <v>42</v>
      </c>
      <c r="P26" s="13">
        <f>(1+B59)*(1+B60)*(1+B61)-1</f>
        <v>5.2383991832000154E-2</v>
      </c>
      <c r="Q26" s="13">
        <f>(1+C59)*(1+C60)*(1+C61)-1</f>
        <v>0.14984983243163552</v>
      </c>
      <c r="R26" s="13">
        <f>(1+G59)*(1+G60)*(1+G61)-1</f>
        <v>1.3204403691636557E-2</v>
      </c>
    </row>
    <row r="27" spans="1:18" x14ac:dyDescent="0.25">
      <c r="A27" s="47">
        <v>39022</v>
      </c>
      <c r="B27" s="9">
        <v>1.4499999999999999E-2</v>
      </c>
      <c r="C27" s="9">
        <v>1.6466656727820217E-2</v>
      </c>
      <c r="D27" s="3">
        <f t="shared" si="0"/>
        <v>118.15149112685067</v>
      </c>
      <c r="E27" s="3">
        <f>D27/MAXA($D$6:D26)-1</f>
        <v>1.4499999999999957E-2</v>
      </c>
      <c r="F27" s="10">
        <f>'L1 (3)'!Q25</f>
        <v>5.3014496448546685E-3</v>
      </c>
      <c r="G27" s="10">
        <f t="shared" si="1"/>
        <v>7.2868494798090716E-3</v>
      </c>
      <c r="H27" s="11">
        <f t="shared" si="2"/>
        <v>108.41229060071387</v>
      </c>
      <c r="I27" s="3">
        <f t="shared" si="3"/>
        <v>113.0051968942289</v>
      </c>
      <c r="J27" s="3">
        <f>I27/MAXA($I$6:I26)-1</f>
        <v>7.2868494798090655E-3</v>
      </c>
      <c r="O27" s="3" t="s">
        <v>43</v>
      </c>
      <c r="P27" s="13">
        <f>(1+B62)*(1+B63)*(1+B64)-1</f>
        <v>1.506545771000023E-2</v>
      </c>
      <c r="Q27" s="13">
        <f>(1+C62)*(1+C63)*(1+C64)-1</f>
        <v>5.4887068542618156E-2</v>
      </c>
      <c r="R27" s="13">
        <f>(1+G62)*(1+G63)*(1+G64)-1</f>
        <v>1.123326670649516E-2</v>
      </c>
    </row>
    <row r="28" spans="1:18" x14ac:dyDescent="0.25">
      <c r="A28" s="47">
        <v>39052</v>
      </c>
      <c r="B28" s="9">
        <v>2.0199999999999999E-2</v>
      </c>
      <c r="C28" s="9">
        <v>1.2615782852659851E-2</v>
      </c>
      <c r="D28" s="3">
        <f t="shared" si="0"/>
        <v>120.53815124761306</v>
      </c>
      <c r="E28" s="3">
        <f>D28/MAXA($D$6:D27)-1</f>
        <v>2.0199999999999996E-2</v>
      </c>
      <c r="F28" s="10">
        <f>'L1 (3)'!Q26</f>
        <v>4.6713727766259892E-3</v>
      </c>
      <c r="G28" s="10">
        <f t="shared" si="1"/>
        <v>6.6567726115803923E-3</v>
      </c>
      <c r="H28" s="11">
        <f t="shared" si="2"/>
        <v>108.91872482367771</v>
      </c>
      <c r="I28" s="3">
        <f t="shared" si="3"/>
        <v>113.75744679388066</v>
      </c>
      <c r="J28" s="3">
        <f>I28/MAXA($I$6:I27)-1</f>
        <v>6.6567726115804859E-3</v>
      </c>
      <c r="O28" s="3" t="s">
        <v>44</v>
      </c>
      <c r="P28" s="13">
        <f>(1+B65)*(1+B66)*(1+B67)-1</f>
        <v>2.2076321552000122E-2</v>
      </c>
      <c r="Q28" s="13">
        <f>(1+C65)*(1+C66)*(1+C67)-1</f>
        <v>4.872215870265606E-2</v>
      </c>
      <c r="R28" s="13">
        <f>(1+G65)*(1+G66)*(1+G67)-1</f>
        <v>1.143406467954966E-2</v>
      </c>
    </row>
    <row r="29" spans="1:18" x14ac:dyDescent="0.25">
      <c r="A29" s="47">
        <v>39083</v>
      </c>
      <c r="B29" s="9">
        <v>1.1299999999999999E-2</v>
      </c>
      <c r="C29" s="9">
        <v>1.4059042735039773E-2</v>
      </c>
      <c r="D29" s="3">
        <f t="shared" si="0"/>
        <v>121.9002323567111</v>
      </c>
      <c r="E29" s="3">
        <f>D29/MAXA($D$6:D28)-1</f>
        <v>1.1300000000000088E-2</v>
      </c>
      <c r="F29" s="10">
        <f>'L1 (3)'!Q27</f>
        <v>4.8349940971990756E-3</v>
      </c>
      <c r="G29" s="10">
        <f t="shared" si="1"/>
        <v>6.8203939321534787E-3</v>
      </c>
      <c r="H29" s="11">
        <f t="shared" si="2"/>
        <v>109.44534621527463</v>
      </c>
      <c r="I29" s="3">
        <f t="shared" si="3"/>
        <v>114.53331739373091</v>
      </c>
      <c r="J29" s="3">
        <f>I29/MAXA($I$6:I28)-1</f>
        <v>6.8203939321533902E-3</v>
      </c>
      <c r="O29" s="3" t="s">
        <v>45</v>
      </c>
      <c r="P29" s="13">
        <f>(1+B68)*(1+B69)*(1+B70)-1</f>
        <v>-1.4863914549999913E-2</v>
      </c>
      <c r="Q29" s="13">
        <f>(1+C68)*(1+C69)*(1+C70)-1</f>
        <v>-0.11862196676535885</v>
      </c>
      <c r="R29" s="13">
        <f>(1+G68)*(1+G69)*(1+G70)-1</f>
        <v>3.7215874992588827E-3</v>
      </c>
    </row>
    <row r="30" spans="1:18" x14ac:dyDescent="0.25">
      <c r="A30" s="47">
        <v>39114</v>
      </c>
      <c r="B30" s="9">
        <v>1.8E-3</v>
      </c>
      <c r="C30" s="9">
        <v>-2.1846176033528231E-2</v>
      </c>
      <c r="D30" s="3">
        <f t="shared" si="0"/>
        <v>122.11965277495318</v>
      </c>
      <c r="E30" s="3">
        <f>D30/MAXA($D$6:D29)-1</f>
        <v>1.8000000000000238E-3</v>
      </c>
      <c r="F30" s="10">
        <f>'L1 (3)'!Q28</f>
        <v>5.214823891436641E-3</v>
      </c>
      <c r="G30" s="10">
        <f t="shared" si="1"/>
        <v>7.2002237263910441E-3</v>
      </c>
      <c r="H30" s="11">
        <f t="shared" si="2"/>
        <v>110.0160844215246</v>
      </c>
      <c r="I30" s="3">
        <f t="shared" si="3"/>
        <v>115.35798290309152</v>
      </c>
      <c r="J30" s="3">
        <f>I30/MAXA($I$6:I29)-1</f>
        <v>7.200223726391064E-3</v>
      </c>
      <c r="O30" s="3" t="s">
        <v>46</v>
      </c>
      <c r="P30" s="13">
        <f>(1+B71)*(1+B72)*(1+B73)-1</f>
        <v>2.7205646330000111E-2</v>
      </c>
      <c r="Q30" s="13">
        <f>(1+C71)*(1+C72)*(1+C73)-1</f>
        <v>0.10719794528113624</v>
      </c>
      <c r="R30" s="13">
        <f>(1+G71)*(1+G72)*(1+G73)-1</f>
        <v>1.5198910480705763E-2</v>
      </c>
    </row>
    <row r="31" spans="1:18" x14ac:dyDescent="0.25">
      <c r="A31" s="47">
        <v>39142</v>
      </c>
      <c r="B31" s="9">
        <v>9.5999999999999992E-3</v>
      </c>
      <c r="C31" s="9">
        <v>9.9799828968305526E-3</v>
      </c>
      <c r="D31" s="3">
        <f t="shared" si="0"/>
        <v>123.29200144159273</v>
      </c>
      <c r="E31" s="3">
        <f>D31/MAXA($D$6:D30)-1</f>
        <v>9.6000000000000529E-3</v>
      </c>
      <c r="F31" s="10">
        <f>'L1 (3)'!Q29</f>
        <v>2.13688367782695E-3</v>
      </c>
      <c r="G31" s="10">
        <f t="shared" si="1"/>
        <v>4.122283512781353E-3</v>
      </c>
      <c r="H31" s="11">
        <f t="shared" si="2"/>
        <v>110.25117599662339</v>
      </c>
      <c r="I31" s="3">
        <f t="shared" si="3"/>
        <v>115.83352121408066</v>
      </c>
      <c r="J31" s="3">
        <f>I31/MAXA($I$6:I30)-1</f>
        <v>4.1222835127814328E-3</v>
      </c>
      <c r="O31" s="3" t="s">
        <v>47</v>
      </c>
      <c r="P31" s="13">
        <f>(1+B74)*(1+B75)*(1+B76)-1</f>
        <v>4.7287417665999865E-2</v>
      </c>
      <c r="Q31" s="13">
        <f>(1+C74)*(1+C75)*(1+C76)-1</f>
        <v>0.10203300823660832</v>
      </c>
      <c r="R31" s="13">
        <f>(1+G74)*(1+G75)*(1+G76)-1</f>
        <v>1.2267203976031205E-2</v>
      </c>
    </row>
    <row r="32" spans="1:18" x14ac:dyDescent="0.25">
      <c r="A32" s="47">
        <v>39173</v>
      </c>
      <c r="B32" s="9">
        <v>1.46E-2</v>
      </c>
      <c r="C32" s="9">
        <v>4.3290690602424187E-2</v>
      </c>
      <c r="D32" s="3">
        <f t="shared" si="0"/>
        <v>125.09206466263998</v>
      </c>
      <c r="E32" s="3">
        <f>D32/MAXA($D$6:D31)-1</f>
        <v>1.4599999999999946E-2</v>
      </c>
      <c r="F32" s="10">
        <f>'L1 (3)'!Q30</f>
        <v>4.8099237149959945E-3</v>
      </c>
      <c r="G32" s="10">
        <f t="shared" si="1"/>
        <v>6.7953235499503975E-3</v>
      </c>
      <c r="H32" s="11">
        <f t="shared" si="2"/>
        <v>110.78147574265573</v>
      </c>
      <c r="I32" s="3">
        <f t="shared" si="3"/>
        <v>116.62064746866039</v>
      </c>
      <c r="J32" s="3">
        <f>I32/MAXA($I$6:I31)-1</f>
        <v>6.7953235499504938E-3</v>
      </c>
      <c r="O32" s="3" t="s">
        <v>48</v>
      </c>
      <c r="P32" s="13">
        <f>(1+B77)*(1+B78)*(1+B79)-1</f>
        <v>5.4988383999998725E-3</v>
      </c>
      <c r="Q32" s="13">
        <f>(1+C77)*(1+C78)*(1+C79)-1</f>
        <v>5.4220556110406548E-2</v>
      </c>
      <c r="R32" s="13">
        <f>(1+G77)*(1+G78)*(1+G79)-1</f>
        <v>1.1226617932513339E-2</v>
      </c>
    </row>
    <row r="33" spans="1:18" x14ac:dyDescent="0.25">
      <c r="A33" s="47">
        <v>39203</v>
      </c>
      <c r="B33" s="9">
        <v>1.0800000000000001E-2</v>
      </c>
      <c r="C33" s="9">
        <v>3.254922870993493E-2</v>
      </c>
      <c r="D33" s="3">
        <f t="shared" si="0"/>
        <v>126.44305896099648</v>
      </c>
      <c r="E33" s="3">
        <f>D33/MAXA($D$6:D32)-1</f>
        <v>1.0799999999999921E-2</v>
      </c>
      <c r="F33" s="10">
        <f>'L1 (3)'!Q31</f>
        <v>5.8501338163925295E-3</v>
      </c>
      <c r="G33" s="10">
        <f t="shared" si="1"/>
        <v>7.8355336513469334E-3</v>
      </c>
      <c r="H33" s="11">
        <f t="shared" si="2"/>
        <v>111.42956220012771</v>
      </c>
      <c r="I33" s="3">
        <f t="shared" si="3"/>
        <v>117.53443247634294</v>
      </c>
      <c r="J33" s="3">
        <f>I33/MAXA($I$6:I32)-1</f>
        <v>7.8355336513469265E-3</v>
      </c>
      <c r="O33" s="3" t="s">
        <v>49</v>
      </c>
      <c r="P33" s="13">
        <f>(1+B80)*(1+B81)*(1+B82)-1</f>
        <v>-1.1282222280999954E-2</v>
      </c>
      <c r="Q33" s="13">
        <f>(1+C80)*(1+C81)*(1+C82)-1</f>
        <v>-3.9144846414979062E-3</v>
      </c>
      <c r="R33" s="13">
        <f>(1+G80)*(1+G81)*(1+G82)-1</f>
        <v>8.4916466304802984E-3</v>
      </c>
    </row>
    <row r="34" spans="1:18" x14ac:dyDescent="0.25">
      <c r="A34" s="47">
        <v>39234</v>
      </c>
      <c r="B34" s="9">
        <v>2.8000000000000004E-3</v>
      </c>
      <c r="C34" s="9">
        <v>-1.7816322202167556E-2</v>
      </c>
      <c r="D34" s="3">
        <f t="shared" si="0"/>
        <v>126.79709952608727</v>
      </c>
      <c r="E34" s="3">
        <f>D34/MAXA($D$6:D33)-1</f>
        <v>2.7999999999999137E-3</v>
      </c>
      <c r="F34" s="10">
        <f>'L1 (3)'!Q32</f>
        <v>5.3178521829705836E-3</v>
      </c>
      <c r="G34" s="10">
        <f t="shared" si="1"/>
        <v>7.3032520179249867E-3</v>
      </c>
      <c r="H34" s="11">
        <f t="shared" si="2"/>
        <v>112.02212814072112</v>
      </c>
      <c r="I34" s="3">
        <f t="shared" si="3"/>
        <v>118.39281605750146</v>
      </c>
      <c r="J34" s="3">
        <f>I34/MAXA($I$6:I33)-1</f>
        <v>7.3032520179250326E-3</v>
      </c>
      <c r="O34" s="3" t="s">
        <v>50</v>
      </c>
      <c r="P34" s="13">
        <f>(1+B83)*(1+B84)*(1+B85)-1</f>
        <v>-2.7922824307999972E-2</v>
      </c>
      <c r="Q34" s="13">
        <f>(1+C83)*(1+C84)*(1+C85)-1</f>
        <v>-0.14327899264812149</v>
      </c>
      <c r="R34" s="13">
        <f>(1+G83)*(1+G84)*(1+G85)-1</f>
        <v>3.6546116007143414E-3</v>
      </c>
    </row>
    <row r="35" spans="1:18" x14ac:dyDescent="0.25">
      <c r="A35" s="47">
        <v>39264</v>
      </c>
      <c r="B35" s="9">
        <v>-4.1999999999999997E-3</v>
      </c>
      <c r="C35" s="9">
        <v>-3.1981878316802548E-2</v>
      </c>
      <c r="D35" s="3">
        <f t="shared" si="0"/>
        <v>126.2645517080777</v>
      </c>
      <c r="E35" s="3">
        <f>D35/MAXA($D$6:D34)-1</f>
        <v>-4.1999999999999815E-3</v>
      </c>
      <c r="F35" s="10">
        <f>'L1 (3)'!Q33</f>
        <v>4.2881451357738281E-3</v>
      </c>
      <c r="G35" s="10">
        <f t="shared" si="1"/>
        <v>6.2735449707282311E-3</v>
      </c>
      <c r="H35" s="11">
        <f t="shared" si="2"/>
        <v>112.50249528460679</v>
      </c>
      <c r="I35" s="3">
        <f t="shared" si="3"/>
        <v>119.13555871324937</v>
      </c>
      <c r="J35" s="3">
        <f>I35/MAXA($I$6:I34)-1</f>
        <v>6.2735449707282953E-3</v>
      </c>
      <c r="O35" s="3" t="s">
        <v>51</v>
      </c>
      <c r="P35" s="13">
        <f>(1+B86)*(1+B87)*(1+B88)-1</f>
        <v>8.2838444399999656E-3</v>
      </c>
      <c r="Q35" s="13">
        <f>(1+C86)*(1+C87)*(1+C88)-1</f>
        <v>0.11152350770975006</v>
      </c>
      <c r="R35" s="13">
        <f>(1+G86)*(1+G87)*(1+G88)-1</f>
        <v>1.3228144615824222E-2</v>
      </c>
    </row>
    <row r="36" spans="1:18" x14ac:dyDescent="0.25">
      <c r="A36" s="47">
        <v>39295</v>
      </c>
      <c r="B36" s="9">
        <v>-1.4499999999999999E-2</v>
      </c>
      <c r="C36" s="9">
        <v>1.2863571531556817E-2</v>
      </c>
      <c r="D36" s="3">
        <f t="shared" si="0"/>
        <v>124.43371570831059</v>
      </c>
      <c r="E36" s="3">
        <f>D36/MAXA($D$6:D35)-1</f>
        <v>-1.8639099999999909E-2</v>
      </c>
      <c r="F36" s="10">
        <f>'L1 (3)'!Q34</f>
        <v>3.456562278170091E-3</v>
      </c>
      <c r="G36" s="10">
        <f t="shared" si="1"/>
        <v>5.441962113124494E-3</v>
      </c>
      <c r="H36" s="11">
        <f t="shared" si="2"/>
        <v>112.89136716600758</v>
      </c>
      <c r="I36" s="3">
        <f t="shared" si="3"/>
        <v>119.7838899100928</v>
      </c>
      <c r="J36" s="3">
        <f>I36/MAXA($I$6:I35)-1</f>
        <v>5.4419621131245322E-3</v>
      </c>
      <c r="O36" s="3" t="s">
        <v>52</v>
      </c>
      <c r="P36" s="13">
        <f>(1+B89)*(1+B90)*(1+B91)-1</f>
        <v>3.4630977124999962E-2</v>
      </c>
      <c r="Q36" s="13">
        <f>(1+C89)*(1+C90)*(1+C91)-1</f>
        <v>0.11996660136704707</v>
      </c>
      <c r="R36" s="13">
        <f>(1+G89)*(1+G90)*(1+G91)-1</f>
        <v>1.3035037100177504E-2</v>
      </c>
    </row>
    <row r="37" spans="1:18" x14ac:dyDescent="0.25">
      <c r="A37" s="47">
        <v>39326</v>
      </c>
      <c r="B37" s="9">
        <v>8.6999999999999994E-3</v>
      </c>
      <c r="C37" s="9">
        <v>3.5794008343299488E-2</v>
      </c>
      <c r="D37" s="3">
        <f t="shared" si="0"/>
        <v>125.51628903497289</v>
      </c>
      <c r="E37" s="3">
        <f>D37/MAXA($D$6:D36)-1</f>
        <v>-1.0101260169999904E-2</v>
      </c>
      <c r="F37" s="10">
        <f>'L1 (3)'!Q35</f>
        <v>6.2276496445990114E-3</v>
      </c>
      <c r="G37" s="10">
        <f t="shared" si="1"/>
        <v>8.2130494795534144E-3</v>
      </c>
      <c r="H37" s="11">
        <f t="shared" si="2"/>
        <v>113.59441504861726</v>
      </c>
      <c r="I37" s="3">
        <f t="shared" si="3"/>
        <v>120.76768092477776</v>
      </c>
      <c r="J37" s="3">
        <f>I37/MAXA($I$6:I36)-1</f>
        <v>8.2130494795533693E-3</v>
      </c>
      <c r="O37" s="3" t="s">
        <v>53</v>
      </c>
      <c r="P37" s="13">
        <f>(1+B92)*(1+B93)*(1+B94)-1</f>
        <v>-8.680366527999972E-3</v>
      </c>
      <c r="Q37" s="13">
        <f>(1+C92)*(1+C93)*(1+C94)-1</f>
        <v>-3.2879605496395681E-2</v>
      </c>
      <c r="R37" s="13">
        <f>(1+G92)*(1+G93)*(1+G94)-1</f>
        <v>9.8266299703382298E-3</v>
      </c>
    </row>
    <row r="38" spans="1:18" x14ac:dyDescent="0.25">
      <c r="A38" s="47">
        <v>39356</v>
      </c>
      <c r="B38" s="9">
        <v>1.0900000000000002E-2</v>
      </c>
      <c r="C38" s="9">
        <v>1.4822338300311211E-2</v>
      </c>
      <c r="D38" s="3">
        <f t="shared" si="0"/>
        <v>126.88441658545408</v>
      </c>
      <c r="E38" s="3">
        <f>D38/MAXA($D$6:D37)-1</f>
        <v>6.8863609414693272E-4</v>
      </c>
      <c r="F38" s="10">
        <f>'L1 (3)'!Q36</f>
        <v>5.5772794558838368E-3</v>
      </c>
      <c r="G38" s="10">
        <f t="shared" si="1"/>
        <v>7.5626792908382399E-3</v>
      </c>
      <c r="H38" s="11">
        <f t="shared" si="2"/>
        <v>114.22796284597106</v>
      </c>
      <c r="I38" s="3">
        <f t="shared" si="3"/>
        <v>121.68100816431016</v>
      </c>
      <c r="J38" s="3">
        <f>I38/MAXA($I$6:I37)-1</f>
        <v>7.5626792908383145E-3</v>
      </c>
      <c r="O38" s="3" t="s">
        <v>54</v>
      </c>
      <c r="P38" s="13">
        <f>(1+B95)*(1+B96)*(1+B97)-1</f>
        <v>2.4920068759999969E-2</v>
      </c>
      <c r="Q38" s="13">
        <f>(1+C95)*(1+C96)*(1+C97)-1</f>
        <v>5.7636406912816573E-2</v>
      </c>
      <c r="R38" s="13">
        <f>(1+G95)*(1+G96)*(1+G97)-1</f>
        <v>1.027824575836056E-2</v>
      </c>
    </row>
    <row r="39" spans="1:18" x14ac:dyDescent="0.25">
      <c r="A39" s="47">
        <v>39387</v>
      </c>
      <c r="B39" s="9">
        <v>-1.54E-2</v>
      </c>
      <c r="C39" s="9">
        <v>-4.4043417224814418E-2</v>
      </c>
      <c r="D39" s="3">
        <f t="shared" si="0"/>
        <v>124.93039657003808</v>
      </c>
      <c r="E39" s="3">
        <f>D39/MAXA($D$6:D38)-1</f>
        <v>-1.5399999999999969E-2</v>
      </c>
      <c r="F39" s="10">
        <f>'L1 (3)'!Q37</f>
        <v>4.7764040190509402E-3</v>
      </c>
      <c r="G39" s="10">
        <f t="shared" si="1"/>
        <v>6.7618038540053433E-3</v>
      </c>
      <c r="H39" s="11">
        <f t="shared" si="2"/>
        <v>114.77356174679657</v>
      </c>
      <c r="I39" s="3">
        <f t="shared" si="3"/>
        <v>122.50379127427485</v>
      </c>
      <c r="J39" s="3">
        <f>I39/MAXA($I$6:I38)-1</f>
        <v>6.7618038540053771E-3</v>
      </c>
      <c r="O39" s="3" t="s">
        <v>55</v>
      </c>
      <c r="P39" s="13">
        <f>(1+B5598)*(1+B99)*(1+B100)-1</f>
        <v>1.3137379999999865E-2</v>
      </c>
      <c r="Q39" s="13">
        <f>(1+C5598)*(1+C99)*(1+C100)-1</f>
        <v>9.9350687331518639E-3</v>
      </c>
      <c r="R39" s="13">
        <f>(1+G5598)*(1+G99)*(1+G100)-1</f>
        <v>6.5802639775156546E-3</v>
      </c>
    </row>
    <row r="40" spans="1:18" x14ac:dyDescent="0.25">
      <c r="A40" s="47">
        <v>39417</v>
      </c>
      <c r="B40" s="9">
        <v>3.2000000000000002E-3</v>
      </c>
      <c r="C40" s="9">
        <v>-8.6285090339686121E-3</v>
      </c>
      <c r="D40" s="3">
        <f t="shared" si="0"/>
        <v>125.33017383906221</v>
      </c>
      <c r="E40" s="3">
        <f>D40/MAXA($D$6:D39)-1</f>
        <v>-1.2249279999999918E-2</v>
      </c>
      <c r="F40" s="10">
        <f>'L1 (3)'!Q38</f>
        <v>3.954918061585668E-3</v>
      </c>
      <c r="G40" s="10">
        <f t="shared" si="1"/>
        <v>5.940317896540071E-3</v>
      </c>
      <c r="H40" s="11">
        <f t="shared" si="2"/>
        <v>115.2274817791415</v>
      </c>
      <c r="I40" s="3">
        <f t="shared" si="3"/>
        <v>123.23150273797543</v>
      </c>
      <c r="J40" s="3">
        <f>I40/MAXA($I$6:I39)-1</f>
        <v>5.9403178965400372E-3</v>
      </c>
      <c r="O40" s="3" t="s">
        <v>56</v>
      </c>
      <c r="P40" s="13">
        <f>(1+B101)*(1+B102)*(1+B103)-1</f>
        <v>2.9328498356000043E-2</v>
      </c>
      <c r="Q40" s="13">
        <f>(1+C101)*(1+C102)*(1+C103)-1</f>
        <v>0.10026714947921511</v>
      </c>
      <c r="R40" s="13">
        <f>(1+G101)*(1+G102)*(1+G103)-1</f>
        <v>8.2709389630766239E-3</v>
      </c>
    </row>
    <row r="41" spans="1:18" x14ac:dyDescent="0.25">
      <c r="A41" s="47">
        <v>39448</v>
      </c>
      <c r="B41" s="9">
        <v>-1.1000000000000001E-2</v>
      </c>
      <c r="C41" s="9">
        <v>-6.116343193593643E-2</v>
      </c>
      <c r="D41" s="3">
        <f t="shared" si="0"/>
        <v>123.95154192683253</v>
      </c>
      <c r="E41" s="3">
        <f>D41/MAXA($D$6:D40)-1</f>
        <v>-2.3114537919999956E-2</v>
      </c>
      <c r="F41" s="10">
        <f>'L1 (3)'!Q39</f>
        <v>4.4597588177710083E-3</v>
      </c>
      <c r="G41" s="10">
        <f t="shared" si="1"/>
        <v>6.4451586527254114E-3</v>
      </c>
      <c r="H41" s="11">
        <f t="shared" si="2"/>
        <v>115.74136855705558</v>
      </c>
      <c r="I41" s="3">
        <f t="shared" si="3"/>
        <v>124.02574932413545</v>
      </c>
      <c r="J41" s="3">
        <f>I41/MAXA($I$6:I40)-1</f>
        <v>6.4451586527254356E-3</v>
      </c>
      <c r="O41" s="3" t="s">
        <v>57</v>
      </c>
      <c r="P41" s="13">
        <f>(1+B104)*(1+B105)*(1+B106)-1</f>
        <v>2.6911942999996441E-4</v>
      </c>
      <c r="Q41" s="13">
        <f>(1+C104)*(1+C105)*(1+C106)-1</f>
        <v>2.3636455365220632E-2</v>
      </c>
      <c r="R41" s="13">
        <f>(1+G104)*(1+G105)*(1+G106)-1</f>
        <v>9.509517512095611E-3</v>
      </c>
    </row>
    <row r="42" spans="1:18" x14ac:dyDescent="0.25">
      <c r="A42" s="47">
        <v>39479</v>
      </c>
      <c r="B42" s="9">
        <v>1.8200000000000001E-2</v>
      </c>
      <c r="C42" s="9">
        <v>-3.4761192772624461E-2</v>
      </c>
      <c r="D42" s="3">
        <f t="shared" si="0"/>
        <v>126.20745998990088</v>
      </c>
      <c r="E42" s="3">
        <f>D42/MAXA($D$6:D41)-1</f>
        <v>-5.3352225101439554E-3</v>
      </c>
      <c r="F42" s="10">
        <f>'L1 (3)'!Q40</f>
        <v>2.6417463703016951E-3</v>
      </c>
      <c r="G42" s="10">
        <f t="shared" si="1"/>
        <v>4.6271462052560981E-3</v>
      </c>
      <c r="H42" s="11">
        <f t="shared" si="2"/>
        <v>116.04712789733493</v>
      </c>
      <c r="I42" s="3">
        <f t="shared" si="3"/>
        <v>124.59963459947465</v>
      </c>
      <c r="J42" s="3">
        <f>I42/MAXA($I$6:I41)-1</f>
        <v>4.6271462052560608E-3</v>
      </c>
      <c r="O42" s="3" t="s">
        <v>58</v>
      </c>
      <c r="P42" s="13">
        <f>(1+B107)*(1+B108)*(1+B109)-1</f>
        <v>1.2598255299999916E-2</v>
      </c>
      <c r="Q42" s="13">
        <f>(1+C107)*(1+C108)*(1+C109)-1</f>
        <v>4.6859836791259601E-2</v>
      </c>
      <c r="R42" s="13">
        <f>(1+G107)*(1+G108)*(1+G109)-1</f>
        <v>7.5283936307086741E-3</v>
      </c>
    </row>
    <row r="43" spans="1:18" x14ac:dyDescent="0.25">
      <c r="A43" s="47">
        <v>39508</v>
      </c>
      <c r="B43" s="9">
        <v>-7.9000000000000008E-3</v>
      </c>
      <c r="C43" s="9">
        <v>-5.9596236145298409E-3</v>
      </c>
      <c r="D43" s="3">
        <f t="shared" si="0"/>
        <v>125.21042105598066</v>
      </c>
      <c r="E43" s="3">
        <f>D43/MAXA($D$6:D42)-1</f>
        <v>-1.3193074252313863E-2</v>
      </c>
      <c r="F43" s="10">
        <f>'L1 (3)'!Q41</f>
        <v>2.9043762384355727E-3</v>
      </c>
      <c r="G43" s="10">
        <f t="shared" si="1"/>
        <v>4.8897760733899757E-3</v>
      </c>
      <c r="H43" s="11">
        <f t="shared" si="2"/>
        <v>116.38417241813865</v>
      </c>
      <c r="I43" s="3">
        <f t="shared" si="3"/>
        <v>125.2088989114923</v>
      </c>
      <c r="J43" s="3">
        <f>I43/MAXA($I$6:I42)-1</f>
        <v>4.8897760733899176E-3</v>
      </c>
      <c r="O43" s="3" t="s">
        <v>59</v>
      </c>
      <c r="P43" s="13">
        <f>(1+B110)*(1+B111)*(1+B112)-1</f>
        <v>3.4074592339000009E-2</v>
      </c>
      <c r="Q43" s="13">
        <f>(1+C110)*(1+C111)*(1+C112)-1</f>
        <v>9.9200101774669092E-2</v>
      </c>
      <c r="R43" s="13">
        <f>(1+G110)*(1+G111)*(1+G112)-1</f>
        <v>8.8526698577424678E-3</v>
      </c>
    </row>
    <row r="44" spans="1:18" x14ac:dyDescent="0.25">
      <c r="A44" s="47">
        <v>39539</v>
      </c>
      <c r="B44" s="9">
        <v>5.0000000000000001E-3</v>
      </c>
      <c r="C44" s="9">
        <v>4.7546697913198877E-2</v>
      </c>
      <c r="D44" s="3">
        <f t="shared" si="0"/>
        <v>125.83647316126056</v>
      </c>
      <c r="E44" s="3">
        <f>D44/MAXA($D$6:D43)-1</f>
        <v>-8.2590396235754371E-3</v>
      </c>
      <c r="F44" s="10">
        <f>'L1 (3)'!Q42</f>
        <v>6.3996126919991679E-4</v>
      </c>
      <c r="G44" s="10">
        <f t="shared" si="1"/>
        <v>2.6253611041543198E-3</v>
      </c>
      <c r="H44" s="11">
        <f t="shared" si="2"/>
        <v>116.45865378083413</v>
      </c>
      <c r="I44" s="3">
        <f t="shared" si="3"/>
        <v>125.53761748458851</v>
      </c>
      <c r="J44" s="3">
        <f>I44/MAXA($I$6:I43)-1</f>
        <v>2.6253611041542335E-3</v>
      </c>
      <c r="O44" s="3" t="s">
        <v>60</v>
      </c>
      <c r="P44" s="13">
        <f>(1+B113)*(1+B114)*(1+B115)-1</f>
        <v>1.8727572679999804E-2</v>
      </c>
      <c r="Q44" s="13">
        <f>(1+C113)*(1+C114)*(1+C115)-1</f>
        <v>1.2973652965117433E-2</v>
      </c>
      <c r="R44" s="13">
        <f>(1+G113)*(1+G114)*(1+G115)-1</f>
        <v>7.9288865952029663E-3</v>
      </c>
    </row>
    <row r="45" spans="1:18" x14ac:dyDescent="0.25">
      <c r="A45" s="47">
        <v>39569</v>
      </c>
      <c r="B45" s="9">
        <v>1.2E-2</v>
      </c>
      <c r="C45" s="9">
        <v>1.0674181657577053E-2</v>
      </c>
      <c r="D45" s="3">
        <f t="shared" si="0"/>
        <v>127.34651083919569</v>
      </c>
      <c r="E45" s="3">
        <f>D45/MAXA($D$6:D44)-1</f>
        <v>3.6418519009415729E-3</v>
      </c>
      <c r="F45" s="10">
        <f>'L1 (3)'!Q43</f>
        <v>2.045509147478271E-3</v>
      </c>
      <c r="G45" s="10">
        <f t="shared" si="1"/>
        <v>4.030908982432674E-3</v>
      </c>
      <c r="H45" s="11">
        <f t="shared" si="2"/>
        <v>116.69687102244582</v>
      </c>
      <c r="I45" s="3">
        <f t="shared" si="3"/>
        <v>126.04364819454032</v>
      </c>
      <c r="J45" s="3">
        <f>I45/MAXA($I$6:I44)-1</f>
        <v>4.030908982432635E-3</v>
      </c>
      <c r="O45" s="3" t="s">
        <v>61</v>
      </c>
      <c r="P45" s="13">
        <f>(1+B116)*(1+B117)*(1+B118)-1</f>
        <v>1.5743520663999755E-2</v>
      </c>
      <c r="Q45" s="13">
        <f>(1+C116)*(1+C117)*(1+C118)-1</f>
        <v>4.6941268998153873E-2</v>
      </c>
      <c r="R45" s="13">
        <f>(1+G116)*(1+G117)*(1+G118)-1</f>
        <v>8.8624178865717163E-3</v>
      </c>
    </row>
    <row r="46" spans="1:18" x14ac:dyDescent="0.25">
      <c r="A46" s="47">
        <v>39600</v>
      </c>
      <c r="B46" s="9">
        <v>-1.54E-2</v>
      </c>
      <c r="C46" s="9">
        <v>-8.5962384902803612E-2</v>
      </c>
      <c r="D46" s="3">
        <f t="shared" si="0"/>
        <v>125.38537457227208</v>
      </c>
      <c r="E46" s="3">
        <f>D46/MAXA($D$6:D45)-1</f>
        <v>-1.5399999999999969E-2</v>
      </c>
      <c r="F46" s="10">
        <f>'L1 (3)'!Q44</f>
        <v>2.5343498295330854E-3</v>
      </c>
      <c r="G46" s="10">
        <f t="shared" si="1"/>
        <v>4.5197496644874885E-3</v>
      </c>
      <c r="H46" s="11">
        <f t="shared" si="2"/>
        <v>116.99262171762861</v>
      </c>
      <c r="I46" s="3">
        <f t="shared" si="3"/>
        <v>126.61333393117839</v>
      </c>
      <c r="J46" s="3">
        <f>I46/MAXA($I$6:I45)-1</f>
        <v>4.5197496644875379E-3</v>
      </c>
      <c r="O46" s="3" t="s">
        <v>62</v>
      </c>
      <c r="P46" s="13">
        <f>(1+B119)*(1+B120)*(1+B121)-1</f>
        <v>7.8003467659999437E-3</v>
      </c>
      <c r="Q46" s="13">
        <f>(1+C119)*(1+C120)*(1+C121)-1</f>
        <v>6.15236942759112E-3</v>
      </c>
      <c r="R46" s="13">
        <f>(1+G119)*(1+G120)*(1+G121)-1</f>
        <v>9.1167636444107192E-3</v>
      </c>
    </row>
    <row r="47" spans="1:18" x14ac:dyDescent="0.25">
      <c r="A47" s="47">
        <v>39630</v>
      </c>
      <c r="B47" s="9">
        <v>-1.3700000000000002E-2</v>
      </c>
      <c r="C47" s="9">
        <v>-9.8593710937500134E-3</v>
      </c>
      <c r="D47" s="3">
        <f t="shared" si="0"/>
        <v>123.66759494063196</v>
      </c>
      <c r="E47" s="3">
        <f>D47/MAXA($D$6:D46)-1</f>
        <v>-2.8889019999999932E-2</v>
      </c>
      <c r="F47" s="10">
        <f>'L1 (3)'!Q45</f>
        <v>-9.5069945859436176E-4</v>
      </c>
      <c r="G47" s="10">
        <f t="shared" si="1"/>
        <v>1.0347003763600412E-3</v>
      </c>
      <c r="H47" s="11">
        <f t="shared" si="2"/>
        <v>116.88139689550212</v>
      </c>
      <c r="I47" s="3">
        <f t="shared" si="3"/>
        <v>126.74434079544918</v>
      </c>
      <c r="J47" s="3">
        <f>I47/MAXA($I$6:I46)-1</f>
        <v>1.0347003763599982E-3</v>
      </c>
      <c r="O47" s="3" t="s">
        <v>63</v>
      </c>
      <c r="P47" s="13">
        <f>(1+B122)*(1+B123)*(1+B124)-1</f>
        <v>1.1598627659999972E-2</v>
      </c>
      <c r="Q47" s="13">
        <f>(1+C122)*(1+C123)*(1+C124)-1</f>
        <v>4.3913350109456406E-2</v>
      </c>
      <c r="R47" s="13">
        <f>(1+G122)*(1+G123)*(1+G124)-1</f>
        <v>9.6985664511264336E-3</v>
      </c>
    </row>
    <row r="48" spans="1:18" x14ac:dyDescent="0.25">
      <c r="A48" s="47">
        <v>39661</v>
      </c>
      <c r="B48" s="9">
        <v>8.9999999999999998E-4</v>
      </c>
      <c r="C48" s="9">
        <v>1.2190464532380041E-2</v>
      </c>
      <c r="D48" s="3">
        <f t="shared" si="0"/>
        <v>123.77889577607851</v>
      </c>
      <c r="E48" s="3">
        <f>D48/MAXA($D$6:D47)-1</f>
        <v>-2.8015020118000056E-2</v>
      </c>
      <c r="F48" s="10">
        <f>'L1 (3)'!Q46</f>
        <v>3.0357260953719272E-3</v>
      </c>
      <c r="G48" s="10">
        <f t="shared" si="1"/>
        <v>5.0211259303263303E-3</v>
      </c>
      <c r="H48" s="11">
        <f t="shared" si="2"/>
        <v>117.23621680212132</v>
      </c>
      <c r="I48" s="3">
        <f t="shared" si="3"/>
        <v>127.38074009153932</v>
      </c>
      <c r="J48" s="3">
        <f>I48/MAXA($I$6:I47)-1</f>
        <v>5.0211259303263311E-3</v>
      </c>
      <c r="O48" s="3" t="s">
        <v>64</v>
      </c>
      <c r="P48" s="13">
        <f>(1+B125)*(1+B126)*(1+B127)-1</f>
        <v>4.5936321739999952E-2</v>
      </c>
      <c r="Q48" s="13">
        <f>(1+C125)*(1+C126)*(1+C127)-1</f>
        <v>4.3664050842233681E-3</v>
      </c>
      <c r="R48" s="13">
        <f>(1+G125)*(1+G126)*(1+G127)-1</f>
        <v>1.055151037638824E-2</v>
      </c>
    </row>
    <row r="49" spans="1:18" x14ac:dyDescent="0.25">
      <c r="A49" s="47">
        <v>39692</v>
      </c>
      <c r="B49" s="9">
        <v>-4.3499999999999997E-2</v>
      </c>
      <c r="C49" s="9">
        <v>-9.0791433779084607E-2</v>
      </c>
      <c r="D49" s="3">
        <f t="shared" si="0"/>
        <v>118.3945138098191</v>
      </c>
      <c r="E49" s="3">
        <f>D49/MAXA($D$6:D48)-1</f>
        <v>-7.0296366742866989E-2</v>
      </c>
      <c r="F49" s="10">
        <f>'L1 (3)'!Q47</f>
        <v>2.4767090391617209E-3</v>
      </c>
      <c r="G49" s="10">
        <f t="shared" si="1"/>
        <v>4.4621088741161243E-3</v>
      </c>
      <c r="H49" s="11">
        <f t="shared" si="2"/>
        <v>117.52657679999226</v>
      </c>
      <c r="I49" s="3">
        <f t="shared" si="3"/>
        <v>127.94912682229327</v>
      </c>
      <c r="J49" s="3">
        <f>I49/MAXA($I$6:I48)-1</f>
        <v>4.462108874116133E-3</v>
      </c>
      <c r="O49" s="3" t="s">
        <v>65</v>
      </c>
      <c r="P49" s="13">
        <f>(1+B128)*(1+B129)*(1+B130)-1</f>
        <v>-1.2243785041999966E-2</v>
      </c>
      <c r="Q49" s="13">
        <f>(1+C128)*(1+C129)*(1+C130)-1</f>
        <v>-2.3114315787218231E-3</v>
      </c>
      <c r="R49" s="13">
        <f>(1+G128)*(1+G129)*(1+G130)-1</f>
        <v>8.8346240479091342E-3</v>
      </c>
    </row>
    <row r="50" spans="1:18" x14ac:dyDescent="0.25">
      <c r="A50" s="47">
        <v>39722</v>
      </c>
      <c r="B50" s="9">
        <v>-3.61E-2</v>
      </c>
      <c r="C50" s="9">
        <v>-0.1694245237674199</v>
      </c>
      <c r="D50" s="3">
        <f t="shared" si="0"/>
        <v>114.12047186128463</v>
      </c>
      <c r="E50" s="3">
        <f>D50/MAXA($D$6:D49)-1</f>
        <v>-0.10385866790344955</v>
      </c>
      <c r="F50" s="10">
        <f>'L1 (3)'!Q48</f>
        <v>-1.132454092222082E-2</v>
      </c>
      <c r="G50" s="10">
        <f t="shared" si="1"/>
        <v>-9.3391410872664168E-3</v>
      </c>
      <c r="H50" s="11">
        <f t="shared" si="2"/>
        <v>116.19564227157223</v>
      </c>
      <c r="I50" s="3">
        <f t="shared" si="3"/>
        <v>126.75419187490732</v>
      </c>
      <c r="J50" s="3">
        <f>I50/MAXA($I$6:I49)-1</f>
        <v>-9.3391410872664116E-3</v>
      </c>
      <c r="O50" s="3" t="s">
        <v>66</v>
      </c>
      <c r="P50" s="13">
        <f>(1+B131)*(1+B132)*(1+B133)-1</f>
        <v>-7.4605207960000142E-3</v>
      </c>
      <c r="Q50" s="13">
        <f>(1+C131)*(1+C132)*(1+C133)-1</f>
        <v>-6.9351644158272774E-2</v>
      </c>
      <c r="R50" s="13">
        <f>(1+G131)*(1+G132)*(1+G133)-1</f>
        <v>6.6274406724806667E-3</v>
      </c>
    </row>
    <row r="51" spans="1:18" x14ac:dyDescent="0.25">
      <c r="A51" s="47">
        <v>39753</v>
      </c>
      <c r="B51" s="9">
        <v>-5.4000000000000003E-3</v>
      </c>
      <c r="C51" s="9">
        <v>-7.4849042580645175E-2</v>
      </c>
      <c r="D51" s="3">
        <f t="shared" si="0"/>
        <v>113.5042213132337</v>
      </c>
      <c r="E51" s="3">
        <f>D51/MAXA($D$6:D50)-1</f>
        <v>-0.10869783109677078</v>
      </c>
      <c r="F51" s="10">
        <f>'L1 (3)'!Q49</f>
        <v>2.7814466658526546E-3</v>
      </c>
      <c r="G51" s="10">
        <f t="shared" si="1"/>
        <v>4.7668465008070572E-3</v>
      </c>
      <c r="H51" s="11">
        <f t="shared" si="2"/>
        <v>116.5188342533551</v>
      </c>
      <c r="I51" s="3">
        <f t="shared" si="3"/>
        <v>127.35840965090885</v>
      </c>
      <c r="J51" s="3">
        <f>I51/MAXA($I$6:I50)-1</f>
        <v>-4.6168128384717066E-3</v>
      </c>
      <c r="O51" s="3" t="s">
        <v>67</v>
      </c>
      <c r="P51" s="13">
        <f>(1+B134)*(1+B135)*(1+B136)-1</f>
        <v>1.9408544000000028E-2</v>
      </c>
      <c r="Q51" s="13">
        <f>(1+C134)*(1+C135)*(1+C136)-1</f>
        <v>6.4535403159572402E-2</v>
      </c>
      <c r="R51" s="13">
        <f>(1+G134)*(1+G135)*(1+G136)-1</f>
        <v>1.0789369426941198E-2</v>
      </c>
    </row>
    <row r="52" spans="1:18" x14ac:dyDescent="0.25">
      <c r="A52" s="47">
        <v>39783</v>
      </c>
      <c r="B52" s="9">
        <v>-4.5999999999999999E-3</v>
      </c>
      <c r="C52" s="9">
        <v>7.8215768970539834E-3</v>
      </c>
      <c r="D52" s="3">
        <f t="shared" si="0"/>
        <v>112.98210189519281</v>
      </c>
      <c r="E52" s="3">
        <f>D52/MAXA($D$6:D51)-1</f>
        <v>-0.11279782107372582</v>
      </c>
      <c r="F52" s="10">
        <f>'L1 (3)'!Q50</f>
        <v>6.3963985979613395E-3</v>
      </c>
      <c r="G52" s="10">
        <f t="shared" si="1"/>
        <v>8.3817984329157425E-3</v>
      </c>
      <c r="H52" s="11">
        <f t="shared" si="2"/>
        <v>117.26413516140934</v>
      </c>
      <c r="I52" s="3">
        <f t="shared" si="3"/>
        <v>128.42590216933948</v>
      </c>
      <c r="J52" s="3">
        <f>I52/MAXA($I$6:I51)-1</f>
        <v>3.7262883998294694E-3</v>
      </c>
      <c r="O52" s="3" t="s">
        <v>68</v>
      </c>
      <c r="P52" s="13">
        <f>(1+B137)*(1+B138)*(1+B139)-1</f>
        <v>-5.3482671999998121E-3</v>
      </c>
      <c r="Q52" s="13">
        <f>(1+C137)*(1+C138)*(1+C139)-1</f>
        <v>7.7301924009909317E-3</v>
      </c>
      <c r="R52" s="13">
        <f>(1+G137)*(1+G138)*(1+G139)-1</f>
        <v>1.012680674722688E-2</v>
      </c>
    </row>
    <row r="53" spans="1:18" x14ac:dyDescent="0.25">
      <c r="A53" s="47">
        <v>39814</v>
      </c>
      <c r="B53" s="9">
        <v>4.7000000000000002E-3</v>
      </c>
      <c r="C53" s="9">
        <v>-8.5657342928314395E-2</v>
      </c>
      <c r="D53" s="3">
        <f t="shared" si="0"/>
        <v>113.51311777410021</v>
      </c>
      <c r="E53" s="3">
        <f>D53/MAXA($D$6:D52)-1</f>
        <v>-0.10862797083277231</v>
      </c>
      <c r="F53" s="10">
        <f>'L1 (3)'!Q51</f>
        <v>3.8538869304087157E-3</v>
      </c>
      <c r="G53" s="10">
        <f t="shared" si="1"/>
        <v>5.8392867653631192E-3</v>
      </c>
      <c r="H53" s="11">
        <f t="shared" si="2"/>
        <v>117.71605787931358</v>
      </c>
      <c r="I53" s="3">
        <f t="shared" si="3"/>
        <v>129.17581784020672</v>
      </c>
      <c r="J53" s="3">
        <f>I53/MAXA($I$6:I52)-1</f>
        <v>5.8392867653631608E-3</v>
      </c>
      <c r="O53" s="3" t="s">
        <v>69</v>
      </c>
      <c r="P53" s="13">
        <f>(1+B140)*(1+B141)*(1+B142)-1</f>
        <v>1.0834701080000064E-2</v>
      </c>
      <c r="Q53" s="13">
        <f>(1+C140)*(1+C141)*(1+C142)-1</f>
        <v>1.8992745293059832E-2</v>
      </c>
      <c r="R53" s="13">
        <f>(1+G140)*(1+G141)*(1+G142)-1</f>
        <v>9.7583882555789536E-3</v>
      </c>
    </row>
    <row r="54" spans="1:18" x14ac:dyDescent="0.25">
      <c r="A54" s="47">
        <v>39845</v>
      </c>
      <c r="B54" s="9">
        <v>-3.7000000000000002E-3</v>
      </c>
      <c r="C54" s="9">
        <v>-0.10993119757149228</v>
      </c>
      <c r="D54" s="3">
        <f t="shared" si="0"/>
        <v>113.09311923833603</v>
      </c>
      <c r="E54" s="3">
        <f>D54/MAXA($D$6:D53)-1</f>
        <v>-0.11192604734069111</v>
      </c>
      <c r="F54" s="10">
        <f>'L1 (3)'!Q52</f>
        <v>4.8030702759073376E-4</v>
      </c>
      <c r="G54" s="10">
        <f t="shared" si="1"/>
        <v>2.4657068625451367E-3</v>
      </c>
      <c r="H54" s="11">
        <f t="shared" si="2"/>
        <v>117.77259772917328</v>
      </c>
      <c r="I54" s="3">
        <f t="shared" si="3"/>
        <v>129.49432754073018</v>
      </c>
      <c r="J54" s="3">
        <f>I54/MAXA($I$6:I53)-1</f>
        <v>2.4657068625451029E-3</v>
      </c>
      <c r="O54" s="3" t="s">
        <v>70</v>
      </c>
      <c r="P54" s="13">
        <f>(1+B143)*(1+B144)*(1+B145)-1</f>
        <v>1.6129525543999934E-2</v>
      </c>
      <c r="Q54" s="13">
        <f>(1+C143)*(1+C144)*(1+C145)-1</f>
        <v>3.3070290282095405E-2</v>
      </c>
      <c r="R54" s="13">
        <f>(1+G143)*(1+G144)*(1+G145)-1</f>
        <v>9.7422668424551606E-3</v>
      </c>
    </row>
    <row r="55" spans="1:18" x14ac:dyDescent="0.25">
      <c r="A55" s="47">
        <v>39873</v>
      </c>
      <c r="B55" s="9">
        <v>1.1399999999999999E-2</v>
      </c>
      <c r="C55" s="9">
        <v>8.540446162249471E-2</v>
      </c>
      <c r="D55" s="3">
        <f t="shared" si="0"/>
        <v>114.38238079765307</v>
      </c>
      <c r="E55" s="3">
        <f>D55/MAXA($D$6:D54)-1</f>
        <v>-0.101802004280375</v>
      </c>
      <c r="F55" s="10">
        <f>'L1 (3)'!Q53</f>
        <v>1.7765503840236571E-3</v>
      </c>
      <c r="G55" s="10">
        <f t="shared" si="1"/>
        <v>3.7619502189780601E-3</v>
      </c>
      <c r="H55" s="11">
        <f t="shared" si="2"/>
        <v>117.98182668289651</v>
      </c>
      <c r="I55" s="3">
        <f t="shared" si="3"/>
        <v>129.98147875457846</v>
      </c>
      <c r="J55" s="3">
        <f>I55/MAXA($I$6:I54)-1</f>
        <v>3.7619502189780718E-3</v>
      </c>
      <c r="O55" s="3" t="s">
        <v>71</v>
      </c>
      <c r="P55" s="13">
        <f>(1+B146)*(1+B147)*(1+B148)-1</f>
        <v>1.130909774299993E-2</v>
      </c>
      <c r="Q55" s="13">
        <f>(1+C146)*(1+C147)*(1+C148)-1</f>
        <v>3.2542099161616322E-2</v>
      </c>
      <c r="R55" s="13">
        <f>(1+G146)*(1+G147)*(1+G148)-1</f>
        <v>1.0144862594128279E-2</v>
      </c>
    </row>
    <row r="56" spans="1:18" x14ac:dyDescent="0.25">
      <c r="A56" s="47">
        <v>39904</v>
      </c>
      <c r="B56" s="9">
        <v>2.4100000000000003E-2</v>
      </c>
      <c r="C56" s="9">
        <v>9.3925079862164695E-2</v>
      </c>
      <c r="D56" s="3">
        <f t="shared" si="0"/>
        <v>117.13899617487651</v>
      </c>
      <c r="E56" s="3">
        <f>D56/MAXA($D$6:D55)-1</f>
        <v>-8.0155432583531971E-2</v>
      </c>
      <c r="F56" s="10">
        <f>'L1 (3)'!Q54</f>
        <v>1.8830455224111498E-3</v>
      </c>
      <c r="G56" s="10">
        <f t="shared" si="1"/>
        <v>3.8684453573655528E-3</v>
      </c>
      <c r="H56" s="11">
        <f t="shared" si="2"/>
        <v>118.20399183335763</v>
      </c>
      <c r="I56" s="3">
        <f t="shared" si="3"/>
        <v>130.48430500261014</v>
      </c>
      <c r="J56" s="3">
        <f>I56/MAXA($I$6:I55)-1</f>
        <v>3.8684453573656352E-3</v>
      </c>
    </row>
    <row r="57" spans="1:18" x14ac:dyDescent="0.25">
      <c r="A57" s="47">
        <v>39934</v>
      </c>
      <c r="B57" s="9">
        <v>2.9500000000000002E-2</v>
      </c>
      <c r="C57" s="9">
        <v>5.3081446255385467E-2</v>
      </c>
      <c r="D57" s="3">
        <f t="shared" si="0"/>
        <v>120.59459656203538</v>
      </c>
      <c r="E57" s="3">
        <f>D57/MAXA($D$6:D56)-1</f>
        <v>-5.3020017844746081E-2</v>
      </c>
      <c r="F57" s="10">
        <f>'L1 (3)'!Q55</f>
        <v>3.4249986567262587E-3</v>
      </c>
      <c r="G57" s="10">
        <f t="shared" si="1"/>
        <v>5.4103984916806618E-3</v>
      </c>
      <c r="H57" s="11">
        <f t="shared" si="2"/>
        <v>118.60884034660657</v>
      </c>
      <c r="I57" s="3">
        <f t="shared" si="3"/>
        <v>131.19027708958427</v>
      </c>
      <c r="J57" s="3">
        <f>I57/MAXA($I$6:I56)-1</f>
        <v>5.4103984916806791E-3</v>
      </c>
    </row>
    <row r="58" spans="1:18" x14ac:dyDescent="0.25">
      <c r="A58" s="47">
        <v>39965</v>
      </c>
      <c r="B58" s="9">
        <v>4.0000000000000002E-4</v>
      </c>
      <c r="C58" s="9">
        <v>1.9582653030303376E-4</v>
      </c>
      <c r="D58" s="3">
        <f t="shared" si="0"/>
        <v>120.64283440066019</v>
      </c>
      <c r="E58" s="3">
        <f>D58/MAXA($D$6:D57)-1</f>
        <v>-5.2641225851884021E-2</v>
      </c>
      <c r="F58" s="10">
        <f>'L1 (3)'!Q56</f>
        <v>2.7564337964824451E-3</v>
      </c>
      <c r="G58" s="10">
        <f t="shared" si="1"/>
        <v>4.7418336314368481E-3</v>
      </c>
      <c r="H58" s="11">
        <f t="shared" si="2"/>
        <v>118.93577776269956</v>
      </c>
      <c r="I58" s="3">
        <f t="shared" si="3"/>
        <v>131.81235955760519</v>
      </c>
      <c r="J58" s="3">
        <f>I58/MAXA($I$6:I57)-1</f>
        <v>4.7418336314368759E-3</v>
      </c>
    </row>
    <row r="59" spans="1:18" x14ac:dyDescent="0.25">
      <c r="A59" s="47">
        <v>39995</v>
      </c>
      <c r="B59" s="9">
        <v>1.9400000000000001E-2</v>
      </c>
      <c r="C59" s="9">
        <v>7.4141727016716619E-2</v>
      </c>
      <c r="D59" s="3">
        <f t="shared" si="0"/>
        <v>122.983305388033</v>
      </c>
      <c r="E59" s="3">
        <f>D59/MAXA($D$6:D58)-1</f>
        <v>-3.426246563341051E-2</v>
      </c>
      <c r="F59" s="10">
        <f>'L1 (3)'!Q57</f>
        <v>2.2418289359852597E-3</v>
      </c>
      <c r="G59" s="10">
        <f t="shared" si="1"/>
        <v>4.2272287709396623E-3</v>
      </c>
      <c r="H59" s="11">
        <f t="shared" si="2"/>
        <v>119.20241143081191</v>
      </c>
      <c r="I59" s="3">
        <f t="shared" si="3"/>
        <v>132.36956055629256</v>
      </c>
      <c r="J59" s="3">
        <f>I59/MAXA($I$6:I58)-1</f>
        <v>4.2272287709397283E-3</v>
      </c>
    </row>
    <row r="60" spans="1:18" x14ac:dyDescent="0.25">
      <c r="A60" s="47">
        <v>40026</v>
      </c>
      <c r="B60" s="9">
        <v>1.49E-2</v>
      </c>
      <c r="C60" s="9">
        <v>3.3560189240494864E-2</v>
      </c>
      <c r="D60" s="3">
        <f t="shared" si="0"/>
        <v>124.81575663831468</v>
      </c>
      <c r="E60" s="3">
        <f>D60/MAXA($D$6:D59)-1</f>
        <v>-1.9872976371348439E-2</v>
      </c>
      <c r="F60" s="10">
        <f>'L1 (3)'!Q58</f>
        <v>2.4805336947822222E-3</v>
      </c>
      <c r="G60" s="10">
        <f t="shared" si="1"/>
        <v>4.4659335297366253E-3</v>
      </c>
      <c r="H60" s="11">
        <f t="shared" si="2"/>
        <v>119.49809702886533</v>
      </c>
      <c r="I60" s="3">
        <f t="shared" si="3"/>
        <v>132.9607142150974</v>
      </c>
      <c r="J60" s="3">
        <f>I60/MAXA($I$6:I59)-1</f>
        <v>4.4659335297365654E-3</v>
      </c>
    </row>
    <row r="61" spans="1:18" x14ac:dyDescent="0.25">
      <c r="A61" s="47">
        <v>40057</v>
      </c>
      <c r="B61" s="9">
        <v>1.72E-2</v>
      </c>
      <c r="C61" s="9">
        <v>3.5723345788458705E-2</v>
      </c>
      <c r="D61" s="3">
        <f t="shared" si="0"/>
        <v>126.96258765249371</v>
      </c>
      <c r="E61" s="3">
        <f>D61/MAXA($D$6:D60)-1</f>
        <v>-3.0147915649355594E-3</v>
      </c>
      <c r="F61" s="10">
        <f>'L1 (3)'!Q59</f>
        <v>2.4681634085131918E-3</v>
      </c>
      <c r="G61" s="10">
        <f t="shared" si="1"/>
        <v>4.4535632434675948E-3</v>
      </c>
      <c r="H61" s="11">
        <f t="shared" si="2"/>
        <v>119.79303785933895</v>
      </c>
      <c r="I61" s="3">
        <f t="shared" si="3"/>
        <v>133.55286316475096</v>
      </c>
      <c r="J61" s="3">
        <f>I61/MAXA($I$6:I60)-1</f>
        <v>4.4535632434676842E-3</v>
      </c>
    </row>
    <row r="62" spans="1:18" x14ac:dyDescent="0.25">
      <c r="A62" s="47">
        <v>40087</v>
      </c>
      <c r="B62" s="9">
        <v>1.5E-3</v>
      </c>
      <c r="C62" s="9">
        <v>-1.9762000860415463E-2</v>
      </c>
      <c r="D62" s="3">
        <f t="shared" si="0"/>
        <v>127.15303153397245</v>
      </c>
      <c r="E62" s="3">
        <f>D62/MAXA($D$6:D61)-1</f>
        <v>-1.5193137522828692E-3</v>
      </c>
      <c r="F62" s="10">
        <f>'L1 (3)'!Q60</f>
        <v>1.9976730475073433E-3</v>
      </c>
      <c r="G62" s="10">
        <f t="shared" si="1"/>
        <v>3.9830728824617467E-3</v>
      </c>
      <c r="H62" s="11">
        <f t="shared" si="2"/>
        <v>120.03234518234957</v>
      </c>
      <c r="I62" s="3">
        <f t="shared" si="3"/>
        <v>134.08481395239761</v>
      </c>
      <c r="J62" s="3">
        <f>I62/MAXA($I$6:I61)-1</f>
        <v>3.9830728824616912E-3</v>
      </c>
    </row>
    <row r="63" spans="1:18" x14ac:dyDescent="0.25">
      <c r="A63" s="47">
        <v>40118</v>
      </c>
      <c r="B63" s="9">
        <v>7.4000000000000003E-3</v>
      </c>
      <c r="C63" s="9">
        <v>5.736406198137356E-2</v>
      </c>
      <c r="D63" s="3">
        <f t="shared" si="0"/>
        <v>128.09396396732384</v>
      </c>
      <c r="E63" s="3">
        <f>D63/MAXA($D$6:D62)-1</f>
        <v>5.8694433259500745E-3</v>
      </c>
      <c r="F63" s="10">
        <f>'L1 (3)'!Q61</f>
        <v>5.8065204570358357E-4</v>
      </c>
      <c r="G63" s="10">
        <f t="shared" si="1"/>
        <v>2.5660518806579864E-3</v>
      </c>
      <c r="H63" s="11">
        <f t="shared" si="2"/>
        <v>120.10204220913032</v>
      </c>
      <c r="I63" s="3">
        <f t="shared" si="3"/>
        <v>134.42888254140786</v>
      </c>
      <c r="J63" s="3">
        <f>I63/MAXA($I$6:I62)-1</f>
        <v>2.5660518806580601E-3</v>
      </c>
    </row>
    <row r="64" spans="1:18" x14ac:dyDescent="0.25">
      <c r="A64" s="47">
        <v>40148</v>
      </c>
      <c r="B64" s="9">
        <v>6.1000000000000004E-3</v>
      </c>
      <c r="C64" s="9">
        <v>1.7770571188400419E-2</v>
      </c>
      <c r="D64" s="3">
        <f t="shared" si="0"/>
        <v>128.87533714752453</v>
      </c>
      <c r="E64" s="3">
        <f>D64/MAXA($D$6:D63)-1</f>
        <v>6.0999999999999943E-3</v>
      </c>
      <c r="F64" s="10">
        <f>'L1 (3)'!Q62</f>
        <v>2.6580632578564927E-3</v>
      </c>
      <c r="G64" s="10">
        <f t="shared" si="1"/>
        <v>4.6434630928108957E-3</v>
      </c>
      <c r="H64" s="11">
        <f t="shared" si="2"/>
        <v>120.42128103471994</v>
      </c>
      <c r="I64" s="3">
        <f t="shared" si="3"/>
        <v>135.0530980960967</v>
      </c>
      <c r="J64" s="3">
        <f>I64/MAXA($I$6:I63)-1</f>
        <v>4.6434630928109399E-3</v>
      </c>
    </row>
    <row r="65" spans="1:10" x14ac:dyDescent="0.25">
      <c r="A65" s="47">
        <v>40179</v>
      </c>
      <c r="B65" s="9">
        <v>3.2000000000000002E-3</v>
      </c>
      <c r="C65" s="9">
        <v>-3.6974246154947377E-2</v>
      </c>
      <c r="D65" s="3">
        <f t="shared" si="0"/>
        <v>129.28773822639661</v>
      </c>
      <c r="E65" s="3">
        <f>D65/MAXA($D$6:D64)-1</f>
        <v>3.2000000000000917E-3</v>
      </c>
      <c r="F65" s="10">
        <f>'L1 (3)'!Q63</f>
        <v>1.7670310784847691E-3</v>
      </c>
      <c r="G65" s="10">
        <f t="shared" si="1"/>
        <v>3.7524309134391721E-3</v>
      </c>
      <c r="H65" s="11">
        <f t="shared" si="2"/>
        <v>120.63406918081924</v>
      </c>
      <c r="I65" s="3">
        <f t="shared" si="3"/>
        <v>135.55987551634823</v>
      </c>
      <c r="J65" s="3">
        <f>I65/MAXA($I$6:I64)-1</f>
        <v>3.7524309134391309E-3</v>
      </c>
    </row>
    <row r="66" spans="1:10" x14ac:dyDescent="0.25">
      <c r="A66" s="47">
        <v>40210</v>
      </c>
      <c r="B66" s="9">
        <v>8.9999999999999998E-4</v>
      </c>
      <c r="C66" s="9">
        <v>2.8513688940531301E-2</v>
      </c>
      <c r="D66" s="3">
        <f t="shared" si="0"/>
        <v>129.40409719080034</v>
      </c>
      <c r="E66" s="3">
        <f>D66/MAXA($D$6:D65)-1</f>
        <v>8.9999999999990088E-4</v>
      </c>
      <c r="F66" s="10">
        <f>'L1 (3)'!Q64</f>
        <v>7.8683837084767222E-4</v>
      </c>
      <c r="G66" s="10">
        <f t="shared" si="1"/>
        <v>2.7722382058020753E-3</v>
      </c>
      <c r="H66" s="11">
        <f t="shared" si="2"/>
        <v>120.72898869528218</v>
      </c>
      <c r="I66" s="3">
        <f t="shared" si="3"/>
        <v>135.93567978242839</v>
      </c>
      <c r="J66" s="3">
        <f>I66/MAXA($I$6:I65)-1</f>
        <v>2.772238205801969E-3</v>
      </c>
    </row>
    <row r="67" spans="1:10" x14ac:dyDescent="0.25">
      <c r="A67" s="47">
        <v>40238</v>
      </c>
      <c r="B67" s="9">
        <v>1.7899999999999999E-2</v>
      </c>
      <c r="C67" s="9">
        <v>5.8796426031891835E-2</v>
      </c>
      <c r="D67" s="3">
        <f t="shared" si="0"/>
        <v>131.72043053051567</v>
      </c>
      <c r="E67" s="3">
        <f>D67/MAXA($D$6:D66)-1</f>
        <v>1.7900000000000027E-2</v>
      </c>
      <c r="F67" s="10">
        <f>'L1 (3)'!Q65</f>
        <v>2.8817856864010185E-3</v>
      </c>
      <c r="G67" s="10">
        <f t="shared" si="1"/>
        <v>4.8671855213554219E-3</v>
      </c>
      <c r="H67" s="11">
        <f t="shared" si="2"/>
        <v>121.07690376683792</v>
      </c>
      <c r="I67" s="3">
        <f t="shared" si="3"/>
        <v>136.59730395490104</v>
      </c>
      <c r="J67" s="3">
        <f>I67/MAXA($I$6:I66)-1</f>
        <v>4.8671855213553439E-3</v>
      </c>
    </row>
    <row r="68" spans="1:10" x14ac:dyDescent="0.25">
      <c r="A68" s="47">
        <v>40269</v>
      </c>
      <c r="B68" s="9">
        <v>7.7000000000000002E-3</v>
      </c>
      <c r="C68" s="9">
        <v>1.4759229883791081E-2</v>
      </c>
      <c r="D68" s="3">
        <f t="shared" si="0"/>
        <v>132.73467784560066</v>
      </c>
      <c r="E68" s="3">
        <f>D68/MAXA($D$6:D67)-1</f>
        <v>7.7000000000000401E-3</v>
      </c>
      <c r="F68" s="10">
        <f>'L1 (3)'!Q66</f>
        <v>1.8148482027890841E-3</v>
      </c>
      <c r="G68" s="10">
        <f t="shared" si="1"/>
        <v>3.8002480377434871E-3</v>
      </c>
      <c r="H68" s="11">
        <f t="shared" si="2"/>
        <v>121.29663996803843</v>
      </c>
      <c r="I68" s="3">
        <f t="shared" si="3"/>
        <v>137.1164075912167</v>
      </c>
      <c r="J68" s="3">
        <f>I68/MAXA($I$6:I67)-1</f>
        <v>3.8002480377434811E-3</v>
      </c>
    </row>
    <row r="69" spans="1:10" x14ac:dyDescent="0.25">
      <c r="A69" s="47">
        <v>40299</v>
      </c>
      <c r="B69" s="9">
        <v>-1.5500000000000002E-2</v>
      </c>
      <c r="C69" s="9">
        <v>-8.1975841910334468E-2</v>
      </c>
      <c r="D69" s="3">
        <f t="shared" si="0"/>
        <v>130.67729033899386</v>
      </c>
      <c r="E69" s="3">
        <f>D69/MAXA($D$6:D68)-1</f>
        <v>-1.5499999999999958E-2</v>
      </c>
      <c r="F69" s="10">
        <f>'L1 (3)'!Q67</f>
        <v>1.0215507660495866E-3</v>
      </c>
      <c r="G69" s="10">
        <f t="shared" si="1"/>
        <v>3.0069506010039896E-3</v>
      </c>
      <c r="H69" s="11">
        <f t="shared" si="2"/>
        <v>121.42055064351703</v>
      </c>
      <c r="I69" s="3">
        <f t="shared" si="3"/>
        <v>137.52870985543061</v>
      </c>
      <c r="J69" s="3">
        <f>I69/MAXA($I$6:I68)-1</f>
        <v>3.006950601003977E-3</v>
      </c>
    </row>
    <row r="70" spans="1:10" x14ac:dyDescent="0.25">
      <c r="A70" s="47">
        <v>40330</v>
      </c>
      <c r="B70" s="9">
        <v>-6.9999999999999993E-3</v>
      </c>
      <c r="C70" s="9">
        <v>-5.3882442026415123E-2</v>
      </c>
      <c r="D70" s="3">
        <f t="shared" si="0"/>
        <v>129.76254930662091</v>
      </c>
      <c r="E70" s="3">
        <f>D70/MAXA($D$6:D69)-1</f>
        <v>-2.2391499999999787E-2</v>
      </c>
      <c r="F70" s="10">
        <f>'L1 (3)'!Q68</f>
        <v>-5.0614636047902417E-3</v>
      </c>
      <c r="G70" s="10">
        <f t="shared" si="1"/>
        <v>-3.0760637698358387E-3</v>
      </c>
      <c r="H70" s="11">
        <f t="shared" si="2"/>
        <v>120.80598494556128</v>
      </c>
      <c r="I70" s="3">
        <f t="shared" si="3"/>
        <v>137.10566277373206</v>
      </c>
      <c r="J70" s="3">
        <f>I70/MAXA($I$6:I69)-1</f>
        <v>-3.0760637698357129E-3</v>
      </c>
    </row>
    <row r="71" spans="1:10" x14ac:dyDescent="0.25">
      <c r="A71" s="47">
        <v>40360</v>
      </c>
      <c r="B71" s="9">
        <v>6.9999999999999993E-3</v>
      </c>
      <c r="C71" s="9">
        <v>6.8777849911552336E-2</v>
      </c>
      <c r="D71" s="3">
        <f t="shared" ref="D71:D134" si="4">D70*(1+B71)</f>
        <v>130.67088715176723</v>
      </c>
      <c r="E71" s="3">
        <f>D71/MAXA($D$6:D70)-1</f>
        <v>-1.5548240500000032E-2</v>
      </c>
      <c r="F71" s="10">
        <f>'L1 (3)'!Q69</f>
        <v>2.5349839551598963E-3</v>
      </c>
      <c r="G71" s="10">
        <f t="shared" si="1"/>
        <v>4.5203837901142997E-3</v>
      </c>
      <c r="H71" s="11">
        <f t="shared" si="2"/>
        <v>121.11222617908555</v>
      </c>
      <c r="I71" s="3">
        <f t="shared" si="3"/>
        <v>137.72543298926732</v>
      </c>
      <c r="J71" s="3">
        <f>I71/MAXA($I$6:I70)-1</f>
        <v>1.4304150314761177E-3</v>
      </c>
    </row>
    <row r="72" spans="1:10" x14ac:dyDescent="0.25">
      <c r="A72" s="47">
        <v>40391</v>
      </c>
      <c r="B72" s="9">
        <v>4.0999999999999995E-3</v>
      </c>
      <c r="C72" s="9">
        <v>-4.7449184040287196E-2</v>
      </c>
      <c r="D72" s="3">
        <f t="shared" si="4"/>
        <v>131.20663778908948</v>
      </c>
      <c r="E72" s="3">
        <f>D72/MAXA($D$6:D71)-1</f>
        <v>-1.1511988286049935E-2</v>
      </c>
      <c r="F72" s="10">
        <f>'L1 (3)'!Q70</f>
        <v>4.7741885966346093E-3</v>
      </c>
      <c r="G72" s="10">
        <f t="shared" ref="G72:G135" si="5">F72-$L$5</f>
        <v>6.7595884315890123E-3</v>
      </c>
      <c r="H72" s="11">
        <f t="shared" si="2"/>
        <v>121.69043878822278</v>
      </c>
      <c r="I72" s="3">
        <f t="shared" si="3"/>
        <v>138.65640023283714</v>
      </c>
      <c r="J72" s="3">
        <f>I72/MAXA($I$6:I71)-1</f>
        <v>6.7595884315889698E-3</v>
      </c>
    </row>
    <row r="73" spans="1:10" x14ac:dyDescent="0.25">
      <c r="A73" s="47">
        <v>40422</v>
      </c>
      <c r="B73" s="9">
        <v>1.5900000000000001E-2</v>
      </c>
      <c r="C73" s="9">
        <v>8.7551102944020132E-2</v>
      </c>
      <c r="D73" s="3">
        <f t="shared" si="4"/>
        <v>133.292823329936</v>
      </c>
      <c r="E73" s="3">
        <f>D73/MAXA($D$6:D72)-1</f>
        <v>4.2049711002016821E-3</v>
      </c>
      <c r="F73" s="10">
        <f>'L1 (3)'!Q71</f>
        <v>1.8594947021565466E-3</v>
      </c>
      <c r="G73" s="10">
        <f t="shared" si="5"/>
        <v>3.8448945371109496E-3</v>
      </c>
      <c r="H73" s="11">
        <f t="shared" ref="H73:H136" si="6">H72*(1+F73)</f>
        <v>121.91672151445259</v>
      </c>
      <c r="I73" s="3">
        <f t="shared" ref="I73:I136" si="7">(1+G73)*I72</f>
        <v>139.18951946862785</v>
      </c>
      <c r="J73" s="3">
        <f>I73/MAXA($I$6:I72)-1</f>
        <v>3.8448945371110099E-3</v>
      </c>
    </row>
    <row r="74" spans="1:10" x14ac:dyDescent="0.25">
      <c r="A74" s="47">
        <v>40452</v>
      </c>
      <c r="B74" s="9">
        <v>1.06E-2</v>
      </c>
      <c r="C74" s="9">
        <v>3.6855994397076541E-2</v>
      </c>
      <c r="D74" s="3">
        <f t="shared" si="4"/>
        <v>134.70572725723332</v>
      </c>
      <c r="E74" s="3">
        <f>D74/MAXA($D$6:D73)-1</f>
        <v>1.0599999999999943E-2</v>
      </c>
      <c r="F74" s="10">
        <f>'L1 (3)'!Q72</f>
        <v>2.2201595869848849E-3</v>
      </c>
      <c r="G74" s="10">
        <f t="shared" si="5"/>
        <v>4.2055594219392884E-3</v>
      </c>
      <c r="H74" s="11">
        <f t="shared" si="6"/>
        <v>122.18739609253666</v>
      </c>
      <c r="I74" s="3">
        <f t="shared" si="7"/>
        <v>139.77488926366433</v>
      </c>
      <c r="J74" s="3">
        <f>I74/MAXA($I$6:I73)-1</f>
        <v>4.2055594219392312E-3</v>
      </c>
    </row>
    <row r="75" spans="1:10" x14ac:dyDescent="0.25">
      <c r="A75" s="47">
        <v>40483</v>
      </c>
      <c r="B75" s="9">
        <v>3.0999999999999999E-3</v>
      </c>
      <c r="C75" s="9">
        <v>-2.2902497989432113E-3</v>
      </c>
      <c r="D75" s="3">
        <f t="shared" si="4"/>
        <v>135.12331501173077</v>
      </c>
      <c r="E75" s="3">
        <f>D75/MAXA($D$6:D74)-1</f>
        <v>3.1000000000001027E-3</v>
      </c>
      <c r="F75" s="10">
        <f>'L1 (3)'!Q73</f>
        <v>2.7939274228601613E-3</v>
      </c>
      <c r="G75" s="10">
        <f t="shared" si="5"/>
        <v>4.7793272578145647E-3</v>
      </c>
      <c r="H75" s="11">
        <f t="shared" si="6"/>
        <v>122.52877880920747</v>
      </c>
      <c r="I75" s="3">
        <f t="shared" si="7"/>
        <v>140.44291920188016</v>
      </c>
      <c r="J75" s="3">
        <f>I75/MAXA($I$6:I74)-1</f>
        <v>4.7793272578144919E-3</v>
      </c>
    </row>
    <row r="76" spans="1:10" x14ac:dyDescent="0.25">
      <c r="A76" s="47">
        <v>40513</v>
      </c>
      <c r="B76" s="9">
        <v>3.3100000000000004E-2</v>
      </c>
      <c r="C76" s="9">
        <v>6.5300040489854716E-2</v>
      </c>
      <c r="D76" s="3">
        <f t="shared" si="4"/>
        <v>139.59589673861905</v>
      </c>
      <c r="E76" s="3">
        <f>D76/MAXA($D$6:D75)-1</f>
        <v>3.3099999999999907E-2</v>
      </c>
      <c r="F76" s="10">
        <f>'L1 (3)'!Q74</f>
        <v>1.2477036634313298E-3</v>
      </c>
      <c r="G76" s="10">
        <f t="shared" si="5"/>
        <v>3.233103498385733E-3</v>
      </c>
      <c r="H76" s="11">
        <f t="shared" si="6"/>
        <v>122.68165841540348</v>
      </c>
      <c r="I76" s="3">
        <f t="shared" si="7"/>
        <v>140.89698569527525</v>
      </c>
      <c r="J76" s="3">
        <f>I76/MAXA($I$6:I75)-1</f>
        <v>3.233103498385681E-3</v>
      </c>
    </row>
    <row r="77" spans="1:10" x14ac:dyDescent="0.25">
      <c r="A77" s="47">
        <v>40544</v>
      </c>
      <c r="B77" s="9">
        <v>-1.8E-3</v>
      </c>
      <c r="C77" s="9">
        <v>2.2645573980086819E-2</v>
      </c>
      <c r="D77" s="3">
        <f t="shared" si="4"/>
        <v>139.34462412448954</v>
      </c>
      <c r="E77" s="3">
        <f>D77/MAXA($D$6:D76)-1</f>
        <v>-1.7999999999999128E-3</v>
      </c>
      <c r="F77" s="10">
        <f>'L1 (3)'!Q75</f>
        <v>1.8249345617094947E-3</v>
      </c>
      <c r="G77" s="10">
        <f t="shared" si="5"/>
        <v>3.8103343966638978E-3</v>
      </c>
      <c r="H77" s="11">
        <f t="shared" si="6"/>
        <v>122.90554441393357</v>
      </c>
      <c r="I77" s="3">
        <f t="shared" si="7"/>
        <v>141.43385032625622</v>
      </c>
      <c r="J77" s="3">
        <f>I77/MAXA($I$6:I76)-1</f>
        <v>3.8103343966640058E-3</v>
      </c>
    </row>
    <row r="78" spans="1:10" x14ac:dyDescent="0.25">
      <c r="A78" s="47">
        <v>40575</v>
      </c>
      <c r="B78" s="9">
        <v>4.7999999999999996E-3</v>
      </c>
      <c r="C78" s="9">
        <v>3.1956564052952219E-2</v>
      </c>
      <c r="D78" s="3">
        <f t="shared" si="4"/>
        <v>140.01347832028708</v>
      </c>
      <c r="E78" s="3">
        <f>D78/MAXA($D$6:D77)-1</f>
        <v>2.9913599999999985E-3</v>
      </c>
      <c r="F78" s="10">
        <f>'L1 (3)'!Q76</f>
        <v>1.4115062924633232E-3</v>
      </c>
      <c r="G78" s="10">
        <f t="shared" si="5"/>
        <v>3.3969061274177264E-3</v>
      </c>
      <c r="H78" s="11">
        <f t="shared" si="6"/>
        <v>123.07902636325247</v>
      </c>
      <c r="I78" s="3">
        <f t="shared" si="7"/>
        <v>141.91428783905377</v>
      </c>
      <c r="J78" s="3">
        <f>I78/MAXA($I$6:I77)-1</f>
        <v>3.3969061274177204E-3</v>
      </c>
    </row>
    <row r="79" spans="1:10" x14ac:dyDescent="0.25">
      <c r="A79" s="47">
        <v>40603</v>
      </c>
      <c r="B79" s="9">
        <v>2.5000000000000001E-3</v>
      </c>
      <c r="C79" s="9">
        <v>-1.0473132038185673E-3</v>
      </c>
      <c r="D79" s="3">
        <f t="shared" si="4"/>
        <v>140.36351201608778</v>
      </c>
      <c r="E79" s="3">
        <f>D79/MAXA($D$6:D78)-1</f>
        <v>2.4999999999999467E-3</v>
      </c>
      <c r="F79" s="10">
        <f>'L1 (3)'!Q77</f>
        <v>1.9923143970708205E-3</v>
      </c>
      <c r="G79" s="10">
        <f t="shared" si="5"/>
        <v>3.9777142320252239E-3</v>
      </c>
      <c r="H79" s="11">
        <f t="shared" si="6"/>
        <v>123.32423847945343</v>
      </c>
      <c r="I79" s="3">
        <f t="shared" si="7"/>
        <v>142.47878232151891</v>
      </c>
      <c r="J79" s="3">
        <f>I79/MAXA($I$6:I78)-1</f>
        <v>3.9777142320251979E-3</v>
      </c>
    </row>
    <row r="80" spans="1:10" x14ac:dyDescent="0.25">
      <c r="A80" s="47">
        <v>40634</v>
      </c>
      <c r="B80" s="9">
        <v>1.3300000000000001E-2</v>
      </c>
      <c r="C80" s="9">
        <v>2.8495380443795071E-2</v>
      </c>
      <c r="D80" s="3">
        <f t="shared" si="4"/>
        <v>142.23034672590177</v>
      </c>
      <c r="E80" s="3">
        <f>D80/MAXA($D$6:D79)-1</f>
        <v>1.330000000000009E-2</v>
      </c>
      <c r="F80" s="10">
        <f>'L1 (3)'!Q78</f>
        <v>1.4408147422080029E-3</v>
      </c>
      <c r="G80" s="10">
        <f t="shared" si="5"/>
        <v>3.4262145771624059E-3</v>
      </c>
      <c r="H80" s="11">
        <f t="shared" si="6"/>
        <v>123.5019258603262</v>
      </c>
      <c r="I80" s="3">
        <f t="shared" si="7"/>
        <v>142.96694520244523</v>
      </c>
      <c r="J80" s="3">
        <f>I80/MAXA($I$6:I79)-1</f>
        <v>3.426214577162412E-3</v>
      </c>
    </row>
    <row r="81" spans="1:10" x14ac:dyDescent="0.25">
      <c r="A81" s="47">
        <v>40664</v>
      </c>
      <c r="B81" s="9">
        <v>-9.300000000000001E-3</v>
      </c>
      <c r="C81" s="9">
        <v>-1.3500952766930641E-2</v>
      </c>
      <c r="D81" s="3">
        <f t="shared" si="4"/>
        <v>140.90760450135087</v>
      </c>
      <c r="E81" s="3">
        <f>D81/MAXA($D$6:D80)-1</f>
        <v>-9.300000000000086E-3</v>
      </c>
      <c r="F81" s="10">
        <f>'L1 (3)'!Q79</f>
        <v>2.1530988713687623E-4</v>
      </c>
      <c r="G81" s="10">
        <f t="shared" si="5"/>
        <v>2.2007097220912795E-3</v>
      </c>
      <c r="H81" s="11">
        <f t="shared" si="6"/>
        <v>123.52851704604437</v>
      </c>
      <c r="I81" s="3">
        <f t="shared" si="7"/>
        <v>143.28157394868995</v>
      </c>
      <c r="J81" s="3">
        <f>I81/MAXA($I$6:I80)-1</f>
        <v>2.2007097220912986E-3</v>
      </c>
    </row>
    <row r="82" spans="1:10" x14ac:dyDescent="0.25">
      <c r="A82" s="47">
        <v>40695</v>
      </c>
      <c r="B82" s="9">
        <v>-1.5100000000000001E-2</v>
      </c>
      <c r="C82" s="9">
        <v>-1.825746126569705E-2</v>
      </c>
      <c r="D82" s="3">
        <f t="shared" si="4"/>
        <v>138.77989967338047</v>
      </c>
      <c r="E82" s="3">
        <f>D82/MAXA($D$6:D81)-1</f>
        <v>-2.4259570000000119E-2</v>
      </c>
      <c r="F82" s="10">
        <f>'L1 (3)'!Q80</f>
        <v>8.557739002685536E-4</v>
      </c>
      <c r="G82" s="10">
        <f t="shared" si="5"/>
        <v>2.8411737352229565E-3</v>
      </c>
      <c r="H82" s="11">
        <f t="shared" si="6"/>
        <v>123.63422952687125</v>
      </c>
      <c r="I82" s="3">
        <f t="shared" si="7"/>
        <v>143.68866179333438</v>
      </c>
      <c r="J82" s="3">
        <f>I82/MAXA($I$6:I81)-1</f>
        <v>2.8411737352229682E-3</v>
      </c>
    </row>
    <row r="83" spans="1:10" x14ac:dyDescent="0.25">
      <c r="A83" s="47">
        <v>40725</v>
      </c>
      <c r="B83" s="9">
        <v>2.9999999999999997E-4</v>
      </c>
      <c r="C83" s="9">
        <v>-2.1474425791952023E-2</v>
      </c>
      <c r="D83" s="3">
        <f t="shared" si="4"/>
        <v>138.82153364328249</v>
      </c>
      <c r="E83" s="3">
        <f>D83/MAXA($D$6:D82)-1</f>
        <v>-2.3966847871000008E-2</v>
      </c>
      <c r="F83" s="10">
        <f>'L1 (3)'!Q81</f>
        <v>-5.2049717373158725E-4</v>
      </c>
      <c r="G83" s="10">
        <f t="shared" si="5"/>
        <v>1.4649026612228158E-3</v>
      </c>
      <c r="H83" s="11">
        <f t="shared" si="6"/>
        <v>123.56987825982603</v>
      </c>
      <c r="I83" s="3">
        <f t="shared" si="7"/>
        <v>143.89915169638297</v>
      </c>
      <c r="J83" s="3">
        <f>I83/MAXA($I$6:I82)-1</f>
        <v>1.4649026612227889E-3</v>
      </c>
    </row>
    <row r="84" spans="1:10" x14ac:dyDescent="0.25">
      <c r="A84" s="47">
        <v>40756</v>
      </c>
      <c r="B84" s="9">
        <v>-1.8200000000000001E-2</v>
      </c>
      <c r="C84" s="9">
        <v>-5.6791107463597612E-2</v>
      </c>
      <c r="D84" s="3">
        <f t="shared" si="4"/>
        <v>136.29498173097474</v>
      </c>
      <c r="E84" s="3">
        <f>D84/MAXA($D$6:D83)-1</f>
        <v>-4.1730651239747951E-2</v>
      </c>
      <c r="F84" s="10">
        <f>'L1 (3)'!Q82</f>
        <v>-1.7351324610748126E-3</v>
      </c>
      <c r="G84" s="10">
        <f t="shared" si="5"/>
        <v>2.5026737387959046E-4</v>
      </c>
      <c r="H84" s="11">
        <f t="shared" si="6"/>
        <v>123.35546815284634</v>
      </c>
      <c r="I84" s="3">
        <f t="shared" si="7"/>
        <v>143.93516495918152</v>
      </c>
      <c r="J84" s="3">
        <f>I84/MAXA($I$6:I83)-1</f>
        <v>2.5026737387956466E-4</v>
      </c>
    </row>
    <row r="85" spans="1:10" x14ac:dyDescent="0.25">
      <c r="A85" s="47">
        <v>40787</v>
      </c>
      <c r="B85" s="9">
        <v>-1.0200000000000001E-2</v>
      </c>
      <c r="C85" s="9">
        <v>-7.1761988303760127E-2</v>
      </c>
      <c r="D85" s="3">
        <f t="shared" si="4"/>
        <v>134.90477291731881</v>
      </c>
      <c r="E85" s="3">
        <f>D85/MAXA($D$6:D84)-1</f>
        <v>-5.1504998597102447E-2</v>
      </c>
      <c r="F85" s="10">
        <f>'L1 (3)'!Q83</f>
        <v>-4.964574377801848E-5</v>
      </c>
      <c r="G85" s="10">
        <f t="shared" si="5"/>
        <v>1.9357540911763846E-3</v>
      </c>
      <c r="H85" s="11">
        <f t="shared" si="6"/>
        <v>123.34934407888082</v>
      </c>
      <c r="I85" s="3">
        <f t="shared" si="7"/>
        <v>144.21378804361541</v>
      </c>
      <c r="J85" s="3">
        <f>I85/MAXA($I$6:I84)-1</f>
        <v>1.9357540911764115E-3</v>
      </c>
    </row>
    <row r="86" spans="1:10" x14ac:dyDescent="0.25">
      <c r="A86" s="47">
        <v>40817</v>
      </c>
      <c r="B86" s="9">
        <v>6.9999999999999993E-3</v>
      </c>
      <c r="C86" s="9">
        <v>0.10772303853581011</v>
      </c>
      <c r="D86" s="3">
        <f t="shared" si="4"/>
        <v>135.84910632774003</v>
      </c>
      <c r="E86" s="3">
        <f>D86/MAXA($D$6:D85)-1</f>
        <v>-4.486553358728218E-2</v>
      </c>
      <c r="F86" s="10">
        <f>'L1 (3)'!Q84</f>
        <v>-1.2875211105926902E-3</v>
      </c>
      <c r="G86" s="10">
        <f t="shared" si="5"/>
        <v>6.9787872436171284E-4</v>
      </c>
      <c r="H86" s="11">
        <f t="shared" si="6"/>
        <v>123.19052919440149</v>
      </c>
      <c r="I86" s="3">
        <f t="shared" si="7"/>
        <v>144.31443177805065</v>
      </c>
      <c r="J86" s="3">
        <f>I86/MAXA($I$6:I85)-1</f>
        <v>6.9787872436166687E-4</v>
      </c>
    </row>
    <row r="87" spans="1:10" x14ac:dyDescent="0.25">
      <c r="A87" s="47">
        <v>40848</v>
      </c>
      <c r="B87" s="9">
        <v>-4.4000000000000003E-3</v>
      </c>
      <c r="C87" s="9">
        <v>-5.0587151935872487E-3</v>
      </c>
      <c r="D87" s="3">
        <f t="shared" si="4"/>
        <v>135.25137025989798</v>
      </c>
      <c r="E87" s="3">
        <f>D87/MAXA($D$6:D86)-1</f>
        <v>-4.9068125239498106E-2</v>
      </c>
      <c r="F87" s="10">
        <f>'L1 (3)'!Q85</f>
        <v>5.2369647844973484E-3</v>
      </c>
      <c r="G87" s="10">
        <f t="shared" si="5"/>
        <v>7.2223646194517514E-3</v>
      </c>
      <c r="H87" s="11">
        <f t="shared" si="6"/>
        <v>123.83567365757618</v>
      </c>
      <c r="I87" s="3">
        <f t="shared" si="7"/>
        <v>145.35672322420072</v>
      </c>
      <c r="J87" s="3">
        <f>I87/MAXA($I$6:I86)-1</f>
        <v>7.2223646194518043E-3</v>
      </c>
    </row>
    <row r="88" spans="1:10" x14ac:dyDescent="0.25">
      <c r="A88" s="47">
        <v>40878</v>
      </c>
      <c r="B88" s="9">
        <v>5.6999999999999993E-3</v>
      </c>
      <c r="C88" s="9">
        <v>8.532763948144062E-3</v>
      </c>
      <c r="D88" s="3">
        <f t="shared" si="4"/>
        <v>136.02230307037939</v>
      </c>
      <c r="E88" s="3">
        <f>D88/MAXA($D$6:D87)-1</f>
        <v>-4.3647813553363335E-2</v>
      </c>
      <c r="F88" s="10">
        <f>'L1 (3)'!Q86</f>
        <v>3.2757648796071116E-3</v>
      </c>
      <c r="G88" s="10">
        <f t="shared" si="5"/>
        <v>5.2611647145615146E-3</v>
      </c>
      <c r="H88" s="11">
        <f t="shared" si="6"/>
        <v>124.24133020818616</v>
      </c>
      <c r="I88" s="3">
        <f t="shared" si="7"/>
        <v>146.12146888745218</v>
      </c>
      <c r="J88" s="3">
        <f>I88/MAXA($I$6:I87)-1</f>
        <v>5.2611647145615059E-3</v>
      </c>
    </row>
    <row r="89" spans="1:10" x14ac:dyDescent="0.25">
      <c r="A89" s="47">
        <v>40909</v>
      </c>
      <c r="B89" s="9">
        <v>1.7299999999999999E-2</v>
      </c>
      <c r="C89" s="9">
        <v>4.3583062218506274E-2</v>
      </c>
      <c r="D89" s="3">
        <f t="shared" si="4"/>
        <v>138.37548891349698</v>
      </c>
      <c r="E89" s="3">
        <f>D89/MAXA($D$6:D88)-1</f>
        <v>-2.7102920727836266E-2</v>
      </c>
      <c r="F89" s="10">
        <f>'L1 (3)'!Q87</f>
        <v>2.8172629799728599E-3</v>
      </c>
      <c r="G89" s="10">
        <f t="shared" si="5"/>
        <v>4.8026628149272629E-3</v>
      </c>
      <c r="H89" s="11">
        <f t="shared" si="6"/>
        <v>124.59135070836425</v>
      </c>
      <c r="I89" s="3">
        <f t="shared" si="7"/>
        <v>146.82324103254052</v>
      </c>
      <c r="J89" s="3">
        <f>I89/MAXA($I$6:I88)-1</f>
        <v>4.8026628149273609E-3</v>
      </c>
    </row>
    <row r="90" spans="1:10" x14ac:dyDescent="0.25">
      <c r="A90" s="47">
        <v>40940</v>
      </c>
      <c r="B90" s="9">
        <v>1.4499999999999999E-2</v>
      </c>
      <c r="C90" s="9">
        <v>4.0589464130841746E-2</v>
      </c>
      <c r="D90" s="3">
        <f t="shared" si="4"/>
        <v>140.38193350274267</v>
      </c>
      <c r="E90" s="3">
        <f>D90/MAXA($D$6:D89)-1</f>
        <v>-1.2995913078390098E-2</v>
      </c>
      <c r="F90" s="10">
        <f>'L1 (3)'!Q88</f>
        <v>2.4663096854257698E-3</v>
      </c>
      <c r="G90" s="10">
        <f t="shared" si="5"/>
        <v>4.4517095203801729E-3</v>
      </c>
      <c r="H90" s="11">
        <f t="shared" si="6"/>
        <v>124.89863156333656</v>
      </c>
      <c r="I90" s="3">
        <f t="shared" si="7"/>
        <v>147.47685545245815</v>
      </c>
      <c r="J90" s="3">
        <f>I90/MAXA($I$6:I89)-1</f>
        <v>4.4517095203802093E-3</v>
      </c>
    </row>
    <row r="91" spans="1:10" x14ac:dyDescent="0.25">
      <c r="A91" s="47">
        <v>40969</v>
      </c>
      <c r="B91" s="9">
        <v>2.5000000000000001E-3</v>
      </c>
      <c r="C91" s="9">
        <v>3.1332314530530647E-2</v>
      </c>
      <c r="D91" s="3">
        <f t="shared" si="4"/>
        <v>140.73288833649951</v>
      </c>
      <c r="E91" s="3">
        <f>D91/MAXA($D$6:D90)-1</f>
        <v>-1.0528402861086139E-2</v>
      </c>
      <c r="F91" s="10">
        <f>'L1 (3)'!Q89</f>
        <v>1.7393351506751243E-3</v>
      </c>
      <c r="G91" s="10">
        <f t="shared" si="5"/>
        <v>3.7247349856295272E-3</v>
      </c>
      <c r="H91" s="11">
        <f t="shared" si="6"/>
        <v>125.1158721434859</v>
      </c>
      <c r="I91" s="3">
        <f t="shared" si="7"/>
        <v>148.02616765553256</v>
      </c>
      <c r="J91" s="3">
        <f>I91/MAXA($I$6:I90)-1</f>
        <v>3.7247349856295298E-3</v>
      </c>
    </row>
    <row r="92" spans="1:10" x14ac:dyDescent="0.25">
      <c r="A92" s="47">
        <v>41000</v>
      </c>
      <c r="B92" s="9">
        <v>-4.0000000000000002E-4</v>
      </c>
      <c r="C92" s="9">
        <v>-7.4974527092703802E-3</v>
      </c>
      <c r="D92" s="3">
        <f t="shared" si="4"/>
        <v>140.67659518116491</v>
      </c>
      <c r="E92" s="3">
        <f>D92/MAXA($D$6:D91)-1</f>
        <v>-1.0924191499941727E-2</v>
      </c>
      <c r="F92" s="10">
        <f>'L1 (3)'!Q90</f>
        <v>2.4332239526803062E-3</v>
      </c>
      <c r="G92" s="10">
        <f t="shared" si="5"/>
        <v>4.4186237876347092E-3</v>
      </c>
      <c r="H92" s="11">
        <f t="shared" si="6"/>
        <v>125.42030708044592</v>
      </c>
      <c r="I92" s="3">
        <f t="shared" si="7"/>
        <v>148.68023960112771</v>
      </c>
      <c r="J92" s="3">
        <f>I92/MAXA($I$6:I91)-1</f>
        <v>4.4186237876346901E-3</v>
      </c>
    </row>
    <row r="93" spans="1:10" x14ac:dyDescent="0.25">
      <c r="A93" s="47">
        <v>41030</v>
      </c>
      <c r="B93" s="9">
        <v>-3.2000000000000002E-3</v>
      </c>
      <c r="C93" s="9">
        <v>-6.265072563317764E-2</v>
      </c>
      <c r="D93" s="3">
        <f t="shared" si="4"/>
        <v>140.22643007658519</v>
      </c>
      <c r="E93" s="3">
        <f>D93/MAXA($D$6:D92)-1</f>
        <v>-1.40892340871418E-2</v>
      </c>
      <c r="F93" s="10">
        <f>'L1 (3)'!Q91</f>
        <v>1.3052094358277715E-3</v>
      </c>
      <c r="G93" s="10">
        <f t="shared" si="5"/>
        <v>3.2906092707821744E-3</v>
      </c>
      <c r="H93" s="11">
        <f t="shared" si="6"/>
        <v>125.58400684869173</v>
      </c>
      <c r="I93" s="3">
        <f t="shared" si="7"/>
        <v>149.16948817594127</v>
      </c>
      <c r="J93" s="3">
        <f>I93/MAXA($I$6:I92)-1</f>
        <v>3.2906092707820633E-3</v>
      </c>
    </row>
    <row r="94" spans="1:10" x14ac:dyDescent="0.25">
      <c r="A94" s="47">
        <v>41061</v>
      </c>
      <c r="B94" s="9">
        <v>-5.1000000000000004E-3</v>
      </c>
      <c r="C94" s="9">
        <v>3.9554982134591521E-2</v>
      </c>
      <c r="D94" s="3">
        <f t="shared" si="4"/>
        <v>139.51127528319461</v>
      </c>
      <c r="E94" s="3">
        <f>D94/MAXA($D$6:D93)-1</f>
        <v>-1.9117378993297462E-2</v>
      </c>
      <c r="F94" s="10">
        <f>'L1 (3)'!Q92</f>
        <v>1.0133961073111619E-4</v>
      </c>
      <c r="G94" s="10">
        <f t="shared" si="5"/>
        <v>2.0867394456855191E-3</v>
      </c>
      <c r="H94" s="11">
        <f t="shared" si="6"/>
        <v>125.59673348305984</v>
      </c>
      <c r="I94" s="3">
        <f t="shared" si="7"/>
        <v>149.48076603101075</v>
      </c>
      <c r="J94" s="3">
        <f>I94/MAXA($I$6:I93)-1</f>
        <v>2.0867394456856037E-3</v>
      </c>
    </row>
    <row r="95" spans="1:10" x14ac:dyDescent="0.25">
      <c r="A95" s="47">
        <v>41091</v>
      </c>
      <c r="B95" s="9">
        <v>1.89E-2</v>
      </c>
      <c r="C95" s="9">
        <v>1.2597574126154365E-2</v>
      </c>
      <c r="D95" s="3">
        <f t="shared" si="4"/>
        <v>142.14803838604698</v>
      </c>
      <c r="E95" s="3">
        <f>D95/MAXA($D$6:D94)-1</f>
        <v>-5.7869745627081581E-4</v>
      </c>
      <c r="F95" s="10">
        <f>'L1 (3)'!Q93</f>
        <v>1.7945854495163937E-3</v>
      </c>
      <c r="G95" s="10">
        <f t="shared" si="5"/>
        <v>3.7799852844707968E-3</v>
      </c>
      <c r="H95" s="11">
        <f t="shared" si="6"/>
        <v>125.82212755347534</v>
      </c>
      <c r="I95" s="3">
        <f t="shared" si="7"/>
        <v>150.0458011269194</v>
      </c>
      <c r="J95" s="3">
        <f>I95/MAXA($I$6:I94)-1</f>
        <v>3.779985284470877E-3</v>
      </c>
    </row>
    <row r="96" spans="1:10" x14ac:dyDescent="0.25">
      <c r="A96" s="47">
        <v>41122</v>
      </c>
      <c r="B96" s="9">
        <v>3.4999999999999996E-3</v>
      </c>
      <c r="C96" s="9">
        <v>1.9763369680148246E-2</v>
      </c>
      <c r="D96" s="3">
        <f t="shared" si="4"/>
        <v>142.64555652039815</v>
      </c>
      <c r="E96" s="3">
        <f>D96/MAXA($D$6:D95)-1</f>
        <v>2.9192771026322895E-3</v>
      </c>
      <c r="F96" s="10">
        <f>'L1 (3)'!Q94</f>
        <v>3.3434019021202135E-4</v>
      </c>
      <c r="G96" s="10">
        <f t="shared" si="5"/>
        <v>2.3197400251664243E-3</v>
      </c>
      <c r="H96" s="11">
        <f t="shared" si="6"/>
        <v>125.86419494753446</v>
      </c>
      <c r="I96" s="3">
        <f t="shared" si="7"/>
        <v>150.39386837740167</v>
      </c>
      <c r="J96" s="3">
        <f>I96/MAXA($I$6:I95)-1</f>
        <v>2.3197400251664391E-3</v>
      </c>
    </row>
    <row r="97" spans="1:10" x14ac:dyDescent="0.25">
      <c r="A97" s="47">
        <v>41153</v>
      </c>
      <c r="B97" s="9">
        <v>2.3999999999999998E-3</v>
      </c>
      <c r="C97" s="9">
        <v>2.4236153696477025E-2</v>
      </c>
      <c r="D97" s="3">
        <f t="shared" si="4"/>
        <v>142.98790585604709</v>
      </c>
      <c r="E97" s="3">
        <f>D97/MAXA($D$6:D96)-1</f>
        <v>2.3999999999999577E-3</v>
      </c>
      <c r="F97" s="10">
        <f>'L1 (3)'!Q95</f>
        <v>2.1590357710216802E-3</v>
      </c>
      <c r="G97" s="10">
        <f t="shared" si="5"/>
        <v>4.1444356059760837E-3</v>
      </c>
      <c r="H97" s="11">
        <f t="shared" si="6"/>
        <v>126.13594024671704</v>
      </c>
      <c r="I97" s="3">
        <f t="shared" si="7"/>
        <v>151.01716608042545</v>
      </c>
      <c r="J97" s="3">
        <f>I97/MAXA($I$6:I96)-1</f>
        <v>4.1444356059761045E-3</v>
      </c>
    </row>
    <row r="98" spans="1:10" x14ac:dyDescent="0.25">
      <c r="A98" s="47">
        <v>41183</v>
      </c>
      <c r="B98" s="9">
        <v>-5.7999999999999996E-3</v>
      </c>
      <c r="C98" s="9">
        <v>-1.9789409878227415E-2</v>
      </c>
      <c r="D98" s="3">
        <f t="shared" si="4"/>
        <v>142.15857600208201</v>
      </c>
      <c r="E98" s="3">
        <f>D98/MAXA($D$6:D97)-1</f>
        <v>-5.8000000000000274E-3</v>
      </c>
      <c r="F98" s="10">
        <f>'L1 (3)'!Q96</f>
        <v>1.2182313880928035E-3</v>
      </c>
      <c r="G98" s="10">
        <f t="shared" si="5"/>
        <v>3.2036312230472068E-3</v>
      </c>
      <c r="H98" s="11">
        <f t="shared" si="6"/>
        <v>126.28960300829219</v>
      </c>
      <c r="I98" s="3">
        <f t="shared" si="7"/>
        <v>151.50096938889681</v>
      </c>
      <c r="J98" s="3">
        <f>I98/MAXA($I$6:I97)-1</f>
        <v>3.2036312230472319E-3</v>
      </c>
    </row>
    <row r="99" spans="1:10" x14ac:dyDescent="0.25">
      <c r="A99" s="47">
        <v>41214</v>
      </c>
      <c r="B99" s="9">
        <v>4.1999999999999997E-3</v>
      </c>
      <c r="C99" s="9">
        <v>2.8467170173434031E-3</v>
      </c>
      <c r="D99" s="3">
        <f t="shared" si="4"/>
        <v>142.75564202129075</v>
      </c>
      <c r="E99" s="3">
        <f>D99/MAXA($D$6:D98)-1</f>
        <v>-1.6243600000001024E-3</v>
      </c>
      <c r="F99" s="10">
        <f>'L1 (3)'!Q97</f>
        <v>6.9475733185922625E-4</v>
      </c>
      <c r="G99" s="10">
        <f t="shared" si="5"/>
        <v>2.6801571668136292E-3</v>
      </c>
      <c r="H99" s="11">
        <f t="shared" si="6"/>
        <v>126.37734363591979</v>
      </c>
      <c r="I99" s="3">
        <f t="shared" si="7"/>
        <v>151.90701579778366</v>
      </c>
      <c r="J99" s="3">
        <f>I99/MAXA($I$6:I98)-1</f>
        <v>2.6801571668135793E-3</v>
      </c>
    </row>
    <row r="100" spans="1:10" x14ac:dyDescent="0.25">
      <c r="A100" s="47">
        <v>41244</v>
      </c>
      <c r="B100" s="9">
        <v>8.8999999999999999E-3</v>
      </c>
      <c r="C100" s="9">
        <v>7.068230463864511E-3</v>
      </c>
      <c r="D100" s="3">
        <f t="shared" si="4"/>
        <v>144.02616723528024</v>
      </c>
      <c r="E100" s="3">
        <f>D100/MAXA($D$6:D99)-1</f>
        <v>7.2611831959998874E-3</v>
      </c>
      <c r="F100" s="10">
        <f>'L1 (3)'!Q98</f>
        <v>1.9042820170554733E-3</v>
      </c>
      <c r="G100" s="10">
        <f t="shared" si="5"/>
        <v>3.8896818520098766E-3</v>
      </c>
      <c r="H100" s="11">
        <f t="shared" si="6"/>
        <v>126.6180017387689</v>
      </c>
      <c r="I100" s="3">
        <f t="shared" si="7"/>
        <v>152.49788576032526</v>
      </c>
      <c r="J100" s="3">
        <f>I100/MAXA($I$6:I99)-1</f>
        <v>3.8896818520097742E-3</v>
      </c>
    </row>
    <row r="101" spans="1:10" x14ac:dyDescent="0.25">
      <c r="A101" s="47">
        <v>41275</v>
      </c>
      <c r="B101" s="9">
        <v>1.8200000000000001E-2</v>
      </c>
      <c r="C101" s="9">
        <v>5.0428096519578469E-2</v>
      </c>
      <c r="D101" s="3">
        <f t="shared" si="4"/>
        <v>146.64744347896234</v>
      </c>
      <c r="E101" s="3">
        <f>D101/MAXA($D$6:D100)-1</f>
        <v>1.8199999999999994E-2</v>
      </c>
      <c r="F101" s="10">
        <f>'L1 (3)'!Q99</f>
        <v>9.4860461257803932E-4</v>
      </c>
      <c r="G101" s="10">
        <f t="shared" si="5"/>
        <v>2.9340044475324421E-3</v>
      </c>
      <c r="H101" s="11">
        <f t="shared" si="6"/>
        <v>126.7381121592537</v>
      </c>
      <c r="I101" s="3">
        <f t="shared" si="7"/>
        <v>152.94531523538532</v>
      </c>
      <c r="J101" s="3">
        <f>I101/MAXA($I$6:I100)-1</f>
        <v>2.9340044475323346E-3</v>
      </c>
    </row>
    <row r="102" spans="1:10" x14ac:dyDescent="0.25">
      <c r="A102" s="47">
        <v>41306</v>
      </c>
      <c r="B102" s="9">
        <v>5.7999999999999996E-3</v>
      </c>
      <c r="C102" s="9">
        <v>1.1060649195259176E-2</v>
      </c>
      <c r="D102" s="3">
        <f t="shared" si="4"/>
        <v>147.49799865114034</v>
      </c>
      <c r="E102" s="3">
        <f>D102/MAXA($D$6:D101)-1</f>
        <v>5.8000000000000274E-3</v>
      </c>
      <c r="F102" s="10">
        <f>'L1 (3)'!Q100</f>
        <v>6.7320469280402753E-4</v>
      </c>
      <c r="G102" s="10">
        <f t="shared" si="5"/>
        <v>2.6586045277584304E-3</v>
      </c>
      <c r="H102" s="11">
        <f t="shared" si="6"/>
        <v>126.82343285111642</v>
      </c>
      <c r="I102" s="3">
        <f t="shared" si="7"/>
        <v>153.35193634296954</v>
      </c>
      <c r="J102" s="3">
        <f>I102/MAXA($I$6:I101)-1</f>
        <v>2.6586045277583459E-3</v>
      </c>
    </row>
    <row r="103" spans="1:10" x14ac:dyDescent="0.25">
      <c r="A103" s="47">
        <v>41334</v>
      </c>
      <c r="B103" s="9">
        <v>5.1000000000000004E-3</v>
      </c>
      <c r="C103" s="9">
        <v>3.5987723516956116E-2</v>
      </c>
      <c r="D103" s="3">
        <f t="shared" si="4"/>
        <v>148.25023844426116</v>
      </c>
      <c r="E103" s="3">
        <f>D103/MAXA($D$6:D102)-1</f>
        <v>5.1000000000001044E-3</v>
      </c>
      <c r="F103" s="10">
        <f>'L1 (3)'!Q101</f>
        <v>6.702570298327508E-4</v>
      </c>
      <c r="G103" s="10">
        <f t="shared" si="5"/>
        <v>2.6556568647871539E-3</v>
      </c>
      <c r="H103" s="11">
        <f t="shared" si="6"/>
        <v>126.9084371485324</v>
      </c>
      <c r="I103" s="3">
        <f t="shared" si="7"/>
        <v>153.75918646544713</v>
      </c>
      <c r="J103" s="3">
        <f>I103/MAXA($I$6:I102)-1</f>
        <v>2.6556568647870815E-3</v>
      </c>
    </row>
    <row r="104" spans="1:10" x14ac:dyDescent="0.25">
      <c r="A104" s="47">
        <v>41365</v>
      </c>
      <c r="B104" s="9">
        <v>5.6999999999999993E-3</v>
      </c>
      <c r="C104" s="9">
        <v>1.8085767859252311E-2</v>
      </c>
      <c r="D104" s="3">
        <f t="shared" si="4"/>
        <v>149.09526480339346</v>
      </c>
      <c r="E104" s="3">
        <f>D104/MAXA($D$6:D103)-1</f>
        <v>5.7000000000000384E-3</v>
      </c>
      <c r="F104" s="10">
        <f>'L1 (3)'!Q102</f>
        <v>1.3337388524282496E-3</v>
      </c>
      <c r="G104" s="10">
        <f t="shared" si="5"/>
        <v>3.3191386873826527E-3</v>
      </c>
      <c r="H104" s="11">
        <f t="shared" si="6"/>
        <v>127.07769986185833</v>
      </c>
      <c r="I104" s="3">
        <f t="shared" si="7"/>
        <v>154.26953452978509</v>
      </c>
      <c r="J104" s="3">
        <f>I104/MAXA($I$6:I103)-1</f>
        <v>3.3191386873827611E-3</v>
      </c>
    </row>
    <row r="105" spans="1:10" x14ac:dyDescent="0.25">
      <c r="A105" s="47">
        <v>41395</v>
      </c>
      <c r="B105" s="9">
        <v>7.7000000000000002E-3</v>
      </c>
      <c r="C105" s="9">
        <v>2.0762811721046104E-2</v>
      </c>
      <c r="D105" s="3">
        <f t="shared" si="4"/>
        <v>150.2432983423796</v>
      </c>
      <c r="E105" s="3">
        <f>D105/MAXA($D$6:D104)-1</f>
        <v>7.7000000000000401E-3</v>
      </c>
      <c r="F105" s="10">
        <f>'L1 (3)'!Q103</f>
        <v>8.9414008221368126E-4</v>
      </c>
      <c r="G105" s="10">
        <f t="shared" si="5"/>
        <v>2.8795399171680841E-3</v>
      </c>
      <c r="H105" s="11">
        <f t="shared" si="6"/>
        <v>127.19132512686035</v>
      </c>
      <c r="I105" s="3">
        <f t="shared" si="7"/>
        <v>154.71375981246655</v>
      </c>
      <c r="J105" s="3">
        <f>I105/MAXA($I$6:I104)-1</f>
        <v>2.8795399171681613E-3</v>
      </c>
    </row>
    <row r="106" spans="1:10" x14ac:dyDescent="0.25">
      <c r="A106" s="47">
        <v>41426</v>
      </c>
      <c r="B106" s="9">
        <v>-1.3000000000000001E-2</v>
      </c>
      <c r="C106" s="9">
        <v>-1.4999301636062778E-2</v>
      </c>
      <c r="D106" s="3">
        <f t="shared" si="4"/>
        <v>148.29013546392866</v>
      </c>
      <c r="E106" s="3">
        <f>D106/MAXA($D$6:D105)-1</f>
        <v>-1.3000000000000012E-2</v>
      </c>
      <c r="F106" s="10">
        <f>'L1 (3)'!Q104</f>
        <v>1.295512799672353E-3</v>
      </c>
      <c r="G106" s="10">
        <f t="shared" si="5"/>
        <v>3.2809126346267561E-3</v>
      </c>
      <c r="H106" s="11">
        <f t="shared" si="6"/>
        <v>127.35610311656949</v>
      </c>
      <c r="I106" s="3">
        <f t="shared" si="7"/>
        <v>155.22136214178587</v>
      </c>
      <c r="J106" s="3">
        <f>I106/MAXA($I$6:I105)-1</f>
        <v>3.2809126346267092E-3</v>
      </c>
    </row>
    <row r="107" spans="1:10" x14ac:dyDescent="0.25">
      <c r="A107" s="47">
        <v>41456</v>
      </c>
      <c r="B107" s="9">
        <v>6.7000000000000002E-3</v>
      </c>
      <c r="C107" s="9">
        <v>4.9462079815224991E-2</v>
      </c>
      <c r="D107" s="3">
        <f t="shared" si="4"/>
        <v>149.28367937153698</v>
      </c>
      <c r="E107" s="3">
        <f>D107/MAXA($D$6:D106)-1</f>
        <v>-6.3871000000000899E-3</v>
      </c>
      <c r="F107" s="10">
        <f>'L1 (3)'!Q105</f>
        <v>1.0805999923426519E-3</v>
      </c>
      <c r="G107" s="10">
        <f t="shared" si="5"/>
        <v>3.0659998272970549E-3</v>
      </c>
      <c r="H107" s="11">
        <f t="shared" si="6"/>
        <v>127.49372412062205</v>
      </c>
      <c r="I107" s="3">
        <f t="shared" si="7"/>
        <v>155.6972708113054</v>
      </c>
      <c r="J107" s="3">
        <f>I107/MAXA($I$6:I106)-1</f>
        <v>3.0659998272970501E-3</v>
      </c>
    </row>
    <row r="108" spans="1:10" x14ac:dyDescent="0.25">
      <c r="A108" s="47">
        <v>41487</v>
      </c>
      <c r="B108" s="9">
        <v>-4.0999999999999995E-3</v>
      </c>
      <c r="C108" s="9">
        <v>-3.1298019033866864E-2</v>
      </c>
      <c r="D108" s="3">
        <f t="shared" si="4"/>
        <v>148.67161628611368</v>
      </c>
      <c r="E108" s="3">
        <f>D108/MAXA($D$6:D107)-1</f>
        <v>-1.0460912890000063E-2</v>
      </c>
      <c r="F108" s="10">
        <f>'L1 (3)'!Q106</f>
        <v>8.1587900377283842E-4</v>
      </c>
      <c r="G108" s="10">
        <f t="shared" si="5"/>
        <v>2.8012788387272412E-3</v>
      </c>
      <c r="H108" s="11">
        <f t="shared" si="6"/>
        <v>127.59774357324487</v>
      </c>
      <c r="I108" s="3">
        <f t="shared" si="7"/>
        <v>156.13342228127669</v>
      </c>
      <c r="J108" s="3">
        <f>I108/MAXA($I$6:I107)-1</f>
        <v>2.8012788387272725E-3</v>
      </c>
    </row>
    <row r="109" spans="1:10" x14ac:dyDescent="0.25">
      <c r="A109" s="47">
        <v>41518</v>
      </c>
      <c r="B109" s="9">
        <v>0.01</v>
      </c>
      <c r="C109" s="9">
        <v>2.9749523177239112E-2</v>
      </c>
      <c r="D109" s="3">
        <f t="shared" si="4"/>
        <v>150.15833244897482</v>
      </c>
      <c r="E109" s="3">
        <f>D109/MAXA($D$6:D108)-1</f>
        <v>-5.6552201890003317E-4</v>
      </c>
      <c r="F109" s="10">
        <f>'L1 (3)'!Q107</f>
        <v>-3.4252689423826732E-4</v>
      </c>
      <c r="G109" s="10">
        <f t="shared" si="5"/>
        <v>1.6428729407161357E-3</v>
      </c>
      <c r="H109" s="11">
        <f t="shared" si="6"/>
        <v>127.55403791442691</v>
      </c>
      <c r="I109" s="3">
        <f t="shared" si="7"/>
        <v>156.389929655884</v>
      </c>
      <c r="J109" s="3">
        <f>I109/MAXA($I$6:I108)-1</f>
        <v>1.642872940716078E-3</v>
      </c>
    </row>
    <row r="110" spans="1:10" x14ac:dyDescent="0.25">
      <c r="A110" s="47">
        <v>41548</v>
      </c>
      <c r="B110" s="9">
        <v>1.3899999999999999E-2</v>
      </c>
      <c r="C110" s="9">
        <v>4.4595752618006079E-2</v>
      </c>
      <c r="D110" s="3">
        <f t="shared" si="4"/>
        <v>152.24553327001559</v>
      </c>
      <c r="E110" s="3">
        <f>D110/MAXA($D$6:D109)-1</f>
        <v>1.3326617225037252E-2</v>
      </c>
      <c r="F110" s="10">
        <f>'L1 (3)'!Q108</f>
        <v>1.0465254201033429E-3</v>
      </c>
      <c r="G110" s="10">
        <f t="shared" si="5"/>
        <v>3.0319252550577462E-3</v>
      </c>
      <c r="H110" s="11">
        <f t="shared" si="6"/>
        <v>127.68752645754118</v>
      </c>
      <c r="I110" s="3">
        <f t="shared" si="7"/>
        <v>156.86409223324438</v>
      </c>
      <c r="J110" s="3">
        <f>I110/MAXA($I$6:I109)-1</f>
        <v>3.0319252550576881E-3</v>
      </c>
    </row>
    <row r="111" spans="1:10" x14ac:dyDescent="0.25">
      <c r="A111" s="47">
        <v>41579</v>
      </c>
      <c r="B111" s="9">
        <v>9.9000000000000008E-3</v>
      </c>
      <c r="C111" s="9">
        <v>2.8049471635186451E-2</v>
      </c>
      <c r="D111" s="3">
        <f t="shared" si="4"/>
        <v>153.75276404938873</v>
      </c>
      <c r="E111" s="3">
        <f>D111/MAXA($D$6:D110)-1</f>
        <v>9.9000000000000199E-3</v>
      </c>
      <c r="F111" s="10">
        <f>'L1 (3)'!Q109</f>
        <v>1.1264424995141519E-3</v>
      </c>
      <c r="G111" s="10">
        <f t="shared" si="5"/>
        <v>3.1118423344685549E-3</v>
      </c>
      <c r="H111" s="11">
        <f t="shared" si="6"/>
        <v>127.83135911400079</v>
      </c>
      <c r="I111" s="3">
        <f t="shared" si="7"/>
        <v>157.35222855621376</v>
      </c>
      <c r="J111" s="3">
        <f>I111/MAXA($I$6:I110)-1</f>
        <v>3.1118423344684842E-3</v>
      </c>
    </row>
    <row r="112" spans="1:10" x14ac:dyDescent="0.25">
      <c r="A112" s="47">
        <v>41609</v>
      </c>
      <c r="B112" s="9">
        <v>9.9000000000000008E-3</v>
      </c>
      <c r="C112" s="9">
        <v>2.356279155049279E-2</v>
      </c>
      <c r="D112" s="3">
        <f t="shared" si="4"/>
        <v>155.27491641347768</v>
      </c>
      <c r="E112" s="3">
        <f>D112/MAXA($D$6:D111)-1</f>
        <v>9.9000000000000199E-3</v>
      </c>
      <c r="F112" s="10">
        <f>'L1 (3)'!Q110</f>
        <v>6.9755877238757223E-4</v>
      </c>
      <c r="G112" s="10">
        <f t="shared" si="5"/>
        <v>2.6829586073419754E-3</v>
      </c>
      <c r="H112" s="11">
        <f t="shared" si="6"/>
        <v>127.92052899993699</v>
      </c>
      <c r="I112" s="3">
        <f t="shared" si="7"/>
        <v>157.7743980722031</v>
      </c>
      <c r="J112" s="3">
        <f>I112/MAXA($I$6:I111)-1</f>
        <v>2.6829586073420231E-3</v>
      </c>
    </row>
    <row r="113" spans="1:10" x14ac:dyDescent="0.25">
      <c r="A113" s="47">
        <v>41640</v>
      </c>
      <c r="B113" s="9">
        <v>2.8000000000000004E-3</v>
      </c>
      <c r="C113" s="9">
        <v>-3.5582905675162646E-2</v>
      </c>
      <c r="D113" s="3">
        <f t="shared" si="4"/>
        <v>155.70968617943541</v>
      </c>
      <c r="E113" s="3">
        <f>D113/MAXA($D$6:D112)-1</f>
        <v>2.7999999999999137E-3</v>
      </c>
      <c r="F113" s="10">
        <f>'L1 (3)'!Q111</f>
        <v>1.0136784312675866E-3</v>
      </c>
      <c r="G113" s="10">
        <f t="shared" si="5"/>
        <v>2.9990782662219894E-3</v>
      </c>
      <c r="H113" s="11">
        <f t="shared" si="6"/>
        <v>128.05019928110056</v>
      </c>
      <c r="I113" s="3">
        <f t="shared" si="7"/>
        <v>158.24757584042769</v>
      </c>
      <c r="J113" s="3">
        <f>I113/MAXA($I$6:I112)-1</f>
        <v>2.9990782662219218E-3</v>
      </c>
    </row>
    <row r="114" spans="1:10" x14ac:dyDescent="0.25">
      <c r="A114" s="47">
        <v>41671</v>
      </c>
      <c r="B114" s="9">
        <v>1.6899999999999998E-2</v>
      </c>
      <c r="C114" s="9">
        <v>4.3117029976595278E-2</v>
      </c>
      <c r="D114" s="3">
        <f t="shared" si="4"/>
        <v>158.34117987586785</v>
      </c>
      <c r="E114" s="3">
        <f>D114/MAXA($D$6:D113)-1</f>
        <v>1.6899999999999915E-2</v>
      </c>
      <c r="F114" s="10">
        <f>'L1 (3)'!Q112</f>
        <v>-7.85638414661105E-4</v>
      </c>
      <c r="G114" s="10">
        <f t="shared" si="5"/>
        <v>1.1997614202932981E-3</v>
      </c>
      <c r="H114" s="11">
        <f t="shared" si="6"/>
        <v>127.94959812554032</v>
      </c>
      <c r="I114" s="3">
        <f t="shared" si="7"/>
        <v>158.43743517677595</v>
      </c>
      <c r="J114" s="3">
        <f>I114/MAXA($I$6:I113)-1</f>
        <v>1.1997614202932105E-3</v>
      </c>
    </row>
    <row r="115" spans="1:10" x14ac:dyDescent="0.25">
      <c r="A115" s="47">
        <v>41699</v>
      </c>
      <c r="B115" s="9">
        <v>-1E-3</v>
      </c>
      <c r="C115" s="9">
        <v>6.9321656079357474E-3</v>
      </c>
      <c r="D115" s="3">
        <f t="shared" si="4"/>
        <v>158.18283869599199</v>
      </c>
      <c r="E115" s="3">
        <f>D115/MAXA($D$6:D114)-1</f>
        <v>-1.0000000000000009E-3</v>
      </c>
      <c r="F115" s="10">
        <f>'L1 (3)'!Q113</f>
        <v>1.7254542615667975E-3</v>
      </c>
      <c r="G115" s="10">
        <f t="shared" si="5"/>
        <v>3.7108540965212003E-3</v>
      </c>
      <c r="H115" s="11">
        <f t="shared" si="6"/>
        <v>128.17036930489178</v>
      </c>
      <c r="I115" s="3">
        <f t="shared" si="7"/>
        <v>159.02537338214398</v>
      </c>
      <c r="J115" s="3">
        <f>I115/MAXA($I$6:I114)-1</f>
        <v>3.7108540965211656E-3</v>
      </c>
    </row>
    <row r="116" spans="1:10" x14ac:dyDescent="0.25">
      <c r="A116" s="47">
        <v>41730</v>
      </c>
      <c r="B116" s="9">
        <v>5.9999999999999995E-4</v>
      </c>
      <c r="C116" s="9">
        <v>6.2007889650528281E-3</v>
      </c>
      <c r="D116" s="3">
        <f t="shared" si="4"/>
        <v>158.27774839920957</v>
      </c>
      <c r="E116" s="3">
        <f>D116/MAXA($D$6:D115)-1</f>
        <v>-4.0060000000008422E-4</v>
      </c>
      <c r="F116" s="10">
        <f>'L1 (3)'!Q114</f>
        <v>1.0381556302246312E-3</v>
      </c>
      <c r="G116" s="10">
        <f t="shared" si="5"/>
        <v>3.023555465179034E-3</v>
      </c>
      <c r="H116" s="11">
        <f t="shared" si="6"/>
        <v>128.3034300954136</v>
      </c>
      <c r="I116" s="3">
        <f t="shared" si="7"/>
        <v>159.50619541893568</v>
      </c>
      <c r="J116" s="3">
        <f>I116/MAXA($I$6:I115)-1</f>
        <v>3.023555465178962E-3</v>
      </c>
    </row>
    <row r="117" spans="1:10" x14ac:dyDescent="0.25">
      <c r="A117" s="47">
        <v>41760</v>
      </c>
      <c r="B117" s="9">
        <v>1.23E-2</v>
      </c>
      <c r="C117" s="9">
        <v>2.1030280012996005E-2</v>
      </c>
      <c r="D117" s="3">
        <f t="shared" si="4"/>
        <v>160.22456470451985</v>
      </c>
      <c r="E117" s="3">
        <f>D117/MAXA($D$6:D116)-1</f>
        <v>1.1894472619999874E-2</v>
      </c>
      <c r="F117" s="10">
        <f>'L1 (3)'!Q115</f>
        <v>9.2916367809823186E-4</v>
      </c>
      <c r="G117" s="10">
        <f t="shared" si="5"/>
        <v>2.9145635130526349E-3</v>
      </c>
      <c r="H117" s="11">
        <f t="shared" si="6"/>
        <v>128.42264498243367</v>
      </c>
      <c r="I117" s="3">
        <f t="shared" si="7"/>
        <v>159.97108635620953</v>
      </c>
      <c r="J117" s="3">
        <f>I117/MAXA($I$6:I116)-1</f>
        <v>2.914563513052526E-3</v>
      </c>
    </row>
    <row r="118" spans="1:10" x14ac:dyDescent="0.25">
      <c r="A118" s="47">
        <v>41791</v>
      </c>
      <c r="B118" s="9">
        <v>2.8000000000000004E-3</v>
      </c>
      <c r="C118" s="9">
        <v>1.9058331658920569E-2</v>
      </c>
      <c r="D118" s="3">
        <f t="shared" si="4"/>
        <v>160.67319348569248</v>
      </c>
      <c r="E118" s="3">
        <f>D118/MAXA($D$6:D117)-1</f>
        <v>2.7999999999999137E-3</v>
      </c>
      <c r="F118" s="10">
        <f>'L1 (3)'!Q116</f>
        <v>9.128510300969654E-4</v>
      </c>
      <c r="G118" s="10">
        <f t="shared" si="5"/>
        <v>2.8982508650513684E-3</v>
      </c>
      <c r="H118" s="11">
        <f t="shared" si="6"/>
        <v>128.53987572619366</v>
      </c>
      <c r="I118" s="3">
        <f t="shared" si="7"/>
        <v>160.43472269562463</v>
      </c>
      <c r="J118" s="3">
        <f>I118/MAXA($I$6:I117)-1</f>
        <v>2.898250865051466E-3</v>
      </c>
    </row>
    <row r="119" spans="1:10" x14ac:dyDescent="0.25">
      <c r="A119" s="47">
        <v>41821</v>
      </c>
      <c r="B119" s="9">
        <v>-5.9999999999999995E-4</v>
      </c>
      <c r="C119" s="9">
        <v>-1.5079830581919862E-2</v>
      </c>
      <c r="D119" s="3">
        <f t="shared" si="4"/>
        <v>160.57678956960106</v>
      </c>
      <c r="E119" s="3">
        <f>D119/MAXA($D$6:D118)-1</f>
        <v>-6.0000000000004494E-4</v>
      </c>
      <c r="F119" s="10">
        <f>'L1 (3)'!Q117</f>
        <v>7.0396318237841223E-4</v>
      </c>
      <c r="G119" s="10">
        <f t="shared" si="5"/>
        <v>2.689363017332815E-3</v>
      </c>
      <c r="H119" s="11">
        <f t="shared" si="6"/>
        <v>128.63036306617241</v>
      </c>
      <c r="I119" s="3">
        <f t="shared" si="7"/>
        <v>160.86618990553828</v>
      </c>
      <c r="J119" s="3">
        <f>I119/MAXA($I$6:I118)-1</f>
        <v>2.689363017332802E-3</v>
      </c>
    </row>
    <row r="120" spans="1:10" x14ac:dyDescent="0.25">
      <c r="A120" s="47">
        <v>41852</v>
      </c>
      <c r="B120" s="9">
        <v>7.7000000000000002E-3</v>
      </c>
      <c r="C120" s="9">
        <v>3.7655295489735119E-2</v>
      </c>
      <c r="D120" s="3">
        <f t="shared" si="4"/>
        <v>161.81323084928701</v>
      </c>
      <c r="E120" s="3">
        <f>D120/MAXA($D$6:D119)-1</f>
        <v>7.0953800000002065E-3</v>
      </c>
      <c r="F120" s="10">
        <f>'L1 (3)'!Q118</f>
        <v>9.2189463460935035E-4</v>
      </c>
      <c r="G120" s="10">
        <f t="shared" si="5"/>
        <v>2.9072944695637533E-3</v>
      </c>
      <c r="H120" s="11">
        <f t="shared" si="6"/>
        <v>128.74894670773097</v>
      </c>
      <c r="I120" s="3">
        <f t="shared" si="7"/>
        <v>161.33387528979046</v>
      </c>
      <c r="J120" s="3">
        <f>I120/MAXA($I$6:I119)-1</f>
        <v>2.907294469563837E-3</v>
      </c>
    </row>
    <row r="121" spans="1:10" x14ac:dyDescent="0.25">
      <c r="A121" s="47">
        <v>41883</v>
      </c>
      <c r="B121" s="9">
        <v>7.000000000000001E-4</v>
      </c>
      <c r="C121" s="9">
        <v>-1.5513837223063764E-2</v>
      </c>
      <c r="D121" s="3">
        <f t="shared" si="4"/>
        <v>161.92650011088151</v>
      </c>
      <c r="E121" s="3">
        <f>D121/MAXA($D$6:D120)-1</f>
        <v>6.9999999999992291E-4</v>
      </c>
      <c r="F121" s="10">
        <f>'L1 (3)'!Q119</f>
        <v>1.507312727702214E-3</v>
      </c>
      <c r="G121" s="10">
        <f t="shared" si="5"/>
        <v>3.4927125626566169E-3</v>
      </c>
      <c r="H121" s="11">
        <f t="shared" si="6"/>
        <v>128.94301163378177</v>
      </c>
      <c r="I121" s="3">
        <f t="shared" si="7"/>
        <v>161.89736814279721</v>
      </c>
      <c r="J121" s="3">
        <f>I121/MAXA($I$6:I120)-1</f>
        <v>3.4927125626567079E-3</v>
      </c>
    </row>
    <row r="122" spans="1:10" x14ac:dyDescent="0.25">
      <c r="A122" s="47">
        <v>41913</v>
      </c>
      <c r="B122" s="9">
        <v>-5.0000000000000001E-4</v>
      </c>
      <c r="C122" s="9">
        <v>2.3201460786772321E-2</v>
      </c>
      <c r="D122" s="3">
        <f t="shared" si="4"/>
        <v>161.84553686082609</v>
      </c>
      <c r="E122" s="3">
        <f>D122/MAXA($D$6:D121)-1</f>
        <v>-4.9999999999983391E-4</v>
      </c>
      <c r="F122" s="10">
        <f>'L1 (3)'!Q120</f>
        <v>1.0186571449716183E-3</v>
      </c>
      <c r="G122" s="10">
        <f t="shared" si="5"/>
        <v>3.0040569799260211E-3</v>
      </c>
      <c r="H122" s="11">
        <f t="shared" si="6"/>
        <v>129.07436035387667</v>
      </c>
      <c r="I122" s="3">
        <f t="shared" si="7"/>
        <v>162.38371706159825</v>
      </c>
      <c r="J122" s="3">
        <f>I122/MAXA($I$6:I121)-1</f>
        <v>3.0040569799261174E-3</v>
      </c>
    </row>
    <row r="123" spans="1:10" x14ac:dyDescent="0.25">
      <c r="A123" s="47">
        <v>41944</v>
      </c>
      <c r="B123" s="9">
        <v>1.17E-2</v>
      </c>
      <c r="C123" s="9">
        <v>2.4533588760364822E-2</v>
      </c>
      <c r="D123" s="3">
        <f t="shared" si="4"/>
        <v>163.73912964209777</v>
      </c>
      <c r="E123" s="3">
        <f>D123/MAXA($D$6:D122)-1</f>
        <v>1.1194150000000125E-2</v>
      </c>
      <c r="F123" s="10">
        <f>'L1 (3)'!Q121</f>
        <v>1.569250016432279E-3</v>
      </c>
      <c r="G123" s="10">
        <f t="shared" si="5"/>
        <v>3.5546498513866821E-3</v>
      </c>
      <c r="H123" s="11">
        <f t="shared" si="6"/>
        <v>129.27691029598299</v>
      </c>
      <c r="I123" s="3">
        <f t="shared" si="7"/>
        <v>162.96093431731887</v>
      </c>
      <c r="J123" s="3">
        <f>I123/MAXA($I$6:I122)-1</f>
        <v>3.5546498513867597E-3</v>
      </c>
    </row>
    <row r="124" spans="1:10" x14ac:dyDescent="0.25">
      <c r="A124" s="47">
        <v>41974</v>
      </c>
      <c r="B124" s="9">
        <v>4.0000000000000002E-4</v>
      </c>
      <c r="C124" s="9">
        <v>-4.1885878779204244E-3</v>
      </c>
      <c r="D124" s="3">
        <f t="shared" si="4"/>
        <v>163.80462529395459</v>
      </c>
      <c r="E124" s="3">
        <f>D124/MAXA($D$6:D123)-1</f>
        <v>3.9999999999995595E-4</v>
      </c>
      <c r="F124" s="10">
        <f>'L1 (3)'!Q122</f>
        <v>1.1233587813115251E-3</v>
      </c>
      <c r="G124" s="10">
        <f t="shared" si="5"/>
        <v>3.1087586162659281E-3</v>
      </c>
      <c r="H124" s="11">
        <f t="shared" si="6"/>
        <v>129.4221346483848</v>
      </c>
      <c r="I124" s="3">
        <f t="shared" si="7"/>
        <v>163.46754052599258</v>
      </c>
      <c r="J124" s="3">
        <f>I124/MAXA($I$6:I123)-1</f>
        <v>3.1087586162659164E-3</v>
      </c>
    </row>
    <row r="125" spans="1:10" x14ac:dyDescent="0.25">
      <c r="A125" s="47">
        <v>42005</v>
      </c>
      <c r="B125" s="9">
        <v>2.29E-2</v>
      </c>
      <c r="C125" s="9">
        <v>-3.1040805790470194E-2</v>
      </c>
      <c r="D125" s="3">
        <f t="shared" si="4"/>
        <v>167.55575121318614</v>
      </c>
      <c r="E125" s="3">
        <f>D125/MAXA($D$6:D124)-1</f>
        <v>2.289999999999992E-2</v>
      </c>
      <c r="F125" s="10">
        <f>'L1 (3)'!Q123</f>
        <v>1.1578185512498076E-3</v>
      </c>
      <c r="G125" s="10">
        <f t="shared" si="5"/>
        <v>3.1432183862042107E-3</v>
      </c>
      <c r="H125" s="11">
        <f t="shared" si="6"/>
        <v>129.57198199682304</v>
      </c>
      <c r="I125" s="3">
        <f t="shared" si="7"/>
        <v>163.98135470492144</v>
      </c>
      <c r="J125" s="3">
        <f>I125/MAXA($I$6:I124)-1</f>
        <v>3.1432183862041274E-3</v>
      </c>
    </row>
    <row r="126" spans="1:10" x14ac:dyDescent="0.25">
      <c r="A126" s="47">
        <v>42036</v>
      </c>
      <c r="B126" s="9">
        <v>1.34E-2</v>
      </c>
      <c r="C126" s="9">
        <v>5.4892511014553946E-2</v>
      </c>
      <c r="D126" s="3">
        <f t="shared" si="4"/>
        <v>169.80099827944284</v>
      </c>
      <c r="E126" s="3">
        <f>D126/MAXA($D$6:D125)-1</f>
        <v>1.3400000000000079E-2</v>
      </c>
      <c r="F126" s="10">
        <f>'L1 (3)'!Q124</f>
        <v>1.7185036538424764E-3</v>
      </c>
      <c r="G126" s="10">
        <f t="shared" si="5"/>
        <v>3.7039034887968794E-3</v>
      </c>
      <c r="H126" s="11">
        <f t="shared" si="6"/>
        <v>129.7946519213202</v>
      </c>
      <c r="I126" s="3">
        <f t="shared" si="7"/>
        <v>164.58872581671065</v>
      </c>
      <c r="J126" s="3">
        <f>I126/MAXA($I$6:I125)-1</f>
        <v>3.7039034887969002E-3</v>
      </c>
    </row>
    <row r="127" spans="1:10" x14ac:dyDescent="0.25">
      <c r="A127" s="47">
        <v>42064</v>
      </c>
      <c r="B127" s="9">
        <v>9.0000000000000011E-3</v>
      </c>
      <c r="C127" s="9">
        <v>-1.739610691375626E-2</v>
      </c>
      <c r="D127" s="3">
        <f t="shared" si="4"/>
        <v>171.32920726395781</v>
      </c>
      <c r="E127" s="3">
        <f>D127/MAXA($D$6:D126)-1</f>
        <v>8.999999999999897E-3</v>
      </c>
      <c r="F127" s="10">
        <f>'L1 (3)'!Q125</f>
        <v>1.6821913463325338E-3</v>
      </c>
      <c r="G127" s="10">
        <f t="shared" si="5"/>
        <v>3.6675911812869368E-3</v>
      </c>
      <c r="H127" s="11">
        <f t="shared" si="6"/>
        <v>130.01299136158249</v>
      </c>
      <c r="I127" s="3">
        <f t="shared" si="7"/>
        <v>165.19236997605526</v>
      </c>
      <c r="J127" s="3">
        <f>I127/MAXA($I$6:I126)-1</f>
        <v>3.6675911812869E-3</v>
      </c>
    </row>
    <row r="128" spans="1:10" x14ac:dyDescent="0.25">
      <c r="A128" s="47">
        <v>42095</v>
      </c>
      <c r="B128" s="9">
        <v>-1.7000000000000001E-3</v>
      </c>
      <c r="C128" s="9">
        <v>8.5208197301247512E-3</v>
      </c>
      <c r="D128" s="3">
        <f t="shared" si="4"/>
        <v>171.03794761160907</v>
      </c>
      <c r="E128" s="3">
        <f>D128/MAXA($D$6:D127)-1</f>
        <v>-1.7000000000000348E-3</v>
      </c>
      <c r="F128" s="10">
        <f>'L1 (3)'!Q126</f>
        <v>1.0882952148199123E-3</v>
      </c>
      <c r="G128" s="10">
        <f t="shared" si="5"/>
        <v>3.0736950497743153E-3</v>
      </c>
      <c r="H128" s="11">
        <f t="shared" si="6"/>
        <v>130.15448387794572</v>
      </c>
      <c r="I128" s="3">
        <f t="shared" si="7"/>
        <v>165.70012094591115</v>
      </c>
      <c r="J128" s="3">
        <f>I128/MAXA($I$6:I127)-1</f>
        <v>3.0736950497742832E-3</v>
      </c>
    </row>
    <row r="129" spans="1:10" x14ac:dyDescent="0.25">
      <c r="A129" s="47">
        <v>42125</v>
      </c>
      <c r="B129" s="9">
        <v>4.1999999999999997E-3</v>
      </c>
      <c r="C129" s="9">
        <v>1.0491382393316817E-2</v>
      </c>
      <c r="D129" s="3">
        <f t="shared" si="4"/>
        <v>171.75630699157782</v>
      </c>
      <c r="E129" s="3">
        <f>D129/MAXA($D$6:D128)-1</f>
        <v>2.4928599999998191E-3</v>
      </c>
      <c r="F129" s="10">
        <f>'L1 (3)'!Q127</f>
        <v>7.8759397705595541E-4</v>
      </c>
      <c r="G129" s="10">
        <f t="shared" si="5"/>
        <v>2.7729938120103583E-3</v>
      </c>
      <c r="H129" s="11">
        <f t="shared" si="6"/>
        <v>130.25699276553482</v>
      </c>
      <c r="I129" s="3">
        <f t="shared" si="7"/>
        <v>166.15960635594354</v>
      </c>
      <c r="J129" s="3">
        <f>I129/MAXA($I$6:I128)-1</f>
        <v>2.7729938120104602E-3</v>
      </c>
    </row>
    <row r="130" spans="1:10" x14ac:dyDescent="0.25">
      <c r="A130" s="47">
        <v>42156</v>
      </c>
      <c r="B130" s="9">
        <v>-1.47E-2</v>
      </c>
      <c r="C130" s="9">
        <v>-2.1011672375900514E-2</v>
      </c>
      <c r="D130" s="3">
        <f t="shared" si="4"/>
        <v>169.2314892788016</v>
      </c>
      <c r="E130" s="3">
        <f>D130/MAXA($D$6:D129)-1</f>
        <v>-1.4700000000000157E-2</v>
      </c>
      <c r="F130" s="10">
        <f>'L1 (3)'!Q128</f>
        <v>9.7666847531199135E-4</v>
      </c>
      <c r="G130" s="10">
        <f t="shared" si="5"/>
        <v>2.9620683102663942E-3</v>
      </c>
      <c r="H130" s="11">
        <f t="shared" si="6"/>
        <v>130.38421066405786</v>
      </c>
      <c r="I130" s="3">
        <f t="shared" si="7"/>
        <v>166.65178246037684</v>
      </c>
      <c r="J130" s="3">
        <f>I130/MAXA($I$6:I129)-1</f>
        <v>2.9620683102664636E-3</v>
      </c>
    </row>
    <row r="131" spans="1:10" x14ac:dyDescent="0.25">
      <c r="A131" s="47">
        <v>42186</v>
      </c>
      <c r="B131" s="9">
        <v>1.1899999999999999E-2</v>
      </c>
      <c r="C131" s="9">
        <v>1.9742029696721453E-2</v>
      </c>
      <c r="D131" s="3">
        <f t="shared" si="4"/>
        <v>171.24534400121934</v>
      </c>
      <c r="E131" s="3">
        <f>D131/MAXA($D$6:D130)-1</f>
        <v>-2.9749300000001533E-3</v>
      </c>
      <c r="F131" s="10">
        <f>'L1 (3)'!Q129</f>
        <v>8.1595012027139481E-4</v>
      </c>
      <c r="G131" s="10">
        <f t="shared" si="5"/>
        <v>2.8013499552257976E-3</v>
      </c>
      <c r="H131" s="11">
        <f t="shared" si="6"/>
        <v>130.4905976764307</v>
      </c>
      <c r="I131" s="3">
        <f t="shared" si="7"/>
        <v>167.11863242371049</v>
      </c>
      <c r="J131" s="3">
        <f>I131/MAXA($I$6:I130)-1</f>
        <v>2.8013499552257404E-3</v>
      </c>
    </row>
    <row r="132" spans="1:10" x14ac:dyDescent="0.25">
      <c r="A132" s="47">
        <v>42217</v>
      </c>
      <c r="B132" s="9">
        <v>-1.46E-2</v>
      </c>
      <c r="C132" s="9">
        <v>-6.2580818167202845E-2</v>
      </c>
      <c r="D132" s="3">
        <f t="shared" si="4"/>
        <v>168.74516197880155</v>
      </c>
      <c r="E132" s="3">
        <f>D132/MAXA($D$6:D131)-1</f>
        <v>-1.7531496022000104E-2</v>
      </c>
      <c r="F132" s="10">
        <f>'L1 (3)'!Q130</f>
        <v>1.610536688315557E-3</v>
      </c>
      <c r="G132" s="10">
        <f t="shared" si="5"/>
        <v>3.59593652326996E-3</v>
      </c>
      <c r="H132" s="11">
        <f t="shared" si="6"/>
        <v>130.70075757146881</v>
      </c>
      <c r="I132" s="3">
        <f t="shared" si="7"/>
        <v>167.71958041776185</v>
      </c>
      <c r="J132" s="3">
        <f>I132/MAXA($I$6:I131)-1</f>
        <v>3.5959365232700602E-3</v>
      </c>
    </row>
    <row r="133" spans="1:10" x14ac:dyDescent="0.25">
      <c r="A133" s="47">
        <v>42248</v>
      </c>
      <c r="B133" s="9">
        <v>-4.5999999999999999E-3</v>
      </c>
      <c r="C133" s="9">
        <v>-2.6442831573227132E-2</v>
      </c>
      <c r="D133" s="3">
        <f t="shared" si="4"/>
        <v>167.96893423369906</v>
      </c>
      <c r="E133" s="3">
        <f>D133/MAXA($D$6:D132)-1</f>
        <v>-2.2050851140298922E-2</v>
      </c>
      <c r="F133" s="10">
        <f>'L1 (3)'!Q131</f>
        <v>-1.766720276235579E-3</v>
      </c>
      <c r="G133" s="10">
        <f t="shared" si="5"/>
        <v>2.1867955871882408E-4</v>
      </c>
      <c r="H133" s="11">
        <f t="shared" si="6"/>
        <v>130.46984589294794</v>
      </c>
      <c r="I133" s="3">
        <f t="shared" si="7"/>
        <v>167.75625726159612</v>
      </c>
      <c r="J133" s="3">
        <f>I133/MAXA($I$6:I132)-1</f>
        <v>2.1867955871890388E-4</v>
      </c>
    </row>
    <row r="134" spans="1:10" x14ac:dyDescent="0.25">
      <c r="A134" s="47">
        <v>42278</v>
      </c>
      <c r="B134" s="9">
        <v>8.0000000000000002E-3</v>
      </c>
      <c r="C134" s="9">
        <v>8.2983117760394132E-2</v>
      </c>
      <c r="D134" s="3">
        <f t="shared" si="4"/>
        <v>169.31268570756865</v>
      </c>
      <c r="E134" s="3">
        <f>D134/MAXA($D$6:D133)-1</f>
        <v>-1.4227257949421257E-2</v>
      </c>
      <c r="F134" s="10">
        <f>'L1 (3)'!Q132</f>
        <v>2.1080625283777647E-3</v>
      </c>
      <c r="G134" s="10">
        <f t="shared" si="5"/>
        <v>4.0934623633321673E-3</v>
      </c>
      <c r="H134" s="11">
        <f t="shared" si="6"/>
        <v>130.7448844861581</v>
      </c>
      <c r="I134" s="3">
        <f t="shared" si="7"/>
        <v>168.44296118690994</v>
      </c>
      <c r="J134" s="3">
        <f>I134/MAXA($I$6:I133)-1</f>
        <v>4.0934623633321898E-3</v>
      </c>
    </row>
    <row r="135" spans="1:10" x14ac:dyDescent="0.25">
      <c r="A135" s="47">
        <v>42309</v>
      </c>
      <c r="B135" s="9">
        <v>1.6399999999999998E-2</v>
      </c>
      <c r="C135" s="9">
        <v>5.0486926072412786E-4</v>
      </c>
      <c r="D135" s="3">
        <f t="shared" ref="D135:D149" si="8">D134*(1+B135)</f>
        <v>172.08941375317278</v>
      </c>
      <c r="E135" s="3">
        <f>D135/MAXA($D$6:D134)-1</f>
        <v>1.9394150202083349E-3</v>
      </c>
      <c r="F135" s="10">
        <f>'L1 (3)'!Q133</f>
        <v>1.5780998389694043E-3</v>
      </c>
      <c r="G135" s="10">
        <f t="shared" si="5"/>
        <v>3.5634996739238073E-3</v>
      </c>
      <c r="H135" s="11">
        <f t="shared" si="6"/>
        <v>130.95121296731179</v>
      </c>
      <c r="I135" s="3">
        <f t="shared" si="7"/>
        <v>169.04320762417424</v>
      </c>
      <c r="J135" s="3">
        <f>I135/MAXA($I$6:I134)-1</f>
        <v>3.5634996739237756E-3</v>
      </c>
    </row>
    <row r="136" spans="1:10" x14ac:dyDescent="0.25">
      <c r="A136" s="47">
        <v>42339</v>
      </c>
      <c r="B136" s="9">
        <v>-5.0000000000000001E-3</v>
      </c>
      <c r="C136" s="9">
        <v>-1.7530185176314439E-2</v>
      </c>
      <c r="D136" s="3">
        <f t="shared" si="8"/>
        <v>171.22896668440691</v>
      </c>
      <c r="E136" s="3">
        <f>D136/MAXA($D$6:D135)-1</f>
        <v>-5.0000000000000044E-3</v>
      </c>
      <c r="F136" s="10">
        <f>'L1 (3)'!Q134</f>
        <v>1.1086840862469028E-3</v>
      </c>
      <c r="G136" s="10">
        <f t="shared" ref="G136:G149" si="9">F136-$L$5</f>
        <v>3.0940839212013059E-3</v>
      </c>
      <c r="H136" s="11">
        <f t="shared" si="6"/>
        <v>131.09639649320337</v>
      </c>
      <c r="I136" s="3">
        <f t="shared" si="7"/>
        <v>169.56624149487249</v>
      </c>
      <c r="J136" s="3">
        <f>I136/MAXA($I$6:I135)-1</f>
        <v>3.0940839212012516E-3</v>
      </c>
    </row>
    <row r="137" spans="1:10" x14ac:dyDescent="0.25">
      <c r="A137" s="47">
        <v>42370</v>
      </c>
      <c r="B137" s="9">
        <v>-1.0500000000000001E-2</v>
      </c>
      <c r="C137" s="9">
        <v>-5.073532197294639E-2</v>
      </c>
      <c r="D137" s="3">
        <f t="shared" si="8"/>
        <v>169.43106253422064</v>
      </c>
      <c r="E137" s="3">
        <f>D137/MAXA($D$6:D136)-1</f>
        <v>-1.5447499999999947E-2</v>
      </c>
      <c r="F137" s="10">
        <f>'L1 (3)'!Q135</f>
        <v>1.3420463060366415E-3</v>
      </c>
      <c r="G137" s="10">
        <f t="shared" si="9"/>
        <v>3.3274461409910448E-3</v>
      </c>
      <c r="H137" s="11">
        <f t="shared" ref="H137:H149" si="10">H136*(1+F137)</f>
        <v>131.2723339278518</v>
      </c>
      <c r="I137" s="3">
        <f t="shared" ref="I137:I149" si="11">(1+G137)*I136</f>
        <v>170.13046403077698</v>
      </c>
      <c r="J137" s="3">
        <f>I137/MAXA($I$6:I136)-1</f>
        <v>3.3274461409911193E-3</v>
      </c>
    </row>
    <row r="138" spans="1:10" x14ac:dyDescent="0.25">
      <c r="A138" s="47">
        <v>42401</v>
      </c>
      <c r="B138" s="9">
        <v>3.2000000000000002E-3</v>
      </c>
      <c r="C138" s="9">
        <v>-4.1283604302990717E-3</v>
      </c>
      <c r="D138" s="3">
        <f t="shared" si="8"/>
        <v>169.97324193433016</v>
      </c>
      <c r="E138" s="3">
        <f>D138/MAXA($D$6:D137)-1</f>
        <v>-1.2296931999999927E-2</v>
      </c>
      <c r="F138" s="10">
        <f>'L1 (3)'!Q136</f>
        <v>1.313168414484684E-3</v>
      </c>
      <c r="G138" s="10">
        <f t="shared" si="9"/>
        <v>3.298568249439087E-3</v>
      </c>
      <c r="H138" s="11">
        <f t="shared" si="10"/>
        <v>131.44471661046154</v>
      </c>
      <c r="I138" s="3">
        <f t="shared" si="11"/>
        <v>170.69165097769124</v>
      </c>
      <c r="J138" s="3">
        <f>I138/MAXA($I$6:I137)-1</f>
        <v>3.2985682494390822E-3</v>
      </c>
    </row>
    <row r="139" spans="1:10" x14ac:dyDescent="0.25">
      <c r="A139" s="47">
        <v>42430</v>
      </c>
      <c r="B139" s="9">
        <v>2E-3</v>
      </c>
      <c r="C139" s="9">
        <v>6.5991114577365062E-2</v>
      </c>
      <c r="D139" s="3">
        <f t="shared" si="8"/>
        <v>170.31318841819882</v>
      </c>
      <c r="E139" s="3">
        <f>D139/MAXA($D$6:D138)-1</f>
        <v>-1.0321525863999925E-2</v>
      </c>
      <c r="F139" s="10">
        <f>'L1 (3)'!Q137</f>
        <v>1.4814075470352308E-3</v>
      </c>
      <c r="G139" s="10">
        <f t="shared" si="9"/>
        <v>3.4668073819896341E-3</v>
      </c>
      <c r="H139" s="11">
        <f t="shared" si="10"/>
        <v>131.6394398056662</v>
      </c>
      <c r="I139" s="3">
        <f t="shared" si="11"/>
        <v>171.28340605334469</v>
      </c>
      <c r="J139" s="3">
        <f>I139/MAXA($I$6:I138)-1</f>
        <v>3.4668073819896783E-3</v>
      </c>
    </row>
    <row r="140" spans="1:10" x14ac:dyDescent="0.25">
      <c r="A140" s="47">
        <v>42461</v>
      </c>
      <c r="B140" s="9">
        <v>3.7000000000000002E-3</v>
      </c>
      <c r="C140" s="9">
        <v>2.6993984808731941E-3</v>
      </c>
      <c r="D140" s="3">
        <f t="shared" si="8"/>
        <v>170.94334721534617</v>
      </c>
      <c r="E140" s="3">
        <f>D140/MAXA($D$6:D139)-1</f>
        <v>-6.6597155096966842E-3</v>
      </c>
      <c r="F140" s="10">
        <f>'L1 (3)'!Q138</f>
        <v>1.2495596884552862E-3</v>
      </c>
      <c r="G140" s="10">
        <f t="shared" si="9"/>
        <v>3.2349595234096892E-3</v>
      </c>
      <c r="H140" s="11">
        <f t="shared" si="10"/>
        <v>131.80393114305818</v>
      </c>
      <c r="I140" s="3">
        <f t="shared" si="11"/>
        <v>171.83750093895904</v>
      </c>
      <c r="J140" s="3">
        <f>I140/MAXA($I$6:I139)-1</f>
        <v>3.2349595234097972E-3</v>
      </c>
    </row>
    <row r="141" spans="1:10" x14ac:dyDescent="0.25">
      <c r="A141" s="47">
        <v>42491</v>
      </c>
      <c r="B141" s="9">
        <v>5.6000000000000008E-3</v>
      </c>
      <c r="C141" s="9">
        <v>1.5324602357572603E-2</v>
      </c>
      <c r="D141" s="3">
        <f t="shared" si="8"/>
        <v>171.90062995975211</v>
      </c>
      <c r="E141" s="3">
        <f>D141/MAXA($D$6:D140)-1</f>
        <v>-1.0970099165509284E-3</v>
      </c>
      <c r="F141" s="10">
        <f>'L1 (3)'!Q139</f>
        <v>1.2649623894441301E-3</v>
      </c>
      <c r="G141" s="10">
        <f t="shared" si="9"/>
        <v>3.2503622243985333E-3</v>
      </c>
      <c r="H141" s="11">
        <f t="shared" si="10"/>
        <v>131.97065815873503</v>
      </c>
      <c r="I141" s="3">
        <f t="shared" si="11"/>
        <v>172.39603506074607</v>
      </c>
      <c r="J141" s="3">
        <f>I141/MAXA($I$6:I140)-1</f>
        <v>3.2503622243984509E-3</v>
      </c>
    </row>
    <row r="142" spans="1:10" x14ac:dyDescent="0.25">
      <c r="A142" s="47">
        <v>42522</v>
      </c>
      <c r="B142" s="9">
        <v>1.5E-3</v>
      </c>
      <c r="C142" s="9">
        <v>9.1092112097812539E-4</v>
      </c>
      <c r="D142" s="3">
        <f t="shared" si="8"/>
        <v>172.15848090469174</v>
      </c>
      <c r="E142" s="3">
        <f>D142/MAXA($D$6:D141)-1</f>
        <v>4.0134456857421341E-4</v>
      </c>
      <c r="F142" s="10">
        <f>'L1 (3)'!Q140</f>
        <v>1.2560956577248536E-3</v>
      </c>
      <c r="G142" s="10">
        <f t="shared" si="9"/>
        <v>3.2414954926792564E-3</v>
      </c>
      <c r="H142" s="11">
        <f t="shared" si="10"/>
        <v>132.1364259293953</v>
      </c>
      <c r="I142" s="3">
        <f t="shared" si="11"/>
        <v>172.95485603135123</v>
      </c>
      <c r="J142" s="3">
        <f>I142/MAXA($I$6:I141)-1</f>
        <v>3.2414954926791584E-3</v>
      </c>
    </row>
    <row r="143" spans="1:10" x14ac:dyDescent="0.25">
      <c r="A143" s="47">
        <v>42552</v>
      </c>
      <c r="B143" s="9">
        <v>1.3899999999999999E-2</v>
      </c>
      <c r="C143" s="9">
        <v>3.5609801125254359E-2</v>
      </c>
      <c r="D143" s="3">
        <f t="shared" si="8"/>
        <v>174.55148378926697</v>
      </c>
      <c r="E143" s="3">
        <f>D143/MAXA($D$6:D142)-1</f>
        <v>1.3900000000000023E-2</v>
      </c>
      <c r="F143" s="10">
        <f>'L1 (3)'!Q141</f>
        <v>1.0856398260964911E-3</v>
      </c>
      <c r="G143" s="10">
        <f t="shared" si="9"/>
        <v>3.0710396610508939E-3</v>
      </c>
      <c r="H143" s="11">
        <f t="shared" si="10"/>
        <v>132.27987849586231</v>
      </c>
      <c r="I143" s="3">
        <f t="shared" si="11"/>
        <v>173.48600725379487</v>
      </c>
      <c r="J143" s="3">
        <f>I143/MAXA($I$6:I142)-1</f>
        <v>3.0710396610509338E-3</v>
      </c>
    </row>
    <row r="144" spans="1:10" x14ac:dyDescent="0.25">
      <c r="A144" s="47">
        <v>42583</v>
      </c>
      <c r="B144" s="9">
        <v>-4.0000000000000002E-4</v>
      </c>
      <c r="C144" s="9">
        <v>-1.2192431360480427E-3</v>
      </c>
      <c r="D144" s="3">
        <f t="shared" si="8"/>
        <v>174.48166319575128</v>
      </c>
      <c r="E144" s="3">
        <f>D144/MAXA($D$6:D143)-1</f>
        <v>-3.9999999999984492E-4</v>
      </c>
      <c r="F144" s="10">
        <f>'L1 (3)'!Q142</f>
        <v>1.5472464625494015E-3</v>
      </c>
      <c r="G144" s="10">
        <f t="shared" si="9"/>
        <v>3.5326462975038045E-3</v>
      </c>
      <c r="H144" s="11">
        <f t="shared" si="10"/>
        <v>132.48454806993149</v>
      </c>
      <c r="I144" s="3">
        <f t="shared" si="11"/>
        <v>174.09887195498871</v>
      </c>
      <c r="J144" s="3">
        <f>I144/MAXA($I$6:I143)-1</f>
        <v>3.5326462975038275E-3</v>
      </c>
    </row>
    <row r="145" spans="1:10" x14ac:dyDescent="0.25">
      <c r="A145" s="47">
        <v>42614</v>
      </c>
      <c r="B145" s="9">
        <v>2.6000000000000003E-3</v>
      </c>
      <c r="C145" s="9">
        <v>-1.2344508443253854E-3</v>
      </c>
      <c r="D145" s="3">
        <f t="shared" si="8"/>
        <v>174.93531552006021</v>
      </c>
      <c r="E145" s="3">
        <f>D145/MAXA($D$6:D144)-1</f>
        <v>2.1989600000000831E-3</v>
      </c>
      <c r="F145" s="10">
        <f>'L1 (3)'!Q143</f>
        <v>1.121779605347809E-3</v>
      </c>
      <c r="G145" s="10">
        <f t="shared" si="9"/>
        <v>3.1071794403022121E-3</v>
      </c>
      <c r="H145" s="11">
        <f t="shared" si="10"/>
        <v>132.63316653398005</v>
      </c>
      <c r="I145" s="3">
        <f t="shared" si="11"/>
        <v>174.63982839050703</v>
      </c>
      <c r="J145" s="3">
        <f>I145/MAXA($I$6:I144)-1</f>
        <v>3.1071794403021435E-3</v>
      </c>
    </row>
    <row r="146" spans="1:10" x14ac:dyDescent="0.25">
      <c r="A146" s="47">
        <v>42644</v>
      </c>
      <c r="B146" s="9">
        <v>-6.9999999999999999E-4</v>
      </c>
      <c r="C146" s="9">
        <v>-1.9425679279557517E-2</v>
      </c>
      <c r="D146" s="3">
        <f t="shared" si="8"/>
        <v>174.81286079919616</v>
      </c>
      <c r="E146" s="3">
        <f>D146/MAXA($D$6:D145)-1</f>
        <v>-7.0000000000003393E-4</v>
      </c>
      <c r="F146" s="10">
        <f>'L1 (3)'!Q144</f>
        <v>1.5858048410829007E-3</v>
      </c>
      <c r="G146" s="10">
        <f t="shared" si="9"/>
        <v>3.571204676037304E-3</v>
      </c>
      <c r="H146" s="11">
        <f t="shared" si="10"/>
        <v>132.84349685155777</v>
      </c>
      <c r="I146" s="3">
        <f t="shared" si="11"/>
        <v>175.26350296227756</v>
      </c>
      <c r="J146" s="3">
        <f>I146/MAXA($I$6:I145)-1</f>
        <v>3.5712046760372207E-3</v>
      </c>
    </row>
    <row r="147" spans="1:10" x14ac:dyDescent="0.25">
      <c r="A147" s="47">
        <v>42675</v>
      </c>
      <c r="B147" s="9">
        <v>1.6999999999999999E-3</v>
      </c>
      <c r="C147" s="9">
        <v>3.4174522187570444E-2</v>
      </c>
      <c r="D147" s="3">
        <f t="shared" si="8"/>
        <v>175.1100426625548</v>
      </c>
      <c r="E147" s="3">
        <f>D147/MAXA($D$6:D146)-1</f>
        <v>9.9881000000001663E-4</v>
      </c>
      <c r="F147" s="10">
        <f>'L1 (3)'!Q145</f>
        <v>1.2855464116313788E-3</v>
      </c>
      <c r="G147" s="10">
        <f t="shared" si="9"/>
        <v>3.2709462465857816E-3</v>
      </c>
      <c r="H147" s="11">
        <f t="shared" si="10"/>
        <v>133.01427333224387</v>
      </c>
      <c r="I147" s="3">
        <f t="shared" si="11"/>
        <v>175.8367804594555</v>
      </c>
      <c r="J147" s="3">
        <f>I147/MAXA($I$6:I146)-1</f>
        <v>3.2709462465858596E-3</v>
      </c>
    </row>
    <row r="148" spans="1:10" x14ac:dyDescent="0.25">
      <c r="A148" s="47">
        <v>42705</v>
      </c>
      <c r="B148" s="9">
        <v>1.03E-2</v>
      </c>
      <c r="C148" s="9">
        <v>1.8200762196895148E-2</v>
      </c>
      <c r="D148" s="3">
        <f t="shared" si="8"/>
        <v>176.91367610197912</v>
      </c>
      <c r="E148" s="3">
        <f>D148/MAXA($D$6:D147)-1</f>
        <v>1.0299999999999976E-2</v>
      </c>
      <c r="F148" s="10">
        <f>'L1 (3)'!Q146</f>
        <v>1.2832279915651304E-3</v>
      </c>
      <c r="G148" s="10">
        <f t="shared" si="9"/>
        <v>3.2686278265195334E-3</v>
      </c>
      <c r="H148" s="11">
        <f t="shared" si="10"/>
        <v>133.18496097106151</v>
      </c>
      <c r="I148" s="3">
        <f t="shared" si="11"/>
        <v>176.41152545299087</v>
      </c>
      <c r="J148" s="3">
        <f>I148/MAXA($I$6:I147)-1</f>
        <v>3.2686278265194879E-3</v>
      </c>
    </row>
    <row r="149" spans="1:10" x14ac:dyDescent="0.25">
      <c r="A149" s="47">
        <v>42736</v>
      </c>
      <c r="B149" s="9">
        <v>5.9999999999999995E-4</v>
      </c>
      <c r="C149" s="9">
        <v>2.3E-2</v>
      </c>
      <c r="D149" s="3">
        <f t="shared" si="8"/>
        <v>177.01982430764031</v>
      </c>
      <c r="E149" s="3">
        <f>D149/MAXA($D$6:D148)-1</f>
        <v>5.9999999999993392E-4</v>
      </c>
      <c r="F149" s="10">
        <f>'L1 (3)'!Q147</f>
        <v>1.4625332389642319E-3</v>
      </c>
      <c r="G149" s="10">
        <f t="shared" si="9"/>
        <v>3.4479330739186349E-3</v>
      </c>
      <c r="H149" s="11">
        <f t="shared" si="10"/>
        <v>133.37974840341184</v>
      </c>
      <c r="I149" s="3">
        <f t="shared" si="11"/>
        <v>177.01978058622066</v>
      </c>
      <c r="J149" s="3">
        <f>I149/MAXA($I$6:I148)-1</f>
        <v>3.4479330739185521E-3</v>
      </c>
    </row>
    <row r="150" spans="1:10" x14ac:dyDescent="0.25">
      <c r="F150" s="10"/>
      <c r="G150" s="10"/>
    </row>
  </sheetData>
  <pageMargins left="0.75" right="0.75" top="1" bottom="1" header="0.5" footer="0.5"/>
  <pageSetup paperSize="9" orientation="portrait" horizontalDpi="4294967292" verticalDpi="4294967292"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150"/>
  <sheetViews>
    <sheetView zoomScale="70" zoomScaleNormal="70" workbookViewId="0">
      <selection activeCell="O19" sqref="O19"/>
    </sheetView>
  </sheetViews>
  <sheetFormatPr baseColWidth="10" defaultColWidth="12.28515625" defaultRowHeight="15.75" x14ac:dyDescent="0.25"/>
  <cols>
    <col min="1" max="1" width="21.5703125" style="8" bestFit="1" customWidth="1"/>
    <col min="2" max="2" width="24.7109375" style="9" bestFit="1" customWidth="1"/>
    <col min="3" max="3" width="12.28515625" style="9"/>
    <col min="4" max="4" width="12.28515625" style="3"/>
    <col min="5" max="5" width="16.5703125" style="3" bestFit="1" customWidth="1"/>
    <col min="6" max="6" width="20.140625" style="3" bestFit="1" customWidth="1"/>
    <col min="7" max="7" width="20" style="3" bestFit="1" customWidth="1"/>
    <col min="8" max="8" width="21.28515625" style="3" bestFit="1" customWidth="1"/>
    <col min="9" max="9" width="21.7109375" style="3" bestFit="1" customWidth="1"/>
    <col min="10" max="10" width="24" style="19" bestFit="1" customWidth="1"/>
    <col min="11" max="11" width="21.28515625" style="3" bestFit="1" customWidth="1"/>
    <col min="12" max="12" width="12.28515625" style="3"/>
    <col min="13" max="13" width="19" style="3" bestFit="1" customWidth="1"/>
    <col min="14" max="14" width="12.28515625" style="3"/>
    <col min="15" max="15" width="16.28515625" style="3" bestFit="1" customWidth="1"/>
    <col min="16" max="17" width="8.5703125" style="3" bestFit="1" customWidth="1"/>
    <col min="18" max="18" width="19.7109375" style="3" bestFit="1" customWidth="1"/>
    <col min="19" max="19" width="21.140625" style="3" bestFit="1" customWidth="1"/>
    <col min="20" max="21" width="12.28515625" style="3"/>
    <col min="22" max="22" width="15" style="3" bestFit="1" customWidth="1"/>
    <col min="23" max="23" width="12.28515625" style="3"/>
    <col min="24" max="24" width="19.28515625" style="3" bestFit="1" customWidth="1"/>
    <col min="25" max="16384" width="12.28515625" style="3"/>
  </cols>
  <sheetData>
    <row r="1" spans="1:24" x14ac:dyDescent="0.25">
      <c r="A1" s="14" t="s">
        <v>87</v>
      </c>
      <c r="B1" s="7" t="s">
        <v>88</v>
      </c>
    </row>
    <row r="2" spans="1:24" x14ac:dyDescent="0.25">
      <c r="A2" s="14">
        <f>SLOPE(P9:P55,Q9:Q55)</f>
        <v>0.24776711202807461</v>
      </c>
      <c r="B2" s="17">
        <f>MIN(E6:E149)</f>
        <v>-0.11279782107372582</v>
      </c>
    </row>
    <row r="3" spans="1:24" x14ac:dyDescent="0.25">
      <c r="A3" s="14" t="s">
        <v>91</v>
      </c>
      <c r="B3" s="7" t="s">
        <v>90</v>
      </c>
    </row>
    <row r="4" spans="1:24" x14ac:dyDescent="0.25">
      <c r="A4" s="14">
        <f>SLOPE(R9:R55,Q9:Q55)</f>
        <v>0.22961822565005569</v>
      </c>
      <c r="B4" s="17">
        <f>MIN(J6:J149)</f>
        <v>-0.12370095764716527</v>
      </c>
      <c r="O4" s="15" t="s">
        <v>93</v>
      </c>
      <c r="P4" s="14"/>
      <c r="Q4" s="14"/>
      <c r="R4" s="14"/>
    </row>
    <row r="5" spans="1:24" x14ac:dyDescent="0.25">
      <c r="A5" s="5" t="s">
        <v>18</v>
      </c>
      <c r="B5" s="6" t="s">
        <v>81</v>
      </c>
      <c r="C5" s="6" t="s">
        <v>24</v>
      </c>
      <c r="D5" s="7" t="s">
        <v>84</v>
      </c>
      <c r="E5" s="7" t="s">
        <v>89</v>
      </c>
      <c r="F5" s="7" t="s">
        <v>22</v>
      </c>
      <c r="G5" s="7" t="s">
        <v>23</v>
      </c>
      <c r="H5" s="7" t="s">
        <v>76</v>
      </c>
      <c r="I5" s="7" t="s">
        <v>77</v>
      </c>
      <c r="J5" s="20" t="s">
        <v>75</v>
      </c>
      <c r="K5" s="7" t="s">
        <v>85</v>
      </c>
      <c r="L5" s="10">
        <v>7.3992181854676557E-4</v>
      </c>
      <c r="M5" s="12" t="s">
        <v>86</v>
      </c>
      <c r="N5" s="10">
        <f>EXP(L5*12)-1</f>
        <v>8.9185976189469773E-3</v>
      </c>
      <c r="O5" s="15"/>
      <c r="P5" s="15" t="s">
        <v>81</v>
      </c>
      <c r="Q5" s="15" t="s">
        <v>24</v>
      </c>
      <c r="R5" s="15" t="s">
        <v>92</v>
      </c>
    </row>
    <row r="6" spans="1:24" x14ac:dyDescent="0.25">
      <c r="D6" s="3">
        <f>100</f>
        <v>100</v>
      </c>
      <c r="E6" s="19">
        <v>0</v>
      </c>
      <c r="H6" s="3">
        <v>100</v>
      </c>
      <c r="I6" s="3">
        <v>100</v>
      </c>
      <c r="J6" s="19">
        <v>0</v>
      </c>
      <c r="O6" s="3" t="s">
        <v>79</v>
      </c>
      <c r="P6" s="33">
        <f>(1+AVERAGE(P9:P55))^4-1</f>
        <v>4.9906246472818827E-2</v>
      </c>
      <c r="Q6" s="31">
        <f>(1+AVERAGE(Q9:Q55))^4-1</f>
        <v>7.5956029493893018E-2</v>
      </c>
      <c r="R6" s="31">
        <f>(1+AVERAGE(R9:R55))^4-1</f>
        <v>5.023511429515648E-2</v>
      </c>
      <c r="U6" s="23"/>
      <c r="V6" s="23"/>
      <c r="W6" s="23"/>
      <c r="X6" s="23"/>
    </row>
    <row r="7" spans="1:24" x14ac:dyDescent="0.25">
      <c r="A7" s="8">
        <v>38412</v>
      </c>
      <c r="B7" s="9">
        <v>3.7000000000000002E-3</v>
      </c>
      <c r="C7" s="9">
        <v>-1.9117655748441043E-2</v>
      </c>
      <c r="D7" s="3">
        <f t="shared" ref="D7:D70" si="0">D6*(1+B7)</f>
        <v>100.37</v>
      </c>
      <c r="E7" s="19">
        <f>D7/MAXA($D$6:D6)-1</f>
        <v>3.7000000000000366E-3</v>
      </c>
      <c r="F7" s="10">
        <f>'L1'!Q4</f>
        <v>7.6109339902560007E-3</v>
      </c>
      <c r="G7" s="10">
        <f>F7-$L$5</f>
        <v>6.8710121717092355E-3</v>
      </c>
      <c r="H7" s="11">
        <f>(H6*(1+F7))</f>
        <v>100.7610933990256</v>
      </c>
      <c r="I7" s="3">
        <f>(1+G7)*I6</f>
        <v>100.68710121717092</v>
      </c>
      <c r="J7" s="19">
        <f>I7/MAXA($I$6:I6)-1</f>
        <v>6.8710121717092676E-3</v>
      </c>
      <c r="O7" s="3" t="s">
        <v>78</v>
      </c>
      <c r="P7" s="30">
        <f>_xlfn.STDEV.P(P9:P55)*SQRT(4)</f>
        <v>4.7731219344395413E-2</v>
      </c>
      <c r="Q7" s="30">
        <f>_xlfn.STDEV.P(Q9:Q55)*SQRT(4)</f>
        <v>0.15162336735663465</v>
      </c>
      <c r="R7" s="31">
        <f>_xlfn.STDEV.P(R9:R55)*SQRT(4)</f>
        <v>4.5241079705704568E-2</v>
      </c>
      <c r="V7" s="13"/>
      <c r="W7" s="13"/>
      <c r="X7" s="13"/>
    </row>
    <row r="8" spans="1:24" x14ac:dyDescent="0.25">
      <c r="A8" s="8">
        <v>38443</v>
      </c>
      <c r="B8" s="9">
        <v>-5.6999999999999993E-3</v>
      </c>
      <c r="C8" s="9">
        <v>-2.0108581881679299E-2</v>
      </c>
      <c r="D8" s="3">
        <f>D7*(1+B8)</f>
        <v>99.797891000000007</v>
      </c>
      <c r="E8" s="19">
        <f>D8/MAXA($D$6:D7)-1</f>
        <v>-5.6999999999999273E-3</v>
      </c>
      <c r="F8" s="10">
        <f>'L1'!Q5</f>
        <v>2.2305721413450668E-3</v>
      </c>
      <c r="G8" s="10">
        <f t="shared" ref="G8:G71" si="1">F8-$L$5</f>
        <v>1.4906503227983012E-3</v>
      </c>
      <c r="H8" s="11">
        <f t="shared" ref="H8:H71" si="2">(H7*(1+F8))</f>
        <v>100.98584828689295</v>
      </c>
      <c r="I8" s="3">
        <f>(1+G8)*I7</f>
        <v>100.83719047710191</v>
      </c>
      <c r="J8" s="19">
        <f>I8/MAXA($I$6:I7)-1</f>
        <v>1.4906503227982704E-3</v>
      </c>
      <c r="O8" s="3" t="s">
        <v>80</v>
      </c>
      <c r="P8" s="32">
        <f>(P6-0.02)/P7</f>
        <v>0.62655525845749027</v>
      </c>
      <c r="Q8" s="32">
        <f>(Q6-0.02)/Q7</f>
        <v>0.3690462127930344</v>
      </c>
      <c r="R8" s="32">
        <f>(R6-0.02)/R7</f>
        <v>0.66831106799036133</v>
      </c>
      <c r="V8" s="13"/>
      <c r="W8" s="13"/>
      <c r="X8" s="13"/>
    </row>
    <row r="9" spans="1:24" x14ac:dyDescent="0.25">
      <c r="A9" s="8">
        <v>38473</v>
      </c>
      <c r="B9" s="9">
        <v>1.2500000000000001E-2</v>
      </c>
      <c r="C9" s="9">
        <v>2.9952046262565757E-2</v>
      </c>
      <c r="D9" s="3">
        <f t="shared" si="0"/>
        <v>101.0453646375</v>
      </c>
      <c r="E9" s="19">
        <f>D9/MAXA($D$6:D8)-1</f>
        <v>6.72874999999995E-3</v>
      </c>
      <c r="F9" s="10">
        <f>'L1'!Q6</f>
        <v>2.0129738210556501E-3</v>
      </c>
      <c r="G9" s="10">
        <f>F9-$L$5</f>
        <v>1.2730520025088844E-3</v>
      </c>
      <c r="H9" s="11">
        <f t="shared" si="2"/>
        <v>101.18913015579156</v>
      </c>
      <c r="I9" s="3">
        <f t="shared" ref="I9:I72" si="3">(1+G9)*I8</f>
        <v>100.96556146436615</v>
      </c>
      <c r="J9" s="19">
        <f>I9/MAXA($I$6:I8)-1</f>
        <v>1.2730520025088232E-3</v>
      </c>
      <c r="O9" s="3" t="s">
        <v>25</v>
      </c>
      <c r="P9" s="13">
        <f>(1+B8)*(1+B9)*(1+B10)-1</f>
        <v>2.344044724999983E-2</v>
      </c>
      <c r="Q9" s="13">
        <f>(1+C8)*(1+C9)*(1+C10)-1</f>
        <v>9.0971381337321411E-3</v>
      </c>
      <c r="R9" s="13">
        <f>(1+G8)*(1+G9)*(1+G10)-1</f>
        <v>1.1686459548398753E-2</v>
      </c>
      <c r="V9" s="13"/>
      <c r="W9" s="13"/>
      <c r="X9" s="13"/>
    </row>
    <row r="10" spans="1:24" x14ac:dyDescent="0.25">
      <c r="A10" s="8">
        <v>38504</v>
      </c>
      <c r="B10" s="9">
        <v>1.66E-2</v>
      </c>
      <c r="C10" s="9">
        <v>-1.427142257658387E-4</v>
      </c>
      <c r="D10" s="3">
        <f t="shared" si="0"/>
        <v>102.7227176904825</v>
      </c>
      <c r="E10" s="19">
        <f>D10/MAXA($D$6:D9)-1</f>
        <v>1.6599999999999948E-2</v>
      </c>
      <c r="F10" s="10">
        <f>'L1'!Q7</f>
        <v>9.6361778804891444E-3</v>
      </c>
      <c r="G10" s="10">
        <f t="shared" si="1"/>
        <v>8.8962560619423783E-3</v>
      </c>
      <c r="H10" s="11">
        <f t="shared" si="2"/>
        <v>102.16420661354474</v>
      </c>
      <c r="I10" s="3">
        <f t="shared" si="3"/>
        <v>101.86377695259092</v>
      </c>
      <c r="J10" s="19">
        <f>I10/MAXA($I$6:I9)-1</f>
        <v>8.8962560619423314E-3</v>
      </c>
      <c r="O10" s="3" t="s">
        <v>31</v>
      </c>
      <c r="P10" s="13">
        <f>(1+B11)*(1+B12)*(1+B13)-1</f>
        <v>3.7722518599999866E-2</v>
      </c>
      <c r="Q10" s="13">
        <f>(1+C11)*(1+C12)*(1+C13)-1</f>
        <v>3.1460724051498135E-2</v>
      </c>
      <c r="R10" s="13">
        <f>(1+G11)*(1+G12)*(1+G13)-1</f>
        <v>1.7738905072910205E-2</v>
      </c>
      <c r="V10" s="13"/>
      <c r="W10" s="13"/>
      <c r="X10" s="13"/>
    </row>
    <row r="11" spans="1:24" x14ac:dyDescent="0.25">
      <c r="A11" s="8">
        <v>38534</v>
      </c>
      <c r="B11" s="9">
        <v>1.5100000000000001E-2</v>
      </c>
      <c r="C11" s="9">
        <v>3.5968287193812287E-2</v>
      </c>
      <c r="D11" s="3">
        <f t="shared" si="0"/>
        <v>104.27383072760877</v>
      </c>
      <c r="E11" s="19">
        <f>D11/MAXA($D$6:D10)-1</f>
        <v>1.5099999999999891E-2</v>
      </c>
      <c r="F11" s="10">
        <f>'L1'!Q8</f>
        <v>6.7936068382329845E-3</v>
      </c>
      <c r="G11" s="10">
        <f t="shared" si="1"/>
        <v>6.0536850196862193E-3</v>
      </c>
      <c r="H11" s="11">
        <f t="shared" si="2"/>
        <v>102.85827006621717</v>
      </c>
      <c r="I11" s="3">
        <f t="shared" si="3"/>
        <v>102.48042817317747</v>
      </c>
      <c r="J11" s="19">
        <f>I11/MAXA($I$6:I10)-1</f>
        <v>6.0536850196861725E-3</v>
      </c>
      <c r="O11" s="3" t="s">
        <v>32</v>
      </c>
      <c r="P11" s="13">
        <f>(1+B14)*(1+B15)*(1+B16)-1</f>
        <v>2.2104197681000137E-2</v>
      </c>
      <c r="Q11" s="13">
        <f>(1+C14)*(1+C15)*(1+C16)-1</f>
        <v>1.5852718536380594E-2</v>
      </c>
      <c r="R11" s="13">
        <f>(1+G14)*(1+G15)*(1+G16)-1</f>
        <v>1.7085960603733241E-2</v>
      </c>
      <c r="V11" s="13"/>
      <c r="W11" s="13"/>
      <c r="X11" s="13"/>
    </row>
    <row r="12" spans="1:24" x14ac:dyDescent="0.25">
      <c r="A12" s="8">
        <v>38565</v>
      </c>
      <c r="B12" s="9">
        <v>5.0000000000000001E-3</v>
      </c>
      <c r="C12" s="9">
        <v>-1.1222104874496597E-2</v>
      </c>
      <c r="D12" s="3">
        <f t="shared" si="0"/>
        <v>104.7951998812468</v>
      </c>
      <c r="E12" s="19">
        <f>D12/MAXA($D$6:D11)-1</f>
        <v>4.9999999999998934E-3</v>
      </c>
      <c r="F12" s="10">
        <f>'L1'!Q9</f>
        <v>8.1682531310269136E-3</v>
      </c>
      <c r="G12" s="10">
        <f t="shared" si="1"/>
        <v>7.4283313124801484E-3</v>
      </c>
      <c r="H12" s="11">
        <f t="shared" si="2"/>
        <v>103.69844245273757</v>
      </c>
      <c r="I12" s="3">
        <f t="shared" si="3"/>
        <v>103.24168674669265</v>
      </c>
      <c r="J12" s="19">
        <f>I12/MAXA($I$6:I11)-1</f>
        <v>7.4283313124801076E-3</v>
      </c>
      <c r="O12" s="3" t="s">
        <v>26</v>
      </c>
      <c r="P12" s="13">
        <f>(1+B17)*(1+B18)*(1+B19)-1</f>
        <v>4.6859934652000224E-2</v>
      </c>
      <c r="Q12" s="13">
        <f>(1+C17)*(1+C18)*(1+C19)-1</f>
        <v>3.7315010570231788E-2</v>
      </c>
      <c r="R12" s="13">
        <f>(1+G17)*(1+G18)*(1+G19)-1</f>
        <v>2.0670332501810718E-2</v>
      </c>
      <c r="V12" s="13"/>
      <c r="W12" s="13"/>
      <c r="X12" s="13"/>
    </row>
    <row r="13" spans="1:24" x14ac:dyDescent="0.25">
      <c r="A13" s="8">
        <v>38596</v>
      </c>
      <c r="B13" s="9">
        <v>1.72E-2</v>
      </c>
      <c r="C13" s="9">
        <v>6.9490246947603307E-3</v>
      </c>
      <c r="D13" s="3">
        <f t="shared" si="0"/>
        <v>106.59767731920425</v>
      </c>
      <c r="E13" s="19">
        <f>D13/MAXA($D$6:D12)-1</f>
        <v>1.7200000000000104E-2</v>
      </c>
      <c r="F13" s="10">
        <f>'L1'!Q10</f>
        <v>4.8956276109274402E-3</v>
      </c>
      <c r="G13" s="10">
        <f t="shared" si="1"/>
        <v>4.155705792380675E-3</v>
      </c>
      <c r="H13" s="11">
        <f t="shared" si="2"/>
        <v>104.20611141081937</v>
      </c>
      <c r="I13" s="3">
        <f t="shared" si="3"/>
        <v>103.67072882232104</v>
      </c>
      <c r="J13" s="19">
        <f>I13/MAXA($I$6:I12)-1</f>
        <v>4.1557057923806706E-3</v>
      </c>
      <c r="O13" s="3" t="s">
        <v>27</v>
      </c>
      <c r="P13" s="13">
        <f>(1+B20)*(1+B21)*(1+B22)-1</f>
        <v>-3.3210887499999231E-3</v>
      </c>
      <c r="Q13" s="13">
        <f>(1+C20)*(1+C21)*(1+C22)-1</f>
        <v>-1.9052139670593049E-2</v>
      </c>
      <c r="R13" s="13">
        <f>(1+G20)*(1+G21)*(1+G22)-1</f>
        <v>1.0494498557068077E-2</v>
      </c>
      <c r="V13" s="13"/>
      <c r="W13" s="13"/>
      <c r="X13" s="13"/>
    </row>
    <row r="14" spans="1:24" x14ac:dyDescent="0.25">
      <c r="A14" s="8">
        <v>38626</v>
      </c>
      <c r="B14" s="9">
        <v>-1.43E-2</v>
      </c>
      <c r="C14" s="9">
        <v>-1.7740780066319406E-2</v>
      </c>
      <c r="D14" s="3">
        <f t="shared" si="0"/>
        <v>105.07333053353963</v>
      </c>
      <c r="E14" s="19">
        <f>D14/MAXA($D$6:D13)-1</f>
        <v>-1.4299999999999979E-2</v>
      </c>
      <c r="F14" s="10">
        <f>'L1'!Q11</f>
        <v>8.5321957071585724E-3</v>
      </c>
      <c r="G14" s="10">
        <f t="shared" si="1"/>
        <v>7.7922738886118071E-3</v>
      </c>
      <c r="H14" s="11">
        <f t="shared" si="2"/>
        <v>105.09521834725844</v>
      </c>
      <c r="I14" s="3">
        <f t="shared" si="3"/>
        <v>104.47855953553656</v>
      </c>
      <c r="J14" s="19">
        <f>I14/MAXA($I$6:I13)-1</f>
        <v>7.7922738886118115E-3</v>
      </c>
      <c r="O14" s="3" t="s">
        <v>33</v>
      </c>
      <c r="P14" s="13">
        <f>(1+B23)*(1+B24)*(1+B25)-1</f>
        <v>1.4128597880000093E-2</v>
      </c>
      <c r="Q14" s="13">
        <f>(1+C23)*(1+C24)*(1+C25)-1</f>
        <v>5.1684795727094279E-2</v>
      </c>
      <c r="R14" s="13">
        <f>(1+G23)*(1+G24)*(1+G25)-1</f>
        <v>2.6326622098204799E-2</v>
      </c>
      <c r="V14" s="13"/>
      <c r="W14" s="13"/>
      <c r="X14" s="13"/>
    </row>
    <row r="15" spans="1:24" x14ac:dyDescent="0.25">
      <c r="A15" s="8">
        <v>38657</v>
      </c>
      <c r="B15" s="9">
        <v>1.67E-2</v>
      </c>
      <c r="C15" s="9">
        <v>3.5186095929726546E-2</v>
      </c>
      <c r="D15" s="3">
        <f t="shared" si="0"/>
        <v>106.82805515344974</v>
      </c>
      <c r="E15" s="19">
        <f>D15/MAXA($D$6:D14)-1</f>
        <v>2.161190000000035E-3</v>
      </c>
      <c r="F15" s="10">
        <f>'L1'!Q12</f>
        <v>-1.9177156031269533E-4</v>
      </c>
      <c r="G15" s="10">
        <f t="shared" si="1"/>
        <v>-9.3169337885946088E-4</v>
      </c>
      <c r="H15" s="11">
        <f t="shared" si="2"/>
        <v>105.07506407325458</v>
      </c>
      <c r="I15" s="3">
        <f t="shared" si="3"/>
        <v>104.38121755338453</v>
      </c>
      <c r="J15" s="19">
        <f>I15/MAXA($I$6:I14)-1</f>
        <v>-9.3169337885945502E-4</v>
      </c>
      <c r="O15" s="3" t="s">
        <v>34</v>
      </c>
      <c r="P15" s="13">
        <f>(1+B26)*(1+B27)*(1+B28)-1</f>
        <v>4.5549827579999924E-2</v>
      </c>
      <c r="Q15" s="13">
        <f>(1+C26)*(1+C27)*(1+C28)-1</f>
        <v>6.1721057365202059E-2</v>
      </c>
      <c r="R15" s="13">
        <f>(1+G26)*(1+G27)*(1+G28)-1</f>
        <v>2.6525389131021537E-2</v>
      </c>
      <c r="V15" s="13"/>
      <c r="W15" s="13"/>
      <c r="X15" s="13"/>
    </row>
    <row r="16" spans="1:24" x14ac:dyDescent="0.25">
      <c r="A16" s="8">
        <v>38687</v>
      </c>
      <c r="B16" s="9">
        <v>1.9900000000000001E-2</v>
      </c>
      <c r="C16" s="9">
        <v>-9.5234899241847248E-4</v>
      </c>
      <c r="D16" s="3">
        <f t="shared" si="0"/>
        <v>108.95393345100339</v>
      </c>
      <c r="E16" s="19">
        <f>D16/MAXA($D$6:D15)-1</f>
        <v>1.9900000000000029E-2</v>
      </c>
      <c r="F16" s="10">
        <f>'L1'!Q13</f>
        <v>1.090291169565232E-2</v>
      </c>
      <c r="G16" s="10">
        <f t="shared" si="1"/>
        <v>1.0162989877105554E-2</v>
      </c>
      <c r="H16" s="11">
        <f t="shared" si="2"/>
        <v>106.22068821826028</v>
      </c>
      <c r="I16" s="3">
        <f t="shared" si="3"/>
        <v>105.44204281073954</v>
      </c>
      <c r="J16" s="19">
        <f>I16/MAXA($I$6:I15)-1</f>
        <v>9.2218277078681687E-3</v>
      </c>
      <c r="O16" s="3" t="s">
        <v>28</v>
      </c>
      <c r="P16" s="13">
        <f>(1+B29)*(1+B30)*(1+B31)-1</f>
        <v>2.2846295264000283E-2</v>
      </c>
      <c r="Q16" s="13">
        <f>(1+C29)*(1+C30)*(1+C31)-1</f>
        <v>1.8049326035101121E-3</v>
      </c>
      <c r="R16" s="13">
        <f>(1+G29)*(1+G30)*(1+G31)-1</f>
        <v>1.4834416935123995E-2</v>
      </c>
      <c r="V16" s="13"/>
      <c r="W16" s="13"/>
      <c r="X16" s="13"/>
    </row>
    <row r="17" spans="1:24" x14ac:dyDescent="0.25">
      <c r="A17" s="8">
        <v>38718</v>
      </c>
      <c r="B17" s="9">
        <v>1.72E-2</v>
      </c>
      <c r="C17" s="9">
        <v>2.5466771348641615E-2</v>
      </c>
      <c r="D17" s="3">
        <f t="shared" si="0"/>
        <v>110.82794110636067</v>
      </c>
      <c r="E17" s="19">
        <f>D17/MAXA($D$6:D16)-1</f>
        <v>1.7200000000000104E-2</v>
      </c>
      <c r="F17" s="10">
        <f>'L1'!Q14</f>
        <v>6.5719733336545632E-3</v>
      </c>
      <c r="G17" s="10">
        <f t="shared" si="1"/>
        <v>5.832051515107798E-3</v>
      </c>
      <c r="H17" s="11">
        <f t="shared" si="2"/>
        <v>106.91876774871314</v>
      </c>
      <c r="I17" s="3">
        <f t="shared" si="3"/>
        <v>106.05698623626998</v>
      </c>
      <c r="J17" s="19">
        <f>I17/MAXA($I$6:I16)-1</f>
        <v>5.8320515151077945E-3</v>
      </c>
      <c r="O17" s="3" t="s">
        <v>29</v>
      </c>
      <c r="P17" s="13">
        <f>(1+B32)*(1+B33)*(1+B34)-1</f>
        <v>2.8429241503999725E-2</v>
      </c>
      <c r="Q17" s="13">
        <f>(1+C32)*(1+C33)*(1+C34)-1</f>
        <v>5.8056382663208117E-2</v>
      </c>
      <c r="R17" s="13">
        <f>(1+G32)*(1+G33)*(1+G34)-1</f>
        <v>2.7833286613070385E-2</v>
      </c>
      <c r="V17" s="13"/>
      <c r="W17" s="13"/>
      <c r="X17" s="13"/>
    </row>
    <row r="18" spans="1:24" x14ac:dyDescent="0.25">
      <c r="A18" s="8">
        <v>38749</v>
      </c>
      <c r="B18" s="9">
        <v>7.3000000000000001E-3</v>
      </c>
      <c r="C18" s="9">
        <v>4.5315763072539816E-4</v>
      </c>
      <c r="D18" s="3">
        <f t="shared" si="0"/>
        <v>111.63698507643711</v>
      </c>
      <c r="E18" s="19">
        <f>D18/MAXA($D$6:D17)-1</f>
        <v>7.3000000000000842E-3</v>
      </c>
      <c r="F18" s="10">
        <f>'L1'!Q15</f>
        <v>8.6641405862285855E-3</v>
      </c>
      <c r="G18" s="10">
        <f t="shared" si="1"/>
        <v>7.9242187676818194E-3</v>
      </c>
      <c r="H18" s="11">
        <f t="shared" si="2"/>
        <v>107.84512698379432</v>
      </c>
      <c r="I18" s="3">
        <f t="shared" si="3"/>
        <v>106.8974049970472</v>
      </c>
      <c r="J18" s="19">
        <f>I18/MAXA($I$6:I17)-1</f>
        <v>7.9242187676817899E-3</v>
      </c>
      <c r="O18" s="3" t="s">
        <v>35</v>
      </c>
      <c r="P18" s="13">
        <f>(1+B35)*(1+B36)*(1+B37)-1</f>
        <v>-1.0101260170000015E-2</v>
      </c>
      <c r="Q18" s="13">
        <f>(1+C35)*(1+C36)*(1+C37)-1</f>
        <v>1.5565253848781824E-2</v>
      </c>
      <c r="R18" s="13">
        <f>(1+G35)*(1+G36)*(1+G37)-1</f>
        <v>1.0521453720492513E-2</v>
      </c>
      <c r="V18" s="13"/>
      <c r="W18" s="13"/>
      <c r="X18" s="13"/>
    </row>
    <row r="19" spans="1:24" x14ac:dyDescent="0.25">
      <c r="A19" s="8">
        <v>38777</v>
      </c>
      <c r="B19" s="9">
        <v>2.1700000000000001E-2</v>
      </c>
      <c r="C19" s="9">
        <v>1.1095810459249567E-2</v>
      </c>
      <c r="D19" s="3">
        <f t="shared" si="0"/>
        <v>114.0595076525958</v>
      </c>
      <c r="E19" s="19">
        <f>D19/MAXA($D$6:D18)-1</f>
        <v>2.1700000000000053E-2</v>
      </c>
      <c r="F19" s="10">
        <f>'L1'!Q16</f>
        <v>7.5142667924075167E-3</v>
      </c>
      <c r="G19" s="10">
        <f t="shared" si="1"/>
        <v>6.7743449738607514E-3</v>
      </c>
      <c r="H19" s="11">
        <f t="shared" si="2"/>
        <v>108.65550404021161</v>
      </c>
      <c r="I19" s="3">
        <f t="shared" si="3"/>
        <v>107.6215648953077</v>
      </c>
      <c r="J19" s="19">
        <f>I19/MAXA($I$6:I18)-1</f>
        <v>6.7743449738606465E-3</v>
      </c>
      <c r="O19" s="3" t="s">
        <v>36</v>
      </c>
      <c r="P19" s="13">
        <f>(1+B38)*(1+B39)*(1+B40)-1</f>
        <v>-1.4827971519999483E-3</v>
      </c>
      <c r="Q19" s="13">
        <f>(1+C38)*(1+C39)*(1+C40)-1</f>
        <v>-3.8244647126248421E-2</v>
      </c>
      <c r="R19" s="13">
        <f>(1+G38)*(1+G39)*(1+G40)-1</f>
        <v>1.9433592956355383E-2</v>
      </c>
    </row>
    <row r="20" spans="1:24" x14ac:dyDescent="0.25">
      <c r="A20" s="8">
        <v>38808</v>
      </c>
      <c r="B20" s="9">
        <v>9.7999999999999997E-3</v>
      </c>
      <c r="C20" s="9">
        <v>1.2155652737941391E-2</v>
      </c>
      <c r="D20" s="3">
        <f t="shared" si="0"/>
        <v>115.17729082759124</v>
      </c>
      <c r="E20" s="19">
        <f>D20/MAXA($D$6:D19)-1</f>
        <v>9.8000000000000309E-3</v>
      </c>
      <c r="F20" s="10">
        <f>'L1'!Q17</f>
        <v>7.6456727042667309E-3</v>
      </c>
      <c r="G20" s="10">
        <f t="shared" si="1"/>
        <v>6.9057508857199657E-3</v>
      </c>
      <c r="H20" s="11">
        <f t="shared" si="2"/>
        <v>109.48624846162019</v>
      </c>
      <c r="I20" s="3">
        <f t="shared" si="3"/>
        <v>108.36477261240604</v>
      </c>
      <c r="J20" s="19">
        <f>I20/MAXA($I$6:I19)-1</f>
        <v>6.9057508857199856E-3</v>
      </c>
      <c r="O20" s="3" t="s">
        <v>30</v>
      </c>
      <c r="P20" s="13">
        <f>(1+B41)*(1+B41)*(1+B43)-1</f>
        <v>-2.9606155900000042E-2</v>
      </c>
      <c r="Q20" s="13">
        <f>(1+C41)*(1+C41)*(1+C43)-1</f>
        <v>-0.12383879475937432</v>
      </c>
      <c r="R20" s="13">
        <f>(1+G41)*(1+G41)*(1+G43)-1</f>
        <v>2.5702097260186241E-2</v>
      </c>
    </row>
    <row r="21" spans="1:24" x14ac:dyDescent="0.25">
      <c r="A21" s="8">
        <v>38838</v>
      </c>
      <c r="B21" s="9">
        <v>-1.2500000000000001E-2</v>
      </c>
      <c r="C21" s="9">
        <v>-3.0916916141150885E-2</v>
      </c>
      <c r="D21" s="3">
        <f t="shared" si="0"/>
        <v>113.73757469224635</v>
      </c>
      <c r="E21" s="19">
        <f>D21/MAXA($D$6:D20)-1</f>
        <v>-1.2499999999999956E-2</v>
      </c>
      <c r="F21" s="10">
        <f>'L1'!Q18</f>
        <v>7.2458769852488236E-3</v>
      </c>
      <c r="G21" s="10">
        <f t="shared" si="1"/>
        <v>6.5059551667020583E-3</v>
      </c>
      <c r="H21" s="11">
        <f t="shared" si="2"/>
        <v>110.27957234954948</v>
      </c>
      <c r="I21" s="3">
        <f t="shared" si="3"/>
        <v>109.06978896467223</v>
      </c>
      <c r="J21" s="19">
        <f>I21/MAXA($I$6:I20)-1</f>
        <v>6.5059551667021598E-3</v>
      </c>
      <c r="O21" s="3" t="s">
        <v>37</v>
      </c>
      <c r="P21" s="13">
        <f>(1+B44)*(1+B45)*(1+B346)-1</f>
        <v>1.7059999999999853E-2</v>
      </c>
      <c r="Q21" s="13">
        <f>(1+C44)*(1+C45)*(1+C346)-1</f>
        <v>5.8728401661519269E-2</v>
      </c>
      <c r="R21" s="13">
        <f>(1+G44)*(1+G45)*(1+G346)-1</f>
        <v>2.5028927324229011E-2</v>
      </c>
    </row>
    <row r="22" spans="1:24" x14ac:dyDescent="0.25">
      <c r="A22" s="8">
        <v>38869</v>
      </c>
      <c r="B22" s="9">
        <v>-5.0000000000000001E-4</v>
      </c>
      <c r="C22" s="9">
        <v>8.6596227782509416E-5</v>
      </c>
      <c r="D22" s="3">
        <f t="shared" si="0"/>
        <v>113.68070590490024</v>
      </c>
      <c r="E22" s="19">
        <f>D22/MAXA($D$6:D21)-1</f>
        <v>-1.2993749999999915E-2</v>
      </c>
      <c r="F22" s="10">
        <f>'L1'!Q19</f>
        <v>-2.1828830652562922E-3</v>
      </c>
      <c r="G22" s="10">
        <f t="shared" si="1"/>
        <v>-2.9228048838030578E-3</v>
      </c>
      <c r="H22" s="11">
        <f t="shared" si="2"/>
        <v>110.03884493862395</v>
      </c>
      <c r="I22" s="3">
        <f t="shared" si="3"/>
        <v>108.75099925281091</v>
      </c>
      <c r="J22" s="19">
        <f>I22/MAXA($I$6:I21)-1</f>
        <v>-2.9228048838030318E-3</v>
      </c>
      <c r="O22" s="3" t="s">
        <v>38</v>
      </c>
      <c r="P22" s="13">
        <f>(1+B47)*(1+B48)*(1+B49)-1</f>
        <v>-5.5754993645000139E-2</v>
      </c>
      <c r="Q22" s="13">
        <f>(1+C47)*(1+C48)*(1+C49)-1</f>
        <v>-8.8781261718749893E-2</v>
      </c>
      <c r="R22" s="13">
        <f>(1+G47)*(1+G48)*(1+G49)-1</f>
        <v>-1.0721502314192333E-2</v>
      </c>
    </row>
    <row r="23" spans="1:24" x14ac:dyDescent="0.25">
      <c r="A23" s="8">
        <v>38899</v>
      </c>
      <c r="B23" s="9">
        <v>-2.2000000000000001E-3</v>
      </c>
      <c r="C23" s="9">
        <v>5.0858787979908282E-3</v>
      </c>
      <c r="D23" s="3">
        <f t="shared" si="0"/>
        <v>113.43060835190946</v>
      </c>
      <c r="E23" s="19">
        <f>D23/MAXA($D$6:D22)-1</f>
        <v>-1.5165163749999877E-2</v>
      </c>
      <c r="F23" s="10">
        <f>'L1'!Q20</f>
        <v>9.8735837803582069E-3</v>
      </c>
      <c r="G23" s="10">
        <f t="shared" si="1"/>
        <v>9.1336619618114408E-3</v>
      </c>
      <c r="H23" s="11">
        <f t="shared" si="2"/>
        <v>111.12532269321932</v>
      </c>
      <c r="I23" s="3">
        <f t="shared" si="3"/>
        <v>109.7442941179953</v>
      </c>
      <c r="J23" s="19">
        <f>I23/MAXA($I$6:I22)-1</f>
        <v>6.1841611662194484E-3</v>
      </c>
      <c r="O23" s="3" t="s">
        <v>39</v>
      </c>
      <c r="P23" s="13">
        <f>(1+B50)*(1+B51)*(1+B52)-1</f>
        <v>-4.5715056724000003E-2</v>
      </c>
      <c r="Q23" s="13">
        <f>(1+C50)*(1+C51)*(1+C52)-1</f>
        <v>-0.22558214306366153</v>
      </c>
      <c r="R23" s="13">
        <f>(1+G50)*(1+G51)*(1+G52)-1</f>
        <v>-0.10792335916901086</v>
      </c>
    </row>
    <row r="24" spans="1:24" x14ac:dyDescent="0.25">
      <c r="A24" s="8">
        <v>38930</v>
      </c>
      <c r="B24" s="9">
        <v>9.4999999999999998E-3</v>
      </c>
      <c r="C24" s="9">
        <v>2.1274193032348121E-2</v>
      </c>
      <c r="D24" s="3">
        <f t="shared" si="0"/>
        <v>114.5081991312526</v>
      </c>
      <c r="E24" s="19">
        <f>D24/MAXA($D$6:D23)-1</f>
        <v>-5.8092328056248421E-3</v>
      </c>
      <c r="F24" s="10">
        <f>'L1'!Q21</f>
        <v>7.691140053270794E-3</v>
      </c>
      <c r="G24" s="10">
        <f t="shared" si="1"/>
        <v>6.9512182347240287E-3</v>
      </c>
      <c r="H24" s="11">
        <f t="shared" si="2"/>
        <v>111.98000311351778</v>
      </c>
      <c r="I24" s="3">
        <f t="shared" si="3"/>
        <v>110.50715065642522</v>
      </c>
      <c r="J24" s="19">
        <f>I24/MAXA($I$6:I23)-1</f>
        <v>6.9512182347239992E-3</v>
      </c>
      <c r="O24" s="3" t="s">
        <v>40</v>
      </c>
      <c r="P24" s="13">
        <f>(1+B53)*(1+B54)*(1+B55)-1</f>
        <v>1.2393811753999895E-2</v>
      </c>
      <c r="Q24" s="13">
        <f>(1+C53)*(1+C54)*(1+C55)-1</f>
        <v>-0.11666759479656785</v>
      </c>
      <c r="R24" s="13">
        <f>(1+G53)*(1+G54)*(1+G55)-1</f>
        <v>8.4096853583548459E-4</v>
      </c>
    </row>
    <row r="25" spans="1:24" x14ac:dyDescent="0.25">
      <c r="A25" s="8">
        <v>38961</v>
      </c>
      <c r="B25" s="9">
        <v>6.8000000000000005E-3</v>
      </c>
      <c r="C25" s="9">
        <v>2.4566298512509466E-2</v>
      </c>
      <c r="D25" s="3">
        <f t="shared" si="0"/>
        <v>115.28685488534511</v>
      </c>
      <c r="E25" s="19">
        <f>D25/MAXA($D$6:D24)-1</f>
        <v>9.5126441129678163E-4</v>
      </c>
      <c r="F25" s="10">
        <f>'L1'!Q22</f>
        <v>1.0756423465196133E-2</v>
      </c>
      <c r="G25" s="10">
        <f t="shared" si="1"/>
        <v>1.0016501646649367E-2</v>
      </c>
      <c r="H25" s="11">
        <f t="shared" si="2"/>
        <v>113.18450744664077</v>
      </c>
      <c r="I25" s="3">
        <f t="shared" si="3"/>
        <v>111.61404571294183</v>
      </c>
      <c r="J25" s="19">
        <f>I25/MAXA($I$6:I24)-1</f>
        <v>1.0016501646649356E-2</v>
      </c>
      <c r="O25" s="3" t="s">
        <v>41</v>
      </c>
      <c r="P25" s="13">
        <f>(1+B56)*(1+B57)*(1+B58)-1</f>
        <v>5.4732674380000068E-2</v>
      </c>
      <c r="Q25" s="13">
        <f>(1+C56)*(1+C57)*(1+C58)-1</f>
        <v>0.15221779583276618</v>
      </c>
      <c r="R25" s="13">
        <f>(1+G56)*(1+G57)*(1+G58)-1</f>
        <v>6.3040500433011459E-2</v>
      </c>
    </row>
    <row r="26" spans="1:24" x14ac:dyDescent="0.25">
      <c r="A26" s="8">
        <v>38991</v>
      </c>
      <c r="B26" s="9">
        <v>1.0200000000000001E-2</v>
      </c>
      <c r="C26" s="9">
        <v>3.1508002961554205E-2</v>
      </c>
      <c r="D26" s="3">
        <f t="shared" si="0"/>
        <v>116.46278080517563</v>
      </c>
      <c r="E26" s="19">
        <f>D26/MAXA($D$6:D25)-1</f>
        <v>1.0199999999999987E-2</v>
      </c>
      <c r="F26" s="10">
        <f>'L1'!Q23</f>
        <v>9.7546046861178692E-3</v>
      </c>
      <c r="G26" s="10">
        <f t="shared" si="1"/>
        <v>9.0146828675711031E-3</v>
      </c>
      <c r="H26" s="11">
        <f t="shared" si="2"/>
        <v>114.28857757337572</v>
      </c>
      <c r="I26" s="3">
        <f t="shared" si="3"/>
        <v>112.62021093861057</v>
      </c>
      <c r="J26" s="19">
        <f>I26/MAXA($I$6:I25)-1</f>
        <v>9.0146828675710111E-3</v>
      </c>
      <c r="O26" s="3" t="s">
        <v>42</v>
      </c>
      <c r="P26" s="13">
        <f>(1+B59)*(1+B60)*(1+B61)-1</f>
        <v>5.2383991832000154E-2</v>
      </c>
      <c r="Q26" s="13">
        <f>(1+C59)*(1+C60)*(1+C61)-1</f>
        <v>0.14984983243163552</v>
      </c>
      <c r="R26" s="13">
        <f>(1+G59)*(1+G60)*(1+G61)-1</f>
        <v>3.4340289678878699E-2</v>
      </c>
    </row>
    <row r="27" spans="1:24" x14ac:dyDescent="0.25">
      <c r="A27" s="8">
        <v>39022</v>
      </c>
      <c r="B27" s="9">
        <v>1.4499999999999999E-2</v>
      </c>
      <c r="C27" s="9">
        <v>1.6466656727820217E-2</v>
      </c>
      <c r="D27" s="3">
        <f t="shared" si="0"/>
        <v>118.15149112685067</v>
      </c>
      <c r="E27" s="19">
        <f>D27/MAXA($D$6:D26)-1</f>
        <v>1.4499999999999957E-2</v>
      </c>
      <c r="F27" s="10">
        <f>'L1'!Q24</f>
        <v>1.0129526025528832E-2</v>
      </c>
      <c r="G27" s="10">
        <f t="shared" si="1"/>
        <v>9.3896042069820662E-3</v>
      </c>
      <c r="H27" s="11">
        <f t="shared" si="2"/>
        <v>115.44626669432589</v>
      </c>
      <c r="I27" s="3">
        <f t="shared" si="3"/>
        <v>113.67767014503096</v>
      </c>
      <c r="J27" s="19">
        <f>I27/MAXA($I$6:I26)-1</f>
        <v>9.389604206982094E-3</v>
      </c>
      <c r="O27" s="3" t="s">
        <v>43</v>
      </c>
      <c r="P27" s="13">
        <f>(1+B62)*(1+B63)*(1+B64)-1</f>
        <v>1.506545771000023E-2</v>
      </c>
      <c r="Q27" s="13">
        <f>(1+C62)*(1+C63)*(1+C64)-1</f>
        <v>5.4887068542618156E-2</v>
      </c>
      <c r="R27" s="13">
        <f>(1+G62)*(1+G63)*(1+G64)-1</f>
        <v>2.4882729373115309E-2</v>
      </c>
    </row>
    <row r="28" spans="1:24" x14ac:dyDescent="0.25">
      <c r="A28" s="8">
        <v>39052</v>
      </c>
      <c r="B28" s="9">
        <v>2.0199999999999999E-2</v>
      </c>
      <c r="C28" s="9">
        <v>1.2615782852659851E-2</v>
      </c>
      <c r="D28" s="3">
        <f t="shared" si="0"/>
        <v>120.53815124761306</v>
      </c>
      <c r="E28" s="19">
        <f>D28/MAXA($D$6:D27)-1</f>
        <v>2.0199999999999996E-2</v>
      </c>
      <c r="F28" s="10">
        <f>'L1'!Q25</f>
        <v>8.630491371827519E-3</v>
      </c>
      <c r="G28" s="10">
        <f t="shared" si="1"/>
        <v>7.8905695532807529E-3</v>
      </c>
      <c r="H28" s="11">
        <f t="shared" si="2"/>
        <v>116.44262470294098</v>
      </c>
      <c r="I28" s="3">
        <f t="shared" si="3"/>
        <v>114.57465170796523</v>
      </c>
      <c r="J28" s="19">
        <f>I28/MAXA($I$6:I27)-1</f>
        <v>7.890569553280713E-3</v>
      </c>
      <c r="O28" s="3" t="s">
        <v>44</v>
      </c>
      <c r="P28" s="13">
        <f>(1+B65)*(1+B66)*(1+B67)-1</f>
        <v>2.2076321552000122E-2</v>
      </c>
      <c r="Q28" s="13">
        <f>(1+C65)*(1+C66)*(1+C67)-1</f>
        <v>4.872215870265606E-2</v>
      </c>
      <c r="R28" s="13">
        <f>(1+G65)*(1+G66)*(1+G67)-1</f>
        <v>1.8310424734631514E-2</v>
      </c>
    </row>
    <row r="29" spans="1:24" x14ac:dyDescent="0.25">
      <c r="A29" s="8">
        <v>39083</v>
      </c>
      <c r="B29" s="9">
        <v>1.1299999999999999E-2</v>
      </c>
      <c r="C29" s="9">
        <v>1.4059042735039773E-2</v>
      </c>
      <c r="D29" s="3">
        <f t="shared" si="0"/>
        <v>121.9002323567111</v>
      </c>
      <c r="E29" s="19">
        <f>D29/MAXA($D$6:D28)-1</f>
        <v>1.1300000000000088E-2</v>
      </c>
      <c r="F29" s="10">
        <f>'L1'!Q26</f>
        <v>8.6134363986575119E-3</v>
      </c>
      <c r="G29" s="10">
        <f t="shared" si="1"/>
        <v>7.8735145801107458E-3</v>
      </c>
      <c r="H29" s="11">
        <f t="shared" si="2"/>
        <v>117.44559584491249</v>
      </c>
      <c r="I29" s="3">
        <f t="shared" si="3"/>
        <v>115.47675689869901</v>
      </c>
      <c r="J29" s="19">
        <f>I29/MAXA($I$6:I28)-1</f>
        <v>7.8735145801107631E-3</v>
      </c>
      <c r="O29" s="3" t="s">
        <v>45</v>
      </c>
      <c r="P29" s="13">
        <f>(1+B68)*(1+B69)*(1+B70)-1</f>
        <v>-1.4863914549999913E-2</v>
      </c>
      <c r="Q29" s="13">
        <f>(1+C68)*(1+C69)*(1+C70)-1</f>
        <v>-0.11862196676535885</v>
      </c>
      <c r="R29" s="13">
        <f>(1+G68)*(1+G69)*(1+G70)-1</f>
        <v>-1.786655386299274E-2</v>
      </c>
    </row>
    <row r="30" spans="1:24" x14ac:dyDescent="0.25">
      <c r="A30" s="8">
        <v>39114</v>
      </c>
      <c r="B30" s="9">
        <v>1.8E-3</v>
      </c>
      <c r="C30" s="9">
        <v>-2.1846176033528231E-2</v>
      </c>
      <c r="D30" s="3">
        <f t="shared" si="0"/>
        <v>122.11965277495318</v>
      </c>
      <c r="E30" s="19">
        <f>D30/MAXA($D$6:D29)-1</f>
        <v>1.8000000000000238E-3</v>
      </c>
      <c r="F30" s="10">
        <f>'L1'!Q27</f>
        <v>9.670365998814115E-3</v>
      </c>
      <c r="G30" s="10">
        <f t="shared" si="1"/>
        <v>8.9304441802673488E-3</v>
      </c>
      <c r="H30" s="11">
        <f t="shared" si="2"/>
        <v>118.58133774168161</v>
      </c>
      <c r="I30" s="3">
        <f t="shared" si="3"/>
        <v>116.50801563030114</v>
      </c>
      <c r="J30" s="19">
        <f>I30/MAXA($I$6:I29)-1</f>
        <v>8.9304441802673384E-3</v>
      </c>
      <c r="O30" s="3" t="s">
        <v>46</v>
      </c>
      <c r="P30" s="13">
        <f>(1+B71)*(1+B72)*(1+B73)-1</f>
        <v>2.7205646330000111E-2</v>
      </c>
      <c r="Q30" s="13">
        <f>(1+C71)*(1+C72)*(1+C73)-1</f>
        <v>0.10719794528113624</v>
      </c>
      <c r="R30" s="13">
        <f>(1+G71)*(1+G72)*(1+G73)-1</f>
        <v>1.9198183016396975E-2</v>
      </c>
    </row>
    <row r="31" spans="1:24" x14ac:dyDescent="0.25">
      <c r="A31" s="8">
        <v>39142</v>
      </c>
      <c r="B31" s="9">
        <v>9.5999999999999992E-3</v>
      </c>
      <c r="C31" s="9">
        <v>9.9799828968305526E-3</v>
      </c>
      <c r="D31" s="3">
        <f t="shared" si="0"/>
        <v>123.29200144159273</v>
      </c>
      <c r="E31" s="19">
        <f>D31/MAXA($D$6:D30)-1</f>
        <v>9.6000000000000529E-3</v>
      </c>
      <c r="F31" s="10">
        <f>'L1'!Q28</f>
        <v>-1.2660840982044814E-3</v>
      </c>
      <c r="G31" s="10">
        <f t="shared" si="1"/>
        <v>-2.0060059167512469E-3</v>
      </c>
      <c r="H31" s="11">
        <f t="shared" si="2"/>
        <v>118.43120379562305</v>
      </c>
      <c r="I31" s="3">
        <f t="shared" si="3"/>
        <v>116.27429986159781</v>
      </c>
      <c r="J31" s="19">
        <f>I31/MAXA($I$6:I30)-1</f>
        <v>-2.0060059167512634E-3</v>
      </c>
      <c r="O31" s="3" t="s">
        <v>47</v>
      </c>
      <c r="P31" s="13">
        <f>(1+B74)*(1+B75)*(1+B76)-1</f>
        <v>4.7287417665999865E-2</v>
      </c>
      <c r="Q31" s="13">
        <f>(1+C74)*(1+C75)*(1+C76)-1</f>
        <v>0.10203300823660832</v>
      </c>
      <c r="R31" s="13">
        <f>(1+G74)*(1+G75)*(1+G76)-1</f>
        <v>2.8224706569515812E-2</v>
      </c>
    </row>
    <row r="32" spans="1:24" x14ac:dyDescent="0.25">
      <c r="A32" s="8">
        <v>39173</v>
      </c>
      <c r="B32" s="9">
        <v>1.46E-2</v>
      </c>
      <c r="C32" s="9">
        <v>4.3290690602424187E-2</v>
      </c>
      <c r="D32" s="3">
        <f t="shared" si="0"/>
        <v>125.09206466263998</v>
      </c>
      <c r="E32" s="19">
        <f>D32/MAXA($D$6:D31)-1</f>
        <v>1.4599999999999946E-2</v>
      </c>
      <c r="F32" s="10">
        <f>'L1'!Q29</f>
        <v>9.232486185478065E-3</v>
      </c>
      <c r="G32" s="10">
        <f t="shared" si="1"/>
        <v>8.4925643669312989E-3</v>
      </c>
      <c r="H32" s="11">
        <f t="shared" si="2"/>
        <v>119.52461824859567</v>
      </c>
      <c r="I32" s="3">
        <f t="shared" si="3"/>
        <v>117.2617668373923</v>
      </c>
      <c r="J32" s="19">
        <f>I32/MAXA($I$6:I31)-1</f>
        <v>6.4695223158115489E-3</v>
      </c>
      <c r="O32" s="3" t="s">
        <v>48</v>
      </c>
      <c r="P32" s="13">
        <f>(1+B77)*(1+B78)*(1+B79)-1</f>
        <v>5.4988383999998725E-3</v>
      </c>
      <c r="Q32" s="13">
        <f>(1+C77)*(1+C78)*(1+C79)-1</f>
        <v>5.4220556110406548E-2</v>
      </c>
      <c r="R32" s="13">
        <f>(1+G77)*(1+G78)*(1+G79)-1</f>
        <v>2.5076644426214045E-2</v>
      </c>
    </row>
    <row r="33" spans="1:18" x14ac:dyDescent="0.25">
      <c r="A33" s="8">
        <v>39203</v>
      </c>
      <c r="B33" s="9">
        <v>1.0800000000000001E-2</v>
      </c>
      <c r="C33" s="9">
        <v>3.254922870993493E-2</v>
      </c>
      <c r="D33" s="3">
        <f t="shared" si="0"/>
        <v>126.44305896099648</v>
      </c>
      <c r="E33" s="19">
        <f>D33/MAXA($D$6:D32)-1</f>
        <v>1.0799999999999921E-2</v>
      </c>
      <c r="F33" s="10">
        <f>'L1'!Q30</f>
        <v>1.0589383683247399E-2</v>
      </c>
      <c r="G33" s="10">
        <f t="shared" si="1"/>
        <v>9.8494618647006326E-3</v>
      </c>
      <c r="H33" s="11">
        <f t="shared" si="2"/>
        <v>120.79031029082373</v>
      </c>
      <c r="I33" s="3">
        <f t="shared" si="3"/>
        <v>118.41673213804462</v>
      </c>
      <c r="J33" s="19">
        <f>I33/MAXA($I$6:I32)-1</f>
        <v>9.8494618647007037E-3</v>
      </c>
      <c r="O33" s="3" t="s">
        <v>49</v>
      </c>
      <c r="P33" s="13">
        <f>(1+B80)*(1+B81)*(1+B82)-1</f>
        <v>-1.1282222280999954E-2</v>
      </c>
      <c r="Q33" s="13">
        <f>(1+C80)*(1+C81)*(1+C82)-1</f>
        <v>-3.9144846414979062E-3</v>
      </c>
      <c r="R33" s="13">
        <f>(1+G80)*(1+G81)*(1+G82)-1</f>
        <v>1.5808772085120548E-2</v>
      </c>
    </row>
    <row r="34" spans="1:18" x14ac:dyDescent="0.25">
      <c r="A34" s="8">
        <v>39234</v>
      </c>
      <c r="B34" s="9">
        <v>2.8000000000000004E-3</v>
      </c>
      <c r="C34" s="9">
        <v>-1.7816322202167556E-2</v>
      </c>
      <c r="D34" s="3">
        <f t="shared" si="0"/>
        <v>126.79709952608727</v>
      </c>
      <c r="E34" s="19">
        <f>D34/MAXA($D$6:D33)-1</f>
        <v>2.7999999999999137E-3</v>
      </c>
      <c r="F34" s="10">
        <f>'L1'!Q31</f>
        <v>9.9773295529532614E-3</v>
      </c>
      <c r="G34" s="10">
        <f t="shared" si="1"/>
        <v>9.2374077344064952E-3</v>
      </c>
      <c r="H34" s="11">
        <f t="shared" si="2"/>
        <v>121.99547502339875</v>
      </c>
      <c r="I34" s="3">
        <f t="shared" si="3"/>
        <v>119.51059577537973</v>
      </c>
      <c r="J34" s="19">
        <f>I34/MAXA($I$6:I33)-1</f>
        <v>9.2374077344063998E-3</v>
      </c>
      <c r="O34" s="3" t="s">
        <v>50</v>
      </c>
      <c r="P34" s="13">
        <f>(1+B83)*(1+B84)*(1+B85)-1</f>
        <v>-2.7922824307999972E-2</v>
      </c>
      <c r="Q34" s="13">
        <f>(1+C83)*(1+C84)*(1+C85)-1</f>
        <v>-0.14327899264812149</v>
      </c>
      <c r="R34" s="13">
        <f>(1+G83)*(1+G84)*(1+G85)-1</f>
        <v>-1.4694974371334046E-2</v>
      </c>
    </row>
    <row r="35" spans="1:18" x14ac:dyDescent="0.25">
      <c r="A35" s="8">
        <v>39264</v>
      </c>
      <c r="B35" s="9">
        <v>-4.1999999999999997E-3</v>
      </c>
      <c r="C35" s="9">
        <v>-3.1981878316802548E-2</v>
      </c>
      <c r="D35" s="3">
        <f t="shared" si="0"/>
        <v>126.2645517080777</v>
      </c>
      <c r="E35" s="19">
        <f>D35/MAXA($D$6:D34)-1</f>
        <v>-4.1999999999999815E-3</v>
      </c>
      <c r="F35" s="10">
        <f>'L1'!Q32</f>
        <v>2.1120172503719002E-3</v>
      </c>
      <c r="G35" s="10">
        <f t="shared" si="1"/>
        <v>1.3720954318251345E-3</v>
      </c>
      <c r="H35" s="11">
        <f t="shared" si="2"/>
        <v>122.25313157111549</v>
      </c>
      <c r="I35" s="3">
        <f t="shared" si="3"/>
        <v>119.67457571789781</v>
      </c>
      <c r="J35" s="19">
        <f>I35/MAXA($I$6:I34)-1</f>
        <v>1.3720954318250378E-3</v>
      </c>
      <c r="O35" s="3" t="s">
        <v>51</v>
      </c>
      <c r="P35" s="13">
        <f>(1+B86)*(1+B87)*(1+B88)-1</f>
        <v>8.2838444399999656E-3</v>
      </c>
      <c r="Q35" s="13">
        <f>(1+C86)*(1+C87)*(1+C88)-1</f>
        <v>0.11152350770975006</v>
      </c>
      <c r="R35" s="13">
        <f>(1+G86)*(1+G87)*(1+G88)-1</f>
        <v>1.5786801008272455E-2</v>
      </c>
    </row>
    <row r="36" spans="1:18" x14ac:dyDescent="0.25">
      <c r="A36" s="8">
        <v>39295</v>
      </c>
      <c r="B36" s="9">
        <v>-1.4499999999999999E-2</v>
      </c>
      <c r="C36" s="9">
        <v>1.2863571531556817E-2</v>
      </c>
      <c r="D36" s="3">
        <f t="shared" si="0"/>
        <v>124.43371570831059</v>
      </c>
      <c r="E36" s="19">
        <f>D36/MAXA($D$6:D35)-1</f>
        <v>-1.8639099999999909E-2</v>
      </c>
      <c r="F36" s="10">
        <f>'L1'!Q33</f>
        <v>-1.3331277900954105E-3</v>
      </c>
      <c r="G36" s="10">
        <f t="shared" si="1"/>
        <v>-2.0730496086421761E-3</v>
      </c>
      <c r="H36" s="11">
        <f t="shared" si="2"/>
        <v>122.09015252399185</v>
      </c>
      <c r="I36" s="3">
        <f t="shared" si="3"/>
        <v>119.4264843855414</v>
      </c>
      <c r="J36" s="19">
        <f>I36/MAXA($I$6:I35)-1</f>
        <v>-2.0730496086421857E-3</v>
      </c>
      <c r="O36" s="3" t="s">
        <v>52</v>
      </c>
      <c r="P36" s="13">
        <f>(1+B89)*(1+B90)*(1+B91)-1</f>
        <v>3.4630977124999962E-2</v>
      </c>
      <c r="Q36" s="13">
        <f>(1+C89)*(1+C90)*(1+C91)-1</f>
        <v>0.11996660136704707</v>
      </c>
      <c r="R36" s="13">
        <f>(1+G89)*(1+G90)*(1+G91)-1</f>
        <v>3.3925459591438001E-2</v>
      </c>
    </row>
    <row r="37" spans="1:18" x14ac:dyDescent="0.25">
      <c r="A37" s="8">
        <v>39326</v>
      </c>
      <c r="B37" s="9">
        <v>8.6999999999999994E-3</v>
      </c>
      <c r="C37" s="9">
        <v>3.5794008343299488E-2</v>
      </c>
      <c r="D37" s="3">
        <f t="shared" si="0"/>
        <v>125.51628903497289</v>
      </c>
      <c r="E37" s="19">
        <f>D37/MAXA($D$6:D36)-1</f>
        <v>-1.0101260169999904E-2</v>
      </c>
      <c r="F37" s="10">
        <f>'L1'!Q34</f>
        <v>1.1973080018754953E-2</v>
      </c>
      <c r="G37" s="10">
        <f t="shared" si="1"/>
        <v>1.1233158200208187E-2</v>
      </c>
      <c r="H37" s="11">
        <f t="shared" si="2"/>
        <v>123.55194768966361</v>
      </c>
      <c r="I37" s="3">
        <f t="shared" si="3"/>
        <v>120.76802097793887</v>
      </c>
      <c r="J37" s="19">
        <f>I37/MAXA($I$6:I36)-1</f>
        <v>9.1368216973550798E-3</v>
      </c>
      <c r="O37" s="3" t="s">
        <v>53</v>
      </c>
      <c r="P37" s="13">
        <f>(1+B92)*(1+B93)*(1+B94)-1</f>
        <v>-8.680366527999972E-3</v>
      </c>
      <c r="Q37" s="13">
        <f>(1+C92)*(1+C93)*(1+C94)-1</f>
        <v>-3.2879605496395681E-2</v>
      </c>
      <c r="R37" s="13">
        <f>(1+G92)*(1+G93)*(1+G94)-1</f>
        <v>-7.3402834248224025E-3</v>
      </c>
    </row>
    <row r="38" spans="1:18" x14ac:dyDescent="0.25">
      <c r="A38" s="8">
        <v>39356</v>
      </c>
      <c r="B38" s="9">
        <v>1.0900000000000002E-2</v>
      </c>
      <c r="C38" s="9">
        <v>1.4822338300311211E-2</v>
      </c>
      <c r="D38" s="3">
        <f t="shared" si="0"/>
        <v>126.88441658545408</v>
      </c>
      <c r="E38" s="19">
        <f>D38/MAXA($D$6:D37)-1</f>
        <v>6.8863609414693272E-4</v>
      </c>
      <c r="F38" s="10">
        <f>'L1'!Q35</f>
        <v>1.498204476513541E-2</v>
      </c>
      <c r="G38" s="10">
        <f t="shared" si="1"/>
        <v>1.4242122946588644E-2</v>
      </c>
      <c r="H38" s="11">
        <f t="shared" si="2"/>
        <v>125.40300850076981</v>
      </c>
      <c r="I38" s="3">
        <f t="shared" si="3"/>
        <v>122.48801398072287</v>
      </c>
      <c r="J38" s="19">
        <f>I38/MAXA($I$6:I37)-1</f>
        <v>1.4242122946588553E-2</v>
      </c>
      <c r="O38" s="3" t="s">
        <v>54</v>
      </c>
      <c r="P38" s="13">
        <f>(1+B95)*(1+B96)*(1+B97)-1</f>
        <v>2.4920068759999969E-2</v>
      </c>
      <c r="Q38" s="13">
        <f>(1+C95)*(1+C96)*(1+C97)-1</f>
        <v>5.7636406912816573E-2</v>
      </c>
      <c r="R38" s="13">
        <f>(1+G95)*(1+G96)*(1+G97)-1</f>
        <v>2.2595339836737782E-2</v>
      </c>
    </row>
    <row r="39" spans="1:18" x14ac:dyDescent="0.25">
      <c r="A39" s="8">
        <v>39387</v>
      </c>
      <c r="B39" s="9">
        <v>-1.54E-2</v>
      </c>
      <c r="C39" s="9">
        <v>-4.4043417224814418E-2</v>
      </c>
      <c r="D39" s="3">
        <f t="shared" si="0"/>
        <v>124.93039657003808</v>
      </c>
      <c r="E39" s="19">
        <f>D39/MAXA($D$6:D38)-1</f>
        <v>-1.5399999999999969E-2</v>
      </c>
      <c r="F39" s="10">
        <f>'L1'!Q36</f>
        <v>1.0267431467285842E-2</v>
      </c>
      <c r="G39" s="10">
        <f t="shared" si="1"/>
        <v>9.5275096487390763E-3</v>
      </c>
      <c r="H39" s="11">
        <f t="shared" si="2"/>
        <v>126.69057529634294</v>
      </c>
      <c r="I39" s="3">
        <f t="shared" si="3"/>
        <v>123.65501971577909</v>
      </c>
      <c r="J39" s="19">
        <f>I39/MAXA($I$6:I38)-1</f>
        <v>9.527509648739052E-3</v>
      </c>
      <c r="O39" s="3" t="s">
        <v>55</v>
      </c>
      <c r="P39" s="13">
        <f>(1+B5598)*(1+B99)*(1+B100)-1</f>
        <v>1.3137379999999865E-2</v>
      </c>
      <c r="Q39" s="13">
        <f>(1+C5598)*(1+C99)*(1+C100)-1</f>
        <v>9.9350687331518639E-3</v>
      </c>
      <c r="R39" s="13">
        <f>(1+G5598)*(1+G99)*(1+G100)-1</f>
        <v>1.1481947565356032E-2</v>
      </c>
    </row>
    <row r="40" spans="1:18" x14ac:dyDescent="0.25">
      <c r="A40" s="8">
        <v>39417</v>
      </c>
      <c r="B40" s="9">
        <v>3.2000000000000002E-3</v>
      </c>
      <c r="C40" s="9">
        <v>-8.6285090339686121E-3</v>
      </c>
      <c r="D40" s="3">
        <f t="shared" si="0"/>
        <v>125.33017383906221</v>
      </c>
      <c r="E40" s="19">
        <f>D40/MAXA($D$6:D39)-1</f>
        <v>-1.2249279999999918E-2</v>
      </c>
      <c r="F40" s="10">
        <f>'L1'!Q37</f>
        <v>-3.6274073626837381E-3</v>
      </c>
      <c r="G40" s="10">
        <f t="shared" si="1"/>
        <v>-4.3673291812305034E-3</v>
      </c>
      <c r="H40" s="11">
        <f t="shared" si="2"/>
        <v>126.23101697073035</v>
      </c>
      <c r="I40" s="3">
        <f t="shared" si="3"/>
        <v>123.11497753976873</v>
      </c>
      <c r="J40" s="19">
        <f>I40/MAXA($I$6:I39)-1</f>
        <v>-4.367329181230506E-3</v>
      </c>
      <c r="O40" s="3" t="s">
        <v>56</v>
      </c>
      <c r="P40" s="13">
        <f>(1+B101)*(1+B102)*(1+B103)-1</f>
        <v>2.9328498356000043E-2</v>
      </c>
      <c r="Q40" s="13">
        <f>(1+C101)*(1+C102)*(1+C103)-1</f>
        <v>0.10026714947921511</v>
      </c>
      <c r="R40" s="13">
        <f>(1+G101)*(1+G102)*(1+G103)-1</f>
        <v>1.1397902023059903E-2</v>
      </c>
    </row>
    <row r="41" spans="1:18" x14ac:dyDescent="0.25">
      <c r="A41" s="8">
        <v>39448</v>
      </c>
      <c r="B41" s="9">
        <v>-1.1000000000000001E-2</v>
      </c>
      <c r="C41" s="9">
        <v>-6.116343193593643E-2</v>
      </c>
      <c r="D41" s="3">
        <f t="shared" si="0"/>
        <v>123.95154192683253</v>
      </c>
      <c r="E41" s="19">
        <f>D41/MAXA($D$6:D40)-1</f>
        <v>-2.3114537919999956E-2</v>
      </c>
      <c r="F41" s="10">
        <f>'L1'!Q38</f>
        <v>1.1333811700690791E-2</v>
      </c>
      <c r="G41" s="10">
        <f t="shared" si="1"/>
        <v>1.0593889882144025E-2</v>
      </c>
      <c r="H41" s="11">
        <f t="shared" si="2"/>
        <v>127.6616955478633</v>
      </c>
      <c r="I41" s="3">
        <f t="shared" si="3"/>
        <v>124.41924405466767</v>
      </c>
      <c r="J41" s="19">
        <f>I41/MAXA($I$6:I40)-1</f>
        <v>6.1802936964885369E-3</v>
      </c>
      <c r="O41" s="3" t="s">
        <v>57</v>
      </c>
      <c r="P41" s="13">
        <f>(1+B104)*(1+B105)*(1+B106)-1</f>
        <v>2.6911942999996441E-4</v>
      </c>
      <c r="Q41" s="13">
        <f>(1+C104)*(1+C105)*(1+C106)-1</f>
        <v>2.3636455365220632E-2</v>
      </c>
      <c r="R41" s="13">
        <f>(1+G104)*(1+G105)*(1+G106)-1</f>
        <v>1.4078721364872981E-2</v>
      </c>
    </row>
    <row r="42" spans="1:18" x14ac:dyDescent="0.25">
      <c r="A42" s="8">
        <v>39479</v>
      </c>
      <c r="B42" s="9">
        <v>1.8200000000000001E-2</v>
      </c>
      <c r="C42" s="9">
        <v>-3.4761192772624461E-2</v>
      </c>
      <c r="D42" s="3">
        <f t="shared" si="0"/>
        <v>126.20745998990088</v>
      </c>
      <c r="E42" s="19">
        <f>D42/MAXA($D$6:D41)-1</f>
        <v>-5.3352225101439554E-3</v>
      </c>
      <c r="F42" s="10">
        <f>'L1'!Q39</f>
        <v>-8.3034686162208327E-3</v>
      </c>
      <c r="G42" s="10">
        <f t="shared" si="1"/>
        <v>-9.0433904347675988E-3</v>
      </c>
      <c r="H42" s="11">
        <f t="shared" si="2"/>
        <v>126.60166066538807</v>
      </c>
      <c r="I42" s="3">
        <f t="shared" si="3"/>
        <v>123.29407225308267</v>
      </c>
      <c r="J42" s="19">
        <f>I42/MAXA($I$6:I41)-1</f>
        <v>-9.0433904347676508E-3</v>
      </c>
      <c r="O42" s="3" t="s">
        <v>58</v>
      </c>
      <c r="P42" s="13">
        <f>(1+B107)*(1+B108)*(1+B109)-1</f>
        <v>1.2598255299999916E-2</v>
      </c>
      <c r="Q42" s="13">
        <f>(1+C107)*(1+C108)*(1+C109)-1</f>
        <v>4.6859836791259601E-2</v>
      </c>
      <c r="R42" s="13">
        <f>(1+G107)*(1+G108)*(1+G109)-1</f>
        <v>4.3527841583677063E-3</v>
      </c>
    </row>
    <row r="43" spans="1:18" x14ac:dyDescent="0.25">
      <c r="A43" s="8">
        <v>39508</v>
      </c>
      <c r="B43" s="9">
        <v>-7.9000000000000008E-3</v>
      </c>
      <c r="C43" s="9">
        <v>-5.9596236145298409E-3</v>
      </c>
      <c r="D43" s="3">
        <f t="shared" si="0"/>
        <v>125.21042105598066</v>
      </c>
      <c r="E43" s="19">
        <f>D43/MAXA($D$6:D42)-1</f>
        <v>-1.3193074252313863E-2</v>
      </c>
      <c r="F43" s="10">
        <f>'L1'!Q40</f>
        <v>5.0501998453841915E-3</v>
      </c>
      <c r="G43" s="10">
        <f t="shared" si="1"/>
        <v>4.3102780268374262E-3</v>
      </c>
      <c r="H43" s="11">
        <f t="shared" si="2"/>
        <v>127.2410243525058</v>
      </c>
      <c r="I43" s="3">
        <f t="shared" si="3"/>
        <v>123.82550398355444</v>
      </c>
      <c r="J43" s="19">
        <f>I43/MAXA($I$6:I42)-1</f>
        <v>-4.7720919350092705E-3</v>
      </c>
      <c r="O43" s="3" t="s">
        <v>59</v>
      </c>
      <c r="P43" s="13">
        <f>(1+B110)*(1+B111)*(1+B112)-1</f>
        <v>3.4074592339000009E-2</v>
      </c>
      <c r="Q43" s="13">
        <f>(1+C110)*(1+C111)*(1+C112)-1</f>
        <v>9.9200101774669092E-2</v>
      </c>
      <c r="R43" s="13">
        <f>(1+G110)*(1+G111)*(1+G112)-1</f>
        <v>1.4472456972410841E-2</v>
      </c>
    </row>
    <row r="44" spans="1:18" x14ac:dyDescent="0.25">
      <c r="A44" s="8">
        <v>39539</v>
      </c>
      <c r="B44" s="9">
        <v>5.0000000000000001E-3</v>
      </c>
      <c r="C44" s="9">
        <v>4.7546697913198877E-2</v>
      </c>
      <c r="D44" s="3">
        <f t="shared" si="0"/>
        <v>125.83647316126056</v>
      </c>
      <c r="E44" s="19">
        <f>D44/MAXA($D$6:D43)-1</f>
        <v>-8.2590396235754371E-3</v>
      </c>
      <c r="F44" s="10">
        <f>'L1'!Q41</f>
        <v>1.1098528722924104E-2</v>
      </c>
      <c r="G44" s="10">
        <f t="shared" si="1"/>
        <v>1.0358606904377338E-2</v>
      </c>
      <c r="H44" s="11">
        <f t="shared" si="2"/>
        <v>128.6532125160164</v>
      </c>
      <c r="I44" s="3">
        <f t="shared" si="3"/>
        <v>125.10816370405648</v>
      </c>
      <c r="J44" s="19">
        <f>I44/MAXA($I$6:I43)-1</f>
        <v>5.5370827449017224E-3</v>
      </c>
      <c r="O44" s="3" t="s">
        <v>60</v>
      </c>
      <c r="P44" s="13">
        <f>(1+B113)*(1+B114)*(1+B115)-1</f>
        <v>1.8727572679999804E-2</v>
      </c>
      <c r="Q44" s="13">
        <f>(1+C113)*(1+C114)*(1+C115)-1</f>
        <v>1.2973652965117433E-2</v>
      </c>
      <c r="R44" s="13">
        <f>(1+G113)*(1+G114)*(1+G115)-1</f>
        <v>1.8774732448543219E-3</v>
      </c>
    </row>
    <row r="45" spans="1:18" x14ac:dyDescent="0.25">
      <c r="A45" s="8">
        <v>39569</v>
      </c>
      <c r="B45" s="9">
        <v>1.2E-2</v>
      </c>
      <c r="C45" s="9">
        <v>1.0674181657577053E-2</v>
      </c>
      <c r="D45" s="3">
        <f t="shared" si="0"/>
        <v>127.34651083919569</v>
      </c>
      <c r="E45" s="19">
        <f>D45/MAXA($D$6:D44)-1</f>
        <v>3.6418519009415729E-3</v>
      </c>
      <c r="F45" s="10">
        <f>'L1'!Q42</f>
        <v>1.5259836153517279E-2</v>
      </c>
      <c r="G45" s="10">
        <f t="shared" si="1"/>
        <v>1.4519914334970513E-2</v>
      </c>
      <c r="H45" s="11">
        <f t="shared" si="2"/>
        <v>130.61643945963445</v>
      </c>
      <c r="I45" s="3">
        <f t="shared" si="3"/>
        <v>126.92472352364486</v>
      </c>
      <c r="J45" s="19">
        <f>I45/MAXA($I$6:I44)-1</f>
        <v>1.4519914334970574E-2</v>
      </c>
      <c r="O45" s="3" t="s">
        <v>61</v>
      </c>
      <c r="P45" s="13">
        <f>(1+B116)*(1+B117)*(1+B118)-1</f>
        <v>1.5743520663999755E-2</v>
      </c>
      <c r="Q45" s="13">
        <f>(1+C116)*(1+C117)*(1+C118)-1</f>
        <v>4.6941268998153873E-2</v>
      </c>
      <c r="R45" s="13">
        <f>(1+G116)*(1+G117)*(1+G118)-1</f>
        <v>1.2830959667055941E-2</v>
      </c>
    </row>
    <row r="46" spans="1:18" x14ac:dyDescent="0.25">
      <c r="A46" s="8">
        <v>39600</v>
      </c>
      <c r="B46" s="9">
        <v>-1.54E-2</v>
      </c>
      <c r="C46" s="9">
        <v>-8.5962384902803612E-2</v>
      </c>
      <c r="D46" s="3">
        <f t="shared" si="0"/>
        <v>125.38537457227208</v>
      </c>
      <c r="E46" s="19">
        <f>D46/MAXA($D$6:D45)-1</f>
        <v>-1.5399999999999969E-2</v>
      </c>
      <c r="F46" s="10">
        <f>'L1'!Q43</f>
        <v>1.0643242647068434E-2</v>
      </c>
      <c r="G46" s="10">
        <f t="shared" si="1"/>
        <v>9.9033208285216681E-3</v>
      </c>
      <c r="H46" s="11">
        <f t="shared" si="2"/>
        <v>132.00662191849946</v>
      </c>
      <c r="I46" s="3">
        <f t="shared" si="3"/>
        <v>128.18169978177093</v>
      </c>
      <c r="J46" s="19">
        <f>I46/MAXA($I$6:I45)-1</f>
        <v>9.9033208285217444E-3</v>
      </c>
      <c r="O46" s="3" t="s">
        <v>62</v>
      </c>
      <c r="P46" s="13">
        <f>(1+B119)*(1+B120)*(1+B121)-1</f>
        <v>7.8003467659999437E-3</v>
      </c>
      <c r="Q46" s="13">
        <f>(1+C119)*(1+C120)*(1+C121)-1</f>
        <v>6.15236942759112E-3</v>
      </c>
      <c r="R46" s="13">
        <f>(1+G119)*(1+G120)*(1+G121)-1</f>
        <v>1.1765055723874207E-2</v>
      </c>
    </row>
    <row r="47" spans="1:18" x14ac:dyDescent="0.25">
      <c r="A47" s="8">
        <v>39630</v>
      </c>
      <c r="B47" s="9">
        <v>-1.3700000000000002E-2</v>
      </c>
      <c r="C47" s="9">
        <v>-9.8593710937500134E-3</v>
      </c>
      <c r="D47" s="3">
        <f t="shared" si="0"/>
        <v>123.66759494063196</v>
      </c>
      <c r="E47" s="19">
        <f>D47/MAXA($D$6:D46)-1</f>
        <v>-2.8889019999999932E-2</v>
      </c>
      <c r="F47" s="10">
        <f>'L1'!Q44</f>
        <v>-2.9978427152993033E-2</v>
      </c>
      <c r="G47" s="10">
        <f t="shared" si="1"/>
        <v>-3.0718348971539799E-2</v>
      </c>
      <c r="H47" s="11">
        <f t="shared" si="2"/>
        <v>128.04927101960303</v>
      </c>
      <c r="I47" s="3">
        <f t="shared" si="3"/>
        <v>124.24416959610934</v>
      </c>
      <c r="J47" s="19">
        <f>I47/MAXA($I$6:I46)-1</f>
        <v>-3.0718348971539799E-2</v>
      </c>
      <c r="O47" s="3" t="s">
        <v>63</v>
      </c>
      <c r="P47" s="13">
        <f>(1+B122)*(1+B123)*(1+B124)-1</f>
        <v>1.1598627659999972E-2</v>
      </c>
      <c r="Q47" s="13">
        <f>(1+C122)*(1+C123)*(1+C124)-1</f>
        <v>4.3913350109456406E-2</v>
      </c>
      <c r="R47" s="13">
        <f>(1+G122)*(1+G123)*(1+G124)-1</f>
        <v>1.3834961551428826E-2</v>
      </c>
    </row>
    <row r="48" spans="1:18" x14ac:dyDescent="0.25">
      <c r="A48" s="8">
        <v>39661</v>
      </c>
      <c r="B48" s="9">
        <v>8.9999999999999998E-4</v>
      </c>
      <c r="C48" s="9">
        <v>1.2190464532380041E-2</v>
      </c>
      <c r="D48" s="3">
        <f t="shared" si="0"/>
        <v>123.77889577607851</v>
      </c>
      <c r="E48" s="19">
        <f>D48/MAXA($D$6:D47)-1</f>
        <v>-2.8015020118000056E-2</v>
      </c>
      <c r="F48" s="10">
        <f>'L1'!Q45</f>
        <v>1.0093188311180577E-2</v>
      </c>
      <c r="G48" s="10">
        <f t="shared" si="1"/>
        <v>9.3532664926338112E-3</v>
      </c>
      <c r="H48" s="11">
        <f t="shared" si="2"/>
        <v>129.34169642511327</v>
      </c>
      <c r="I48" s="3">
        <f t="shared" si="3"/>
        <v>125.40625842449776</v>
      </c>
      <c r="J48" s="19">
        <f>I48/MAXA($I$6:I47)-1</f>
        <v>-2.1652399383050414E-2</v>
      </c>
      <c r="O48" s="3" t="s">
        <v>64</v>
      </c>
      <c r="P48" s="13">
        <f>(1+B125)*(1+B126)*(1+B127)-1</f>
        <v>4.5936321739999952E-2</v>
      </c>
      <c r="Q48" s="13">
        <f>(1+C125)*(1+C126)*(1+C127)-1</f>
        <v>4.3664050842233681E-3</v>
      </c>
      <c r="R48" s="13">
        <f>(1+G125)*(1+G126)*(1+G127)-1</f>
        <v>1.3985097027600535E-2</v>
      </c>
    </row>
    <row r="49" spans="1:18" x14ac:dyDescent="0.25">
      <c r="A49" s="8">
        <v>39692</v>
      </c>
      <c r="B49" s="9">
        <v>-4.3499999999999997E-2</v>
      </c>
      <c r="C49" s="9">
        <v>-9.0791433779084607E-2</v>
      </c>
      <c r="D49" s="3">
        <f t="shared" si="0"/>
        <v>118.3945138098191</v>
      </c>
      <c r="E49" s="19">
        <f>D49/MAXA($D$6:D48)-1</f>
        <v>-7.0296366742866989E-2</v>
      </c>
      <c r="F49" s="10">
        <f>'L1'!Q46</f>
        <v>1.1912737147132549E-2</v>
      </c>
      <c r="G49" s="10">
        <f t="shared" si="1"/>
        <v>1.1172815328585783E-2</v>
      </c>
      <c r="H49" s="11">
        <f t="shared" si="2"/>
        <v>130.88251005678987</v>
      </c>
      <c r="I49" s="3">
        <f t="shared" si="3"/>
        <v>126.80739939092358</v>
      </c>
      <c r="J49" s="19">
        <f>I49/MAXA($I$6:I48)-1</f>
        <v>-1.0721502314192222E-2</v>
      </c>
      <c r="O49" s="3" t="s">
        <v>65</v>
      </c>
      <c r="P49" s="13">
        <f>(1+B128)*(1+B129)*(1+B130)-1</f>
        <v>-1.2243785041999966E-2</v>
      </c>
      <c r="Q49" s="13">
        <f>(1+C128)*(1+C129)*(1+C130)-1</f>
        <v>-2.3114315787218231E-3</v>
      </c>
      <c r="R49" s="13">
        <f>(1+G128)*(1+G129)*(1+G130)-1</f>
        <v>1.3945323409340515E-2</v>
      </c>
    </row>
    <row r="50" spans="1:18" x14ac:dyDescent="0.25">
      <c r="A50" s="8">
        <v>39722</v>
      </c>
      <c r="B50" s="9">
        <v>-3.61E-2</v>
      </c>
      <c r="C50" s="9">
        <v>-0.1694245237674199</v>
      </c>
      <c r="D50" s="3">
        <f t="shared" si="0"/>
        <v>114.12047186128463</v>
      </c>
      <c r="E50" s="19">
        <f>D50/MAXA($D$6:D49)-1</f>
        <v>-0.10385866790344955</v>
      </c>
      <c r="F50" s="10">
        <f>'L1'!Q47</f>
        <v>-4.4479910096806276E-2</v>
      </c>
      <c r="G50" s="10">
        <f t="shared" si="1"/>
        <v>-4.5219831915353038E-2</v>
      </c>
      <c r="H50" s="11">
        <f t="shared" si="2"/>
        <v>125.06086777621951</v>
      </c>
      <c r="I50" s="3">
        <f t="shared" si="3"/>
        <v>121.07319010484296</v>
      </c>
      <c r="J50" s="19">
        <f>I50/MAXA($I$6:I49)-1</f>
        <v>-5.5456509697017542E-2</v>
      </c>
      <c r="O50" s="3" t="s">
        <v>66</v>
      </c>
      <c r="P50" s="13">
        <f>(1+B131)*(1+B132)*(1+B133)-1</f>
        <v>-7.4605207960000142E-3</v>
      </c>
      <c r="Q50" s="13">
        <f>(1+C131)*(1+C132)*(1+C133)-1</f>
        <v>-6.9351644158272774E-2</v>
      </c>
      <c r="R50" s="13">
        <f>(1+G131)*(1+G132)*(1+G133)-1</f>
        <v>-1.9551876267837831E-2</v>
      </c>
    </row>
    <row r="51" spans="1:18" x14ac:dyDescent="0.25">
      <c r="A51" s="8">
        <v>39753</v>
      </c>
      <c r="B51" s="9">
        <v>-5.4000000000000003E-3</v>
      </c>
      <c r="C51" s="9">
        <v>-7.4849042580645175E-2</v>
      </c>
      <c r="D51" s="3">
        <f t="shared" si="0"/>
        <v>113.5042213132337</v>
      </c>
      <c r="E51" s="19">
        <f>D51/MAXA($D$6:D50)-1</f>
        <v>-0.10869783109677078</v>
      </c>
      <c r="F51" s="10">
        <f>'L1'!Q48</f>
        <v>-7.151132828350712E-2</v>
      </c>
      <c r="G51" s="10">
        <f t="shared" si="1"/>
        <v>-7.2251250102053882E-2</v>
      </c>
      <c r="H51" s="11">
        <f t="shared" si="2"/>
        <v>116.11759900525399</v>
      </c>
      <c r="I51" s="3">
        <f t="shared" si="3"/>
        <v>112.32550076592443</v>
      </c>
      <c r="J51" s="19">
        <f>I51/MAXA($I$6:I50)-1</f>
        <v>-0.12370095764716527</v>
      </c>
      <c r="O51" s="3" t="s">
        <v>67</v>
      </c>
      <c r="P51" s="13">
        <f>(1+B134)*(1+B135)*(1+B136)-1</f>
        <v>1.9408544000000028E-2</v>
      </c>
      <c r="Q51" s="13">
        <f>(1+C134)*(1+C135)*(1+C136)-1</f>
        <v>6.4535403159572402E-2</v>
      </c>
      <c r="R51" s="13">
        <f>(1+G134)*(1+G135)*(1+G136)-1</f>
        <v>2.4772280469825603E-2</v>
      </c>
    </row>
    <row r="52" spans="1:18" x14ac:dyDescent="0.25">
      <c r="A52" s="8">
        <v>39783</v>
      </c>
      <c r="B52" s="9">
        <v>-4.5999999999999999E-3</v>
      </c>
      <c r="C52" s="9">
        <v>7.8215768970539834E-3</v>
      </c>
      <c r="D52" s="3">
        <f t="shared" si="0"/>
        <v>112.98210189519281</v>
      </c>
      <c r="E52" s="19">
        <f>D52/MAXA($D$6:D51)-1</f>
        <v>-0.11279782107372582</v>
      </c>
      <c r="F52" s="10">
        <f>'L1'!Q49</f>
        <v>7.8301917021767024E-3</v>
      </c>
      <c r="G52" s="10">
        <f t="shared" si="1"/>
        <v>7.0902698836299372E-3</v>
      </c>
      <c r="H52" s="11">
        <f t="shared" si="2"/>
        <v>117.02682206546163</v>
      </c>
      <c r="I52" s="3">
        <f t="shared" si="3"/>
        <v>113.12191888116871</v>
      </c>
      <c r="J52" s="19">
        <f>I52/MAXA($I$6:I51)-1</f>
        <v>-0.1174877609381173</v>
      </c>
      <c r="O52" s="3" t="s">
        <v>68</v>
      </c>
      <c r="P52" s="13">
        <f>(1+B137)*(1+B138)*(1+B139)-1</f>
        <v>-5.3482671999998121E-3</v>
      </c>
      <c r="Q52" s="13">
        <f>(1+C137)*(1+C138)*(1+C139)-1</f>
        <v>7.7301924009909317E-3</v>
      </c>
      <c r="R52" s="13">
        <f>(1+G137)*(1+G138)*(1+G139)-1</f>
        <v>6.8366553361243199E-3</v>
      </c>
    </row>
    <row r="53" spans="1:18" x14ac:dyDescent="0.25">
      <c r="A53" s="8">
        <v>39814</v>
      </c>
      <c r="B53" s="9">
        <v>4.7000000000000002E-3</v>
      </c>
      <c r="C53" s="9">
        <v>-8.5657342928314395E-2</v>
      </c>
      <c r="D53" s="3">
        <f t="shared" si="0"/>
        <v>113.51311777410021</v>
      </c>
      <c r="E53" s="19">
        <f>D53/MAXA($D$6:D52)-1</f>
        <v>-0.10862797083277231</v>
      </c>
      <c r="F53" s="10">
        <f>'L1'!Q50</f>
        <v>2.9192928776620442E-2</v>
      </c>
      <c r="G53" s="10">
        <f t="shared" si="1"/>
        <v>2.8453006958073675E-2</v>
      </c>
      <c r="H53" s="11">
        <f t="shared" si="2"/>
        <v>120.44317774697288</v>
      </c>
      <c r="I53" s="3">
        <f t="shared" si="3"/>
        <v>116.34057762620526</v>
      </c>
      <c r="J53" s="19">
        <f>I53/MAXA($I$6:I52)-1</f>
        <v>-9.2377634059504277E-2</v>
      </c>
      <c r="O53" s="3" t="s">
        <v>69</v>
      </c>
      <c r="P53" s="13">
        <f>(1+B140)*(1+B141)*(1+B142)-1</f>
        <v>1.0834701080000064E-2</v>
      </c>
      <c r="Q53" s="13">
        <f>(1+C140)*(1+C141)*(1+C142)-1</f>
        <v>1.8992745293059832E-2</v>
      </c>
      <c r="R53" s="13">
        <f>(1+G140)*(1+G141)*(1+G142)-1</f>
        <v>1.7398989330667192E-2</v>
      </c>
    </row>
    <row r="54" spans="1:18" x14ac:dyDescent="0.25">
      <c r="A54" s="8">
        <v>39845</v>
      </c>
      <c r="B54" s="9">
        <v>-3.7000000000000002E-3</v>
      </c>
      <c r="C54" s="9">
        <v>-0.10993119757149228</v>
      </c>
      <c r="D54" s="3">
        <f t="shared" si="0"/>
        <v>113.09311923833603</v>
      </c>
      <c r="E54" s="19">
        <f>D54/MAXA($D$6:D53)-1</f>
        <v>-0.11192604734069111</v>
      </c>
      <c r="F54" s="10">
        <f>'L1'!Q51</f>
        <v>-6.6273028305143498E-3</v>
      </c>
      <c r="G54" s="10">
        <f t="shared" si="1"/>
        <v>-7.3672246490611151E-3</v>
      </c>
      <c r="H54" s="11">
        <f t="shared" si="2"/>
        <v>119.64496433417422</v>
      </c>
      <c r="I54" s="3">
        <f t="shared" si="3"/>
        <v>115.48347045503147</v>
      </c>
      <c r="J54" s="19">
        <f>I54/MAXA($I$6:I53)-1</f>
        <v>-9.9064291925900272E-2</v>
      </c>
      <c r="O54" s="3" t="s">
        <v>70</v>
      </c>
      <c r="P54" s="13">
        <f>(1+B143)*(1+B144)*(1+B145)-1</f>
        <v>1.6129525543999934E-2</v>
      </c>
      <c r="Q54" s="13">
        <f>(1+C143)*(1+C144)*(1+C145)-1</f>
        <v>3.3070290282095405E-2</v>
      </c>
      <c r="R54" s="13">
        <f>(1+G143)*(1+G144)*(1+G145)-1</f>
        <v>1.3932973726678011E-2</v>
      </c>
    </row>
    <row r="55" spans="1:18" x14ac:dyDescent="0.25">
      <c r="A55" s="8">
        <v>39873</v>
      </c>
      <c r="B55" s="9">
        <v>1.1399999999999999E-2</v>
      </c>
      <c r="C55" s="9">
        <v>8.540446162249471E-2</v>
      </c>
      <c r="D55" s="3">
        <f t="shared" si="0"/>
        <v>114.38238079765307</v>
      </c>
      <c r="E55" s="19">
        <f>D55/MAXA($D$6:D54)-1</f>
        <v>-0.101802004280375</v>
      </c>
      <c r="F55" s="10">
        <f>'L1'!Q52</f>
        <v>-1.8885567357004841E-2</v>
      </c>
      <c r="G55" s="10">
        <f t="shared" si="1"/>
        <v>-1.9625489175551607E-2</v>
      </c>
      <c r="H55" s="11">
        <f t="shared" si="2"/>
        <v>117.38540130131473</v>
      </c>
      <c r="I55" s="3">
        <f t="shared" si="3"/>
        <v>113.21705085566111</v>
      </c>
      <c r="J55" s="19">
        <f>I55/MAXA($I$6:I54)-1</f>
        <v>-0.11674559591257649</v>
      </c>
      <c r="O55" s="3" t="s">
        <v>71</v>
      </c>
      <c r="P55" s="13">
        <f>(1+B146)*(1+B147)*(1+B148)-1</f>
        <v>1.130909774299993E-2</v>
      </c>
      <c r="Q55" s="13">
        <f>(1+C146)*(1+C147)*(1+C148)-1</f>
        <v>3.2542099161616322E-2</v>
      </c>
      <c r="R55" s="13">
        <f>(1+G146)*(1+G147)*(1+G148)-1</f>
        <v>1.4680330455751012E-2</v>
      </c>
    </row>
    <row r="56" spans="1:18" x14ac:dyDescent="0.25">
      <c r="A56" s="8">
        <v>39904</v>
      </c>
      <c r="B56" s="9">
        <v>2.4100000000000003E-2</v>
      </c>
      <c r="C56" s="9">
        <v>9.3925079862164695E-2</v>
      </c>
      <c r="D56" s="3">
        <f t="shared" si="0"/>
        <v>117.13899617487651</v>
      </c>
      <c r="E56" s="19">
        <f>D56/MAXA($D$6:D55)-1</f>
        <v>-8.0155432583531971E-2</v>
      </c>
      <c r="F56" s="10">
        <f>'L1'!Q53</f>
        <v>2.2417101930992441E-2</v>
      </c>
      <c r="G56" s="10">
        <f t="shared" si="1"/>
        <v>2.1677180112445675E-2</v>
      </c>
      <c r="H56" s="11">
        <f t="shared" si="2"/>
        <v>120.01684180749676</v>
      </c>
      <c r="I56" s="3">
        <f t="shared" si="3"/>
        <v>115.67127725885919</v>
      </c>
      <c r="J56" s="19">
        <f>I56/MAXA($I$6:I55)-1</f>
        <v>-9.7599131110062576E-2</v>
      </c>
    </row>
    <row r="57" spans="1:18" x14ac:dyDescent="0.25">
      <c r="A57" s="8">
        <v>39934</v>
      </c>
      <c r="B57" s="9">
        <v>2.9500000000000002E-2</v>
      </c>
      <c r="C57" s="9">
        <v>5.3081446255385467E-2</v>
      </c>
      <c r="D57" s="3">
        <f t="shared" si="0"/>
        <v>120.59459656203538</v>
      </c>
      <c r="E57" s="19">
        <f>D57/MAXA($D$6:D56)-1</f>
        <v>-5.3020017844746081E-2</v>
      </c>
      <c r="F57" s="10">
        <f>'L1'!Q54</f>
        <v>2.1328469195372891E-2</v>
      </c>
      <c r="G57" s="10">
        <f t="shared" si="1"/>
        <v>2.0588547376826125E-2</v>
      </c>
      <c r="H57" s="11">
        <f t="shared" si="2"/>
        <v>122.57661732091388</v>
      </c>
      <c r="I57" s="3">
        <f t="shared" si="3"/>
        <v>118.0527808308412</v>
      </c>
      <c r="J57" s="19">
        <f>I57/MAXA($I$6:I56)-1</f>
        <v>-7.902000806803311E-2</v>
      </c>
    </row>
    <row r="58" spans="1:18" x14ac:dyDescent="0.25">
      <c r="A58" s="8">
        <v>39965</v>
      </c>
      <c r="B58" s="9">
        <v>4.0000000000000002E-4</v>
      </c>
      <c r="C58" s="9">
        <v>1.9582653030303376E-4</v>
      </c>
      <c r="D58" s="3">
        <f t="shared" si="0"/>
        <v>120.64283440066019</v>
      </c>
      <c r="E58" s="19">
        <f>D58/MAXA($D$6:D57)-1</f>
        <v>-5.2641225851884021E-2</v>
      </c>
      <c r="F58" s="10">
        <f>'L1'!Q55</f>
        <v>2.0235689322815692E-2</v>
      </c>
      <c r="G58" s="10">
        <f t="shared" si="1"/>
        <v>1.9495767504268926E-2</v>
      </c>
      <c r="H58" s="11">
        <f t="shared" si="2"/>
        <v>125.05703966726156</v>
      </c>
      <c r="I58" s="3">
        <f t="shared" si="3"/>
        <v>120.35431039915169</v>
      </c>
      <c r="J58" s="19">
        <f>I58/MAXA($I$6:I57)-1</f>
        <v>-6.1064796269243993E-2</v>
      </c>
    </row>
    <row r="59" spans="1:18" x14ac:dyDescent="0.25">
      <c r="A59" s="8">
        <v>39995</v>
      </c>
      <c r="B59" s="9">
        <v>1.9400000000000001E-2</v>
      </c>
      <c r="C59" s="9">
        <v>7.4141727016716619E-2</v>
      </c>
      <c r="D59" s="3">
        <f t="shared" si="0"/>
        <v>122.983305388033</v>
      </c>
      <c r="E59" s="19">
        <f>D59/MAXA($D$6:D58)-1</f>
        <v>-3.426246563341051E-2</v>
      </c>
      <c r="F59" s="10">
        <f>'L1'!Q56</f>
        <v>1.0566919236277566E-2</v>
      </c>
      <c r="G59" s="10">
        <f t="shared" si="1"/>
        <v>9.8269974177308001E-3</v>
      </c>
      <c r="H59" s="11">
        <f t="shared" si="2"/>
        <v>126.37850730535348</v>
      </c>
      <c r="I59" s="3">
        <f t="shared" si="3"/>
        <v>121.53703189665691</v>
      </c>
      <c r="J59" s="19">
        <f>I59/MAXA($I$6:I58)-1</f>
        <v>-5.183788244676546E-2</v>
      </c>
    </row>
    <row r="60" spans="1:18" x14ac:dyDescent="0.25">
      <c r="A60" s="8">
        <v>40026</v>
      </c>
      <c r="B60" s="9">
        <v>1.49E-2</v>
      </c>
      <c r="C60" s="9">
        <v>3.3560189240494864E-2</v>
      </c>
      <c r="D60" s="3">
        <f t="shared" si="0"/>
        <v>124.81575663831468</v>
      </c>
      <c r="E60" s="19">
        <f>D60/MAXA($D$6:D59)-1</f>
        <v>-1.9872976371348439E-2</v>
      </c>
      <c r="F60" s="10">
        <f>'L1'!Q57</f>
        <v>1.3461710610907077E-2</v>
      </c>
      <c r="G60" s="10">
        <f t="shared" si="1"/>
        <v>1.2721788792360311E-2</v>
      </c>
      <c r="H60" s="11">
        <f t="shared" si="2"/>
        <v>128.07977819813658</v>
      </c>
      <c r="I60" s="3">
        <f t="shared" si="3"/>
        <v>123.08320034689653</v>
      </c>
      <c r="J60" s="19">
        <f>I60/MAXA($I$6:I59)-1</f>
        <v>-3.9775564246336104E-2</v>
      </c>
    </row>
    <row r="61" spans="1:18" x14ac:dyDescent="0.25">
      <c r="A61" s="8">
        <v>40057</v>
      </c>
      <c r="B61" s="9">
        <v>1.72E-2</v>
      </c>
      <c r="C61" s="9">
        <v>3.5723345788458705E-2</v>
      </c>
      <c r="D61" s="3">
        <f t="shared" si="0"/>
        <v>126.96258765249371</v>
      </c>
      <c r="E61" s="19">
        <f>D61/MAXA($D$6:D60)-1</f>
        <v>-3.0147915649355594E-3</v>
      </c>
      <c r="F61" s="10">
        <f>'L1'!Q58</f>
        <v>1.2147749462826091E-2</v>
      </c>
      <c r="G61" s="10">
        <f t="shared" si="1"/>
        <v>1.1407827644279325E-2</v>
      </c>
      <c r="H61" s="11">
        <f t="shared" si="2"/>
        <v>129.63565925494188</v>
      </c>
      <c r="I61" s="3">
        <f t="shared" si="3"/>
        <v>124.48731228236022</v>
      </c>
      <c r="J61" s="19">
        <f>I61/MAXA($I$6:I60)-1</f>
        <v>-2.8821489383432985E-2</v>
      </c>
    </row>
    <row r="62" spans="1:18" x14ac:dyDescent="0.25">
      <c r="A62" s="8">
        <v>40087</v>
      </c>
      <c r="B62" s="9">
        <v>1.5E-3</v>
      </c>
      <c r="C62" s="9">
        <v>-1.9762000860415463E-2</v>
      </c>
      <c r="D62" s="3">
        <f t="shared" si="0"/>
        <v>127.15303153397245</v>
      </c>
      <c r="E62" s="19">
        <f>D62/MAXA($D$6:D61)-1</f>
        <v>-1.5193137522828692E-3</v>
      </c>
      <c r="F62" s="10">
        <f>'L1'!Q59</f>
        <v>1.2266452328194503E-2</v>
      </c>
      <c r="G62" s="10">
        <f t="shared" si="1"/>
        <v>1.1526530509647737E-2</v>
      </c>
      <c r="H62" s="11">
        <f t="shared" si="2"/>
        <v>131.2258288892267</v>
      </c>
      <c r="I62" s="3">
        <f t="shared" si="3"/>
        <v>125.92221908544688</v>
      </c>
      <c r="J62" s="19">
        <f>I62/MAXA($I$6:I61)-1</f>
        <v>-1.7627170650497015E-2</v>
      </c>
    </row>
    <row r="63" spans="1:18" x14ac:dyDescent="0.25">
      <c r="A63" s="8">
        <v>40118</v>
      </c>
      <c r="B63" s="9">
        <v>7.4000000000000003E-3</v>
      </c>
      <c r="C63" s="9">
        <v>5.736406198137356E-2</v>
      </c>
      <c r="D63" s="3">
        <f t="shared" si="0"/>
        <v>128.09396396732384</v>
      </c>
      <c r="E63" s="19">
        <f>D63/MAXA($D$6:D62)-1</f>
        <v>5.8694433259500745E-3</v>
      </c>
      <c r="F63" s="10">
        <f>'L1'!Q60</f>
        <v>6.6827596611973052E-4</v>
      </c>
      <c r="G63" s="10">
        <f t="shared" si="1"/>
        <v>-7.1645852427035055E-5</v>
      </c>
      <c r="H63" s="11">
        <f t="shared" si="2"/>
        <v>131.3135239568075</v>
      </c>
      <c r="I63" s="3">
        <f t="shared" si="3"/>
        <v>125.91319728072101</v>
      </c>
      <c r="J63" s="19">
        <f>I63/MAXA($I$6:I62)-1</f>
        <v>-1.7697553589256843E-2</v>
      </c>
    </row>
    <row r="64" spans="1:18" x14ac:dyDescent="0.25">
      <c r="A64" s="8">
        <v>40148</v>
      </c>
      <c r="B64" s="9">
        <v>6.1000000000000004E-3</v>
      </c>
      <c r="C64" s="9">
        <v>1.7770571188400419E-2</v>
      </c>
      <c r="D64" s="3">
        <f t="shared" si="0"/>
        <v>128.87533714752453</v>
      </c>
      <c r="E64" s="19">
        <f>D64/MAXA($D$6:D63)-1</f>
        <v>6.0999999999999943E-3</v>
      </c>
      <c r="F64" s="10">
        <f>'L1'!Q61</f>
        <v>1.401652140977694E-2</v>
      </c>
      <c r="G64" s="10">
        <f t="shared" si="1"/>
        <v>1.3276599591230174E-2</v>
      </c>
      <c r="H64" s="11">
        <f t="shared" si="2"/>
        <v>133.15408277674135</v>
      </c>
      <c r="I64" s="3">
        <f t="shared" si="3"/>
        <v>127.5848963842687</v>
      </c>
      <c r="J64" s="19">
        <f>I64/MAXA($I$6:I63)-1</f>
        <v>-4.6559173307756385E-3</v>
      </c>
    </row>
    <row r="65" spans="1:10" x14ac:dyDescent="0.25">
      <c r="A65" s="8">
        <v>40179</v>
      </c>
      <c r="B65" s="9">
        <v>3.2000000000000002E-3</v>
      </c>
      <c r="C65" s="9">
        <v>-3.6974246154947377E-2</v>
      </c>
      <c r="D65" s="3">
        <f t="shared" si="0"/>
        <v>129.28773822639661</v>
      </c>
      <c r="E65" s="19">
        <f>D65/MAXA($D$6:D64)-1</f>
        <v>3.2000000000000917E-3</v>
      </c>
      <c r="F65" s="10">
        <f>'L1'!Q62</f>
        <v>9.8921903791465288E-3</v>
      </c>
      <c r="G65" s="10">
        <f t="shared" si="1"/>
        <v>9.1522685605997627E-3</v>
      </c>
      <c r="H65" s="11">
        <f t="shared" si="2"/>
        <v>134.47126831332949</v>
      </c>
      <c r="I65" s="3">
        <f t="shared" si="3"/>
        <v>128.75258762025382</v>
      </c>
      <c r="J65" s="19">
        <f>I65/MAXA($I$6:I64)-1</f>
        <v>4.4537390240169117E-3</v>
      </c>
    </row>
    <row r="66" spans="1:10" x14ac:dyDescent="0.25">
      <c r="A66" s="8">
        <v>40210</v>
      </c>
      <c r="B66" s="9">
        <v>8.9999999999999998E-4</v>
      </c>
      <c r="C66" s="9">
        <v>2.8513688940531301E-2</v>
      </c>
      <c r="D66" s="3">
        <f t="shared" si="0"/>
        <v>129.40409719080034</v>
      </c>
      <c r="E66" s="19">
        <f>D66/MAXA($D$6:D65)-1</f>
        <v>8.9999999999990088E-4</v>
      </c>
      <c r="F66" s="10">
        <f>'L1'!Q63</f>
        <v>-1.8001322173929592E-3</v>
      </c>
      <c r="G66" s="10">
        <f t="shared" si="1"/>
        <v>-2.5400540359397246E-3</v>
      </c>
      <c r="H66" s="11">
        <f t="shared" si="2"/>
        <v>134.22920225092497</v>
      </c>
      <c r="I66" s="3">
        <f t="shared" si="3"/>
        <v>128.4255490904313</v>
      </c>
      <c r="J66" s="19">
        <f>I66/MAXA($I$6:I65)-1</f>
        <v>-2.5400540359398205E-3</v>
      </c>
    </row>
    <row r="67" spans="1:10" x14ac:dyDescent="0.25">
      <c r="A67" s="8">
        <v>40238</v>
      </c>
      <c r="B67" s="9">
        <v>1.7899999999999999E-2</v>
      </c>
      <c r="C67" s="9">
        <v>5.8796426031891835E-2</v>
      </c>
      <c r="D67" s="3">
        <f t="shared" si="0"/>
        <v>131.72043053051567</v>
      </c>
      <c r="E67" s="19">
        <f>D67/MAXA($D$6:D66)-1</f>
        <v>1.7900000000000027E-2</v>
      </c>
      <c r="F67" s="10">
        <f>'L1'!Q64</f>
        <v>1.2384652535674187E-2</v>
      </c>
      <c r="G67" s="10">
        <f t="shared" si="1"/>
        <v>1.1644730717127421E-2</v>
      </c>
      <c r="H67" s="11">
        <f t="shared" si="2"/>
        <v>135.89158428094339</v>
      </c>
      <c r="I67" s="3">
        <f t="shared" si="3"/>
        <v>129.9210300267886</v>
      </c>
      <c r="J67" s="19">
        <f>I67/MAXA($I$6:I66)-1</f>
        <v>9.0750984359322384E-3</v>
      </c>
    </row>
    <row r="68" spans="1:10" x14ac:dyDescent="0.25">
      <c r="A68" s="8">
        <v>40269</v>
      </c>
      <c r="B68" s="9">
        <v>7.7000000000000002E-3</v>
      </c>
      <c r="C68" s="9">
        <v>1.4759229883791081E-2</v>
      </c>
      <c r="D68" s="3">
        <f t="shared" si="0"/>
        <v>132.73467784560066</v>
      </c>
      <c r="E68" s="19">
        <f>D68/MAXA($D$6:D67)-1</f>
        <v>7.7000000000000401E-3</v>
      </c>
      <c r="F68" s="10">
        <f>'L1'!Q65</f>
        <v>8.8211151786769474E-3</v>
      </c>
      <c r="G68" s="10">
        <f t="shared" si="1"/>
        <v>8.0811933601301813E-3</v>
      </c>
      <c r="H68" s="11">
        <f t="shared" si="2"/>
        <v>137.09029959769848</v>
      </c>
      <c r="I68" s="3">
        <f t="shared" si="3"/>
        <v>130.97094699198234</v>
      </c>
      <c r="J68" s="19">
        <f>I68/MAXA($I$6:I67)-1</f>
        <v>8.0811933601301345E-3</v>
      </c>
    </row>
    <row r="69" spans="1:10" x14ac:dyDescent="0.25">
      <c r="A69" s="8">
        <v>40299</v>
      </c>
      <c r="B69" s="9">
        <v>-1.5500000000000002E-2</v>
      </c>
      <c r="C69" s="9">
        <v>-8.1975841910334468E-2</v>
      </c>
      <c r="D69" s="3">
        <f t="shared" si="0"/>
        <v>130.67729033899386</v>
      </c>
      <c r="E69" s="19">
        <f>D69/MAXA($D$6:D68)-1</f>
        <v>-1.5499999999999958E-2</v>
      </c>
      <c r="F69" s="10">
        <f>'L1'!Q66</f>
        <v>4.1252790385328964E-3</v>
      </c>
      <c r="G69" s="10">
        <f t="shared" si="1"/>
        <v>3.3853572199861307E-3</v>
      </c>
      <c r="H69" s="11">
        <f t="shared" si="2"/>
        <v>137.65583533701505</v>
      </c>
      <c r="I69" s="3">
        <f t="shared" si="3"/>
        <v>131.41433043299008</v>
      </c>
      <c r="J69" s="19">
        <f>I69/MAXA($I$6:I68)-1</f>
        <v>3.3853572199862292E-3</v>
      </c>
    </row>
    <row r="70" spans="1:10" x14ac:dyDescent="0.25">
      <c r="A70" s="8">
        <v>40330</v>
      </c>
      <c r="B70" s="9">
        <v>-6.9999999999999993E-3</v>
      </c>
      <c r="C70" s="9">
        <v>-5.3882442026415123E-2</v>
      </c>
      <c r="D70" s="3">
        <f t="shared" si="0"/>
        <v>129.76254930662091</v>
      </c>
      <c r="E70" s="19">
        <f>D70/MAXA($D$6:D69)-1</f>
        <v>-2.2391499999999787E-2</v>
      </c>
      <c r="F70" s="10">
        <f>'L1'!Q67</f>
        <v>-2.8286908623325859E-2</v>
      </c>
      <c r="G70" s="10">
        <f t="shared" si="1"/>
        <v>-2.9026830441872625E-2</v>
      </c>
      <c r="H70" s="11">
        <f t="shared" si="2"/>
        <v>133.76197730136931</v>
      </c>
      <c r="I70" s="3">
        <f t="shared" si="3"/>
        <v>127.59978894587947</v>
      </c>
      <c r="J70" s="19">
        <f>I70/MAXA($I$6:I69)-1</f>
        <v>-2.9026830441872598E-2</v>
      </c>
    </row>
    <row r="71" spans="1:10" x14ac:dyDescent="0.25">
      <c r="A71" s="8">
        <v>40360</v>
      </c>
      <c r="B71" s="9">
        <v>6.9999999999999993E-3</v>
      </c>
      <c r="C71" s="9">
        <v>6.8777849911552336E-2</v>
      </c>
      <c r="D71" s="3">
        <f t="shared" ref="D71:D134" si="4">D70*(1+B71)</f>
        <v>130.67088715176723</v>
      </c>
      <c r="E71" s="19">
        <f>D71/MAXA($D$6:D70)-1</f>
        <v>-1.5548240500000032E-2</v>
      </c>
      <c r="F71" s="10">
        <f>'L1'!Q68</f>
        <v>1.8932042352734822E-3</v>
      </c>
      <c r="G71" s="10">
        <f t="shared" si="1"/>
        <v>1.1532824167267168E-3</v>
      </c>
      <c r="H71" s="11">
        <f t="shared" si="2"/>
        <v>134.01521604331484</v>
      </c>
      <c r="I71" s="3">
        <f t="shared" si="3"/>
        <v>127.74694753884877</v>
      </c>
      <c r="J71" s="19">
        <f>I71/MAXA($I$6:I70)-1</f>
        <v>-2.7907024158307925E-2</v>
      </c>
    </row>
    <row r="72" spans="1:10" x14ac:dyDescent="0.25">
      <c r="A72" s="8">
        <v>40391</v>
      </c>
      <c r="B72" s="9">
        <v>4.0999999999999995E-3</v>
      </c>
      <c r="C72" s="9">
        <v>-4.7449184040287196E-2</v>
      </c>
      <c r="D72" s="3">
        <f t="shared" si="4"/>
        <v>131.20663778908948</v>
      </c>
      <c r="E72" s="19">
        <f>D72/MAXA($D$6:D71)-1</f>
        <v>-1.1511988286049935E-2</v>
      </c>
      <c r="F72" s="10">
        <f>'L1'!Q69</f>
        <v>2.019356957643173E-2</v>
      </c>
      <c r="G72" s="10">
        <f t="shared" ref="G72:G135" si="5">F72-$L$5</f>
        <v>1.9453647757884964E-2</v>
      </c>
      <c r="H72" s="11">
        <f t="shared" ref="H72:H135" si="6">(H71*(1+F72))</f>
        <v>136.72146163278603</v>
      </c>
      <c r="I72" s="3">
        <f t="shared" si="3"/>
        <v>130.23209165841456</v>
      </c>
      <c r="J72" s="19">
        <f>I72/MAXA($I$6:I71)-1</f>
        <v>-8.9962698183693179E-3</v>
      </c>
    </row>
    <row r="73" spans="1:10" x14ac:dyDescent="0.25">
      <c r="A73" s="8">
        <v>40422</v>
      </c>
      <c r="B73" s="9">
        <v>1.5900000000000001E-2</v>
      </c>
      <c r="C73" s="9">
        <v>8.7551102944020132E-2</v>
      </c>
      <c r="D73" s="3">
        <f t="shared" si="4"/>
        <v>133.292823329936</v>
      </c>
      <c r="E73" s="19">
        <f>D73/MAXA($D$6:D72)-1</f>
        <v>4.2049711002016821E-3</v>
      </c>
      <c r="F73" s="10">
        <f>'L1'!Q70</f>
        <v>-6.6233325678023832E-4</v>
      </c>
      <c r="G73" s="10">
        <f t="shared" si="5"/>
        <v>-1.402255075327004E-3</v>
      </c>
      <c r="H73" s="11">
        <f t="shared" si="6"/>
        <v>136.63090646183105</v>
      </c>
      <c r="I73" s="3">
        <f t="shared" ref="I73:I136" si="7">(1+G73)*I72</f>
        <v>130.04947304691609</v>
      </c>
      <c r="J73" s="19">
        <f>I73/MAXA($I$6:I72)-1</f>
        <v>-1.0385909828684592E-2</v>
      </c>
    </row>
    <row r="74" spans="1:10" x14ac:dyDescent="0.25">
      <c r="A74" s="8">
        <v>40452</v>
      </c>
      <c r="B74" s="9">
        <v>1.06E-2</v>
      </c>
      <c r="C74" s="9">
        <v>3.6855994397076541E-2</v>
      </c>
      <c r="D74" s="3">
        <f t="shared" si="4"/>
        <v>134.70572725723332</v>
      </c>
      <c r="E74" s="19">
        <f>D74/MAXA($D$6:D73)-1</f>
        <v>1.0599999999999943E-2</v>
      </c>
      <c r="F74" s="10">
        <f>'L1'!Q71</f>
        <v>1.307908605938198E-2</v>
      </c>
      <c r="G74" s="10">
        <f t="shared" si="5"/>
        <v>1.2339164240835214E-2</v>
      </c>
      <c r="H74" s="11">
        <f t="shared" si="6"/>
        <v>138.41791384581668</v>
      </c>
      <c r="I74" s="3">
        <f t="shared" si="7"/>
        <v>131.65417485427608</v>
      </c>
      <c r="J74" s="19">
        <f>I74/MAXA($I$6:I73)-1</f>
        <v>1.8251009649841166E-3</v>
      </c>
    </row>
    <row r="75" spans="1:10" x14ac:dyDescent="0.25">
      <c r="A75" s="8">
        <v>40483</v>
      </c>
      <c r="B75" s="9">
        <v>3.0999999999999999E-3</v>
      </c>
      <c r="C75" s="9">
        <v>-2.2902497989432113E-3</v>
      </c>
      <c r="D75" s="3">
        <f t="shared" si="4"/>
        <v>135.12331501173077</v>
      </c>
      <c r="E75" s="19">
        <f>D75/MAXA($D$6:D74)-1</f>
        <v>3.1000000000001027E-3</v>
      </c>
      <c r="F75" s="10">
        <f>'L1'!Q72</f>
        <v>1.1435577736458268E-2</v>
      </c>
      <c r="G75" s="10">
        <f t="shared" si="5"/>
        <v>1.0695655917911502E-2</v>
      </c>
      <c r="H75" s="11">
        <f t="shared" si="6"/>
        <v>140.00080265971891</v>
      </c>
      <c r="I75" s="3">
        <f t="shared" si="7"/>
        <v>133.06230260867397</v>
      </c>
      <c r="J75" s="19">
        <f>I75/MAXA($I$6:I74)-1</f>
        <v>1.069565591791144E-2</v>
      </c>
    </row>
    <row r="76" spans="1:10" x14ac:dyDescent="0.25">
      <c r="A76" s="8">
        <v>40513</v>
      </c>
      <c r="B76" s="9">
        <v>3.3100000000000004E-2</v>
      </c>
      <c r="C76" s="9">
        <v>6.5300040489854716E-2</v>
      </c>
      <c r="D76" s="3">
        <f t="shared" si="4"/>
        <v>139.59589673861905</v>
      </c>
      <c r="E76" s="19">
        <f>D76/MAXA($D$6:D75)-1</f>
        <v>3.3099999999999907E-2</v>
      </c>
      <c r="F76" s="10">
        <f>'L1'!Q73</f>
        <v>5.6833103036082596E-3</v>
      </c>
      <c r="G76" s="10">
        <f t="shared" si="5"/>
        <v>4.9433884850614944E-3</v>
      </c>
      <c r="H76" s="11">
        <f t="shared" si="6"/>
        <v>140.79647066398832</v>
      </c>
      <c r="I76" s="3">
        <f t="shared" si="7"/>
        <v>133.72008126318548</v>
      </c>
      <c r="J76" s="19">
        <f>I76/MAXA($I$6:I75)-1</f>
        <v>4.943388485061595E-3</v>
      </c>
    </row>
    <row r="77" spans="1:10" x14ac:dyDescent="0.25">
      <c r="A77" s="8">
        <v>40544</v>
      </c>
      <c r="B77" s="9">
        <v>-1.8E-3</v>
      </c>
      <c r="C77" s="9">
        <v>2.2645573980086819E-2</v>
      </c>
      <c r="D77" s="3">
        <f t="shared" si="4"/>
        <v>139.34462412448954</v>
      </c>
      <c r="E77" s="19">
        <f>D77/MAXA($D$6:D76)-1</f>
        <v>-1.7999999999999128E-3</v>
      </c>
      <c r="F77" s="10">
        <f>'L1'!Q74</f>
        <v>1.3048317036863818E-2</v>
      </c>
      <c r="G77" s="10">
        <f t="shared" si="5"/>
        <v>1.2308395218317052E-2</v>
      </c>
      <c r="H77" s="11">
        <f t="shared" si="6"/>
        <v>142.63362765088354</v>
      </c>
      <c r="I77" s="3">
        <f t="shared" si="7"/>
        <v>135.36596087199823</v>
      </c>
      <c r="J77" s="19">
        <f>I77/MAXA($I$6:I76)-1</f>
        <v>1.2308395218316948E-2</v>
      </c>
    </row>
    <row r="78" spans="1:10" x14ac:dyDescent="0.25">
      <c r="A78" s="8">
        <v>40575</v>
      </c>
      <c r="B78" s="9">
        <v>4.7999999999999996E-3</v>
      </c>
      <c r="C78" s="9">
        <v>3.1956564052952219E-2</v>
      </c>
      <c r="D78" s="3">
        <f t="shared" si="4"/>
        <v>140.01347832028708</v>
      </c>
      <c r="E78" s="19">
        <f>D78/MAXA($D$6:D77)-1</f>
        <v>2.9913599999999985E-3</v>
      </c>
      <c r="F78" s="10">
        <f>'L1'!Q75</f>
        <v>6.7386412869025981E-3</v>
      </c>
      <c r="G78" s="10">
        <f t="shared" si="5"/>
        <v>5.9987194683558329E-3</v>
      </c>
      <c r="H78" s="11">
        <f t="shared" si="6"/>
        <v>143.59478450307247</v>
      </c>
      <c r="I78" s="3">
        <f t="shared" si="7"/>
        <v>136.17798329683376</v>
      </c>
      <c r="J78" s="19">
        <f>I78/MAXA($I$6:I77)-1</f>
        <v>5.9987194683557288E-3</v>
      </c>
    </row>
    <row r="79" spans="1:10" x14ac:dyDescent="0.25">
      <c r="A79" s="8">
        <v>40603</v>
      </c>
      <c r="B79" s="9">
        <v>2.5000000000000001E-3</v>
      </c>
      <c r="C79" s="9">
        <v>-1.0473132038185673E-3</v>
      </c>
      <c r="D79" s="3">
        <f t="shared" si="4"/>
        <v>140.36351201608778</v>
      </c>
      <c r="E79" s="19">
        <f>D79/MAXA($D$6:D78)-1</f>
        <v>2.4999999999999467E-3</v>
      </c>
      <c r="F79" s="10">
        <f>'L1'!Q76</f>
        <v>7.3147650873107159E-3</v>
      </c>
      <c r="G79" s="10">
        <f t="shared" si="5"/>
        <v>6.5748432687639507E-3</v>
      </c>
      <c r="H79" s="11">
        <f t="shared" si="6"/>
        <v>144.64514661947544</v>
      </c>
      <c r="I79" s="3">
        <f t="shared" si="7"/>
        <v>137.0733321936668</v>
      </c>
      <c r="J79" s="19">
        <f>I79/MAXA($I$6:I78)-1</f>
        <v>6.5748432687640079E-3</v>
      </c>
    </row>
    <row r="80" spans="1:10" x14ac:dyDescent="0.25">
      <c r="A80" s="8">
        <v>40634</v>
      </c>
      <c r="B80" s="9">
        <v>1.3300000000000001E-2</v>
      </c>
      <c r="C80" s="9">
        <v>2.8495380443795071E-2</v>
      </c>
      <c r="D80" s="3">
        <f t="shared" si="4"/>
        <v>142.23034672590177</v>
      </c>
      <c r="E80" s="19">
        <f>D80/MAXA($D$6:D79)-1</f>
        <v>1.330000000000009E-2</v>
      </c>
      <c r="F80" s="10">
        <f>'L1'!Q77</f>
        <v>6.2783682954365488E-3</v>
      </c>
      <c r="G80" s="10">
        <f t="shared" si="5"/>
        <v>5.5384464768897836E-3</v>
      </c>
      <c r="H80" s="11">
        <f t="shared" si="6"/>
        <v>145.55328212209994</v>
      </c>
      <c r="I80" s="3">
        <f t="shared" si="7"/>
        <v>137.83250550743034</v>
      </c>
      <c r="J80" s="19">
        <f>I80/MAXA($I$6:I79)-1</f>
        <v>5.5384464768897246E-3</v>
      </c>
    </row>
    <row r="81" spans="1:10" x14ac:dyDescent="0.25">
      <c r="A81" s="8">
        <v>40664</v>
      </c>
      <c r="B81" s="9">
        <v>-9.300000000000001E-3</v>
      </c>
      <c r="C81" s="9">
        <v>-1.3500952766930641E-2</v>
      </c>
      <c r="D81" s="3">
        <f t="shared" si="4"/>
        <v>140.90760450135087</v>
      </c>
      <c r="E81" s="19">
        <f>D81/MAXA($D$6:D80)-1</f>
        <v>-9.300000000000086E-3</v>
      </c>
      <c r="F81" s="10">
        <f>'L1'!Q78</f>
        <v>8.4147712127419817E-3</v>
      </c>
      <c r="G81" s="10">
        <f t="shared" si="5"/>
        <v>7.6748493941952165E-3</v>
      </c>
      <c r="H81" s="11">
        <f t="shared" si="6"/>
        <v>146.77807969042112</v>
      </c>
      <c r="I81" s="3">
        <f t="shared" si="7"/>
        <v>138.89034922882445</v>
      </c>
      <c r="J81" s="19">
        <f>I81/MAXA($I$6:I80)-1</f>
        <v>7.6748493941951601E-3</v>
      </c>
    </row>
    <row r="82" spans="1:10" x14ac:dyDescent="0.25">
      <c r="A82" s="8">
        <v>40695</v>
      </c>
      <c r="B82" s="9">
        <v>-1.5100000000000001E-2</v>
      </c>
      <c r="C82" s="9">
        <v>-1.825746126569705E-2</v>
      </c>
      <c r="D82" s="3">
        <f t="shared" si="4"/>
        <v>138.77989967338047</v>
      </c>
      <c r="E82" s="19">
        <f>D82/MAXA($D$6:D81)-1</f>
        <v>-2.4259570000000119E-2</v>
      </c>
      <c r="F82" s="10">
        <f>'L1'!Q79</f>
        <v>3.259492360222856E-3</v>
      </c>
      <c r="G82" s="10">
        <f t="shared" si="5"/>
        <v>2.5195705416760903E-3</v>
      </c>
      <c r="H82" s="11">
        <f t="shared" si="6"/>
        <v>147.25650171982025</v>
      </c>
      <c r="I82" s="3">
        <f t="shared" si="7"/>
        <v>139.2402932612645</v>
      </c>
      <c r="J82" s="19">
        <f>I82/MAXA($I$6:I81)-1</f>
        <v>2.5195705416760639E-3</v>
      </c>
    </row>
    <row r="83" spans="1:10" x14ac:dyDescent="0.25">
      <c r="A83" s="8">
        <v>40725</v>
      </c>
      <c r="B83" s="9">
        <v>2.9999999999999997E-4</v>
      </c>
      <c r="C83" s="9">
        <v>-2.1474425791952023E-2</v>
      </c>
      <c r="D83" s="3">
        <f t="shared" si="4"/>
        <v>138.82153364328249</v>
      </c>
      <c r="E83" s="19">
        <f>D83/MAXA($D$6:D82)-1</f>
        <v>-2.3966847871000008E-2</v>
      </c>
      <c r="F83" s="10">
        <f>'L1'!Q80</f>
        <v>3.4045203237015194E-3</v>
      </c>
      <c r="G83" s="10">
        <f t="shared" si="5"/>
        <v>2.6645985051547538E-3</v>
      </c>
      <c r="H83" s="11">
        <f t="shared" si="6"/>
        <v>147.75783947272254</v>
      </c>
      <c r="I83" s="3">
        <f t="shared" si="7"/>
        <v>139.61131273854576</v>
      </c>
      <c r="J83" s="19">
        <f>I83/MAXA($I$6:I82)-1</f>
        <v>2.6645985051547694E-3</v>
      </c>
    </row>
    <row r="84" spans="1:10" x14ac:dyDescent="0.25">
      <c r="A84" s="8">
        <v>40756</v>
      </c>
      <c r="B84" s="9">
        <v>-1.8200000000000001E-2</v>
      </c>
      <c r="C84" s="9">
        <v>-5.6791107463597612E-2</v>
      </c>
      <c r="D84" s="3">
        <f t="shared" si="4"/>
        <v>136.29498173097474</v>
      </c>
      <c r="E84" s="19">
        <f>D84/MAXA($D$6:D83)-1</f>
        <v>-4.1730651239747951E-2</v>
      </c>
      <c r="F84" s="10">
        <f>'L1'!Q81</f>
        <v>-7.0360305875541663E-3</v>
      </c>
      <c r="G84" s="10">
        <f t="shared" si="5"/>
        <v>-7.7759524061009316E-3</v>
      </c>
      <c r="H84" s="11">
        <f t="shared" si="6"/>
        <v>146.71821079464155</v>
      </c>
      <c r="I84" s="3">
        <f t="shared" si="7"/>
        <v>138.52570181533756</v>
      </c>
      <c r="J84" s="19">
        <f>I84/MAXA($I$6:I83)-1</f>
        <v>-7.7759524061009611E-3</v>
      </c>
    </row>
    <row r="85" spans="1:10" x14ac:dyDescent="0.25">
      <c r="A85" s="8">
        <v>40787</v>
      </c>
      <c r="B85" s="9">
        <v>-1.0200000000000001E-2</v>
      </c>
      <c r="C85" s="9">
        <v>-7.1761988303760127E-2</v>
      </c>
      <c r="D85" s="3">
        <f t="shared" si="4"/>
        <v>134.90477291731881</v>
      </c>
      <c r="E85" s="19">
        <f>D85/MAXA($D$6:D84)-1</f>
        <v>-5.1504998597102447E-2</v>
      </c>
      <c r="F85" s="10">
        <f>'L1'!Q82</f>
        <v>-8.8723095403631345E-3</v>
      </c>
      <c r="G85" s="10">
        <f t="shared" si="5"/>
        <v>-9.6122313589099007E-3</v>
      </c>
      <c r="H85" s="11">
        <f t="shared" si="6"/>
        <v>145.41648141326326</v>
      </c>
      <c r="I85" s="3">
        <f t="shared" si="7"/>
        <v>137.19416072033317</v>
      </c>
      <c r="J85" s="19">
        <f>I85/MAXA($I$6:I84)-1</f>
        <v>-1.7313439511447482E-2</v>
      </c>
    </row>
    <row r="86" spans="1:10" x14ac:dyDescent="0.25">
      <c r="A86" s="8">
        <v>40817</v>
      </c>
      <c r="B86" s="9">
        <v>6.9999999999999993E-3</v>
      </c>
      <c r="C86" s="9">
        <v>0.10772303853581011</v>
      </c>
      <c r="D86" s="3">
        <f t="shared" si="4"/>
        <v>135.84910632774003</v>
      </c>
      <c r="E86" s="19">
        <f>D86/MAXA($D$6:D85)-1</f>
        <v>-4.486553358728218E-2</v>
      </c>
      <c r="F86" s="10">
        <f>'L1'!Q83</f>
        <v>-1.7712017776326361E-2</v>
      </c>
      <c r="G86" s="10">
        <f t="shared" si="5"/>
        <v>-1.8451939594873127E-2</v>
      </c>
      <c r="H86" s="11">
        <f t="shared" si="6"/>
        <v>142.8408621095007</v>
      </c>
      <c r="I86" s="3">
        <f t="shared" si="7"/>
        <v>134.66266235395227</v>
      </c>
      <c r="J86" s="19">
        <f>I86/MAXA($I$6:I85)-1</f>
        <v>-3.5445912566275939E-2</v>
      </c>
    </row>
    <row r="87" spans="1:10" x14ac:dyDescent="0.25">
      <c r="A87" s="8">
        <v>40848</v>
      </c>
      <c r="B87" s="9">
        <v>-4.4000000000000003E-3</v>
      </c>
      <c r="C87" s="9">
        <v>-5.0587151935872487E-3</v>
      </c>
      <c r="D87" s="3">
        <f t="shared" si="4"/>
        <v>135.25137025989798</v>
      </c>
      <c r="E87" s="19">
        <f>D87/MAXA($D$6:D86)-1</f>
        <v>-4.9068125239498106E-2</v>
      </c>
      <c r="F87" s="10">
        <f>'L1'!Q84</f>
        <v>2.5414175432550506E-2</v>
      </c>
      <c r="G87" s="10">
        <f t="shared" si="5"/>
        <v>2.467425361400374E-2</v>
      </c>
      <c r="H87" s="11">
        <f t="shared" si="6"/>
        <v>146.47104483808832</v>
      </c>
      <c r="I87" s="3">
        <f t="shared" si="7"/>
        <v>137.98536303721065</v>
      </c>
      <c r="J87" s="19">
        <f>I87/MAXA($I$6:I86)-1</f>
        <v>-1.1646260388512242E-2</v>
      </c>
    </row>
    <row r="88" spans="1:10" x14ac:dyDescent="0.25">
      <c r="A88" s="8">
        <v>40878</v>
      </c>
      <c r="B88" s="9">
        <v>5.6999999999999993E-3</v>
      </c>
      <c r="C88" s="9">
        <v>8.532763948144062E-3</v>
      </c>
      <c r="D88" s="3">
        <f t="shared" si="4"/>
        <v>136.02230307037939</v>
      </c>
      <c r="E88" s="19">
        <f>D88/MAXA($D$6:D87)-1</f>
        <v>-4.3647813553363335E-2</v>
      </c>
      <c r="F88" s="10">
        <f>'L1'!Q85</f>
        <v>1.0702243673950408E-2</v>
      </c>
      <c r="G88" s="10">
        <f t="shared" si="5"/>
        <v>9.9623218554036417E-3</v>
      </c>
      <c r="H88" s="11">
        <f t="shared" si="6"/>
        <v>148.03861365112365</v>
      </c>
      <c r="I88" s="3">
        <f t="shared" si="7"/>
        <v>139.36001763512206</v>
      </c>
      <c r="J88" s="19">
        <f>I88/MAXA($I$6:I87)-1</f>
        <v>-1.7999623275106735E-3</v>
      </c>
    </row>
    <row r="89" spans="1:10" x14ac:dyDescent="0.25">
      <c r="A89" s="8">
        <v>40909</v>
      </c>
      <c r="B89" s="9">
        <v>1.7299999999999999E-2</v>
      </c>
      <c r="C89" s="9">
        <v>4.3583062218506274E-2</v>
      </c>
      <c r="D89" s="3">
        <f t="shared" si="4"/>
        <v>138.37548891349698</v>
      </c>
      <c r="E89" s="19">
        <f>D89/MAXA($D$6:D88)-1</f>
        <v>-2.7102920727836266E-2</v>
      </c>
      <c r="F89" s="10">
        <f>'L1'!Q86</f>
        <v>1.3671102731156782E-2</v>
      </c>
      <c r="G89" s="10">
        <f t="shared" si="5"/>
        <v>1.2931180912610016E-2</v>
      </c>
      <c r="H89" s="11">
        <f t="shared" si="6"/>
        <v>150.06246474652619</v>
      </c>
      <c r="I89" s="3">
        <f t="shared" si="7"/>
        <v>141.16210723514635</v>
      </c>
      <c r="J89" s="19">
        <f>I89/MAXA($I$6:I88)-1</f>
        <v>1.1107942946606331E-2</v>
      </c>
    </row>
    <row r="90" spans="1:10" x14ac:dyDescent="0.25">
      <c r="A90" s="8">
        <v>40940</v>
      </c>
      <c r="B90" s="9">
        <v>1.4499999999999999E-2</v>
      </c>
      <c r="C90" s="9">
        <v>4.0589464130841746E-2</v>
      </c>
      <c r="D90" s="3">
        <f t="shared" si="4"/>
        <v>140.38193350274267</v>
      </c>
      <c r="E90" s="19">
        <f>D90/MAXA($D$6:D89)-1</f>
        <v>-1.2995913078390098E-2</v>
      </c>
      <c r="F90" s="10">
        <f>'L1'!Q87</f>
        <v>1.3521428865353234E-2</v>
      </c>
      <c r="G90" s="10">
        <f t="shared" si="5"/>
        <v>1.2781507046806468E-2</v>
      </c>
      <c r="H90" s="11">
        <f t="shared" si="6"/>
        <v>152.0915236889559</v>
      </c>
      <c r="I90" s="3">
        <f t="shared" si="7"/>
        <v>142.96637170351443</v>
      </c>
      <c r="J90" s="19">
        <f>I90/MAXA($I$6:I89)-1</f>
        <v>1.2781507046806473E-2</v>
      </c>
    </row>
    <row r="91" spans="1:10" x14ac:dyDescent="0.25">
      <c r="A91" s="8">
        <v>40969</v>
      </c>
      <c r="B91" s="9">
        <v>2.5000000000000001E-3</v>
      </c>
      <c r="C91" s="9">
        <v>3.1332314530530647E-2</v>
      </c>
      <c r="D91" s="3">
        <f t="shared" si="4"/>
        <v>140.73288833649951</v>
      </c>
      <c r="E91" s="19">
        <f>D91/MAXA($D$6:D90)-1</f>
        <v>-1.0528402861086139E-2</v>
      </c>
      <c r="F91" s="10">
        <f>'L1'!Q88</f>
        <v>8.5844139546124264E-3</v>
      </c>
      <c r="G91" s="10">
        <f t="shared" si="5"/>
        <v>7.8444921360656603E-3</v>
      </c>
      <c r="H91" s="11">
        <f t="shared" si="6"/>
        <v>153.39714028728966</v>
      </c>
      <c r="I91" s="3">
        <f t="shared" si="7"/>
        <v>144.08787028206447</v>
      </c>
      <c r="J91" s="19">
        <f>I91/MAXA($I$6:I90)-1</f>
        <v>7.8444921360656394E-3</v>
      </c>
    </row>
    <row r="92" spans="1:10" x14ac:dyDescent="0.25">
      <c r="A92" s="8">
        <v>41000</v>
      </c>
      <c r="B92" s="9">
        <v>-4.0000000000000002E-4</v>
      </c>
      <c r="C92" s="9">
        <v>-7.4974527092703802E-3</v>
      </c>
      <c r="D92" s="3">
        <f t="shared" si="4"/>
        <v>140.67659518116491</v>
      </c>
      <c r="E92" s="19">
        <f>D92/MAXA($D$6:D91)-1</f>
        <v>-1.0924191499941727E-2</v>
      </c>
      <c r="F92" s="10">
        <f>'L1'!Q89</f>
        <v>9.120806902573244E-3</v>
      </c>
      <c r="G92" s="10">
        <f t="shared" si="5"/>
        <v>8.3808850840264779E-3</v>
      </c>
      <c r="H92" s="11">
        <f t="shared" si="6"/>
        <v>154.79624598325697</v>
      </c>
      <c r="I92" s="3">
        <f t="shared" si="7"/>
        <v>145.29545416490058</v>
      </c>
      <c r="J92" s="19">
        <f>I92/MAXA($I$6:I91)-1</f>
        <v>8.3808850840265681E-3</v>
      </c>
    </row>
    <row r="93" spans="1:10" x14ac:dyDescent="0.25">
      <c r="A93" s="8">
        <v>41030</v>
      </c>
      <c r="B93" s="9">
        <v>-3.2000000000000002E-3</v>
      </c>
      <c r="C93" s="9">
        <v>-6.265072563317764E-2</v>
      </c>
      <c r="D93" s="3">
        <f t="shared" si="4"/>
        <v>140.22643007658519</v>
      </c>
      <c r="E93" s="19">
        <f>D93/MAXA($D$6:D92)-1</f>
        <v>-1.40892340871418E-2</v>
      </c>
      <c r="F93" s="10">
        <f>'L1'!Q90</f>
        <v>3.8670390426902828E-3</v>
      </c>
      <c r="G93" s="10">
        <f t="shared" si="5"/>
        <v>3.1271172241435171E-3</v>
      </c>
      <c r="H93" s="11">
        <f t="shared" si="6"/>
        <v>155.39484911013611</v>
      </c>
      <c r="I93" s="3">
        <f t="shared" si="7"/>
        <v>145.74981008220939</v>
      </c>
      <c r="J93" s="19">
        <f>I93/MAXA($I$6:I92)-1</f>
        <v>3.1271172241436052E-3</v>
      </c>
    </row>
    <row r="94" spans="1:10" x14ac:dyDescent="0.25">
      <c r="A94" s="8">
        <v>41061</v>
      </c>
      <c r="B94" s="9">
        <v>-5.1000000000000004E-3</v>
      </c>
      <c r="C94" s="9">
        <v>3.9554982134591521E-2</v>
      </c>
      <c r="D94" s="3">
        <f t="shared" si="4"/>
        <v>139.51127528319461</v>
      </c>
      <c r="E94" s="19">
        <f>D94/MAXA($D$6:D93)-1</f>
        <v>-1.9117378993297462E-2</v>
      </c>
      <c r="F94" s="10">
        <f>'L1'!Q91</f>
        <v>-1.7919351936666897E-2</v>
      </c>
      <c r="G94" s="10">
        <f t="shared" si="5"/>
        <v>-1.8659273755213663E-2</v>
      </c>
      <c r="H94" s="11">
        <f t="shared" si="6"/>
        <v>152.61027411978631</v>
      </c>
      <c r="I94" s="3">
        <f t="shared" si="7"/>
        <v>143.03022447611505</v>
      </c>
      <c r="J94" s="19">
        <f>I94/MAXA($I$6:I93)-1</f>
        <v>-1.865927375521359E-2</v>
      </c>
    </row>
    <row r="95" spans="1:10" x14ac:dyDescent="0.25">
      <c r="A95" s="8">
        <v>41091</v>
      </c>
      <c r="B95" s="9">
        <v>1.89E-2</v>
      </c>
      <c r="C95" s="9">
        <v>1.2597574126154365E-2</v>
      </c>
      <c r="D95" s="3">
        <f t="shared" si="4"/>
        <v>142.14803838604698</v>
      </c>
      <c r="E95" s="19">
        <f>D95/MAXA($D$6:D94)-1</f>
        <v>-5.7869745627081581E-4</v>
      </c>
      <c r="F95" s="10">
        <f>'L1'!Q92</f>
        <v>9.9600586468020797E-3</v>
      </c>
      <c r="G95" s="10">
        <f t="shared" si="5"/>
        <v>9.2201368282553136E-3</v>
      </c>
      <c r="H95" s="11">
        <f t="shared" si="6"/>
        <v>154.13028140012392</v>
      </c>
      <c r="I95" s="3">
        <f t="shared" si="7"/>
        <v>144.34898271636092</v>
      </c>
      <c r="J95" s="19">
        <f>I95/MAXA($I$6:I94)-1</f>
        <v>-9.6111779840971634E-3</v>
      </c>
    </row>
    <row r="96" spans="1:10" x14ac:dyDescent="0.25">
      <c r="A96" s="8">
        <v>41122</v>
      </c>
      <c r="B96" s="9">
        <v>3.4999999999999996E-3</v>
      </c>
      <c r="C96" s="9">
        <v>1.9763369680148246E-2</v>
      </c>
      <c r="D96" s="3">
        <f t="shared" si="4"/>
        <v>142.64555652039815</v>
      </c>
      <c r="E96" s="19">
        <f>D96/MAXA($D$6:D95)-1</f>
        <v>2.9192771026322895E-3</v>
      </c>
      <c r="F96" s="10">
        <f>'L1'!Q93</f>
        <v>4.9832351388832035E-3</v>
      </c>
      <c r="G96" s="10">
        <f t="shared" si="5"/>
        <v>4.2433133203364382E-3</v>
      </c>
      <c r="H96" s="11">
        <f t="shared" si="6"/>
        <v>154.89834883436296</v>
      </c>
      <c r="I96" s="3">
        <f t="shared" si="7"/>
        <v>144.96150067749826</v>
      </c>
      <c r="J96" s="19">
        <f>I96/MAXA($I$6:I95)-1</f>
        <v>-5.408647903324737E-3</v>
      </c>
    </row>
    <row r="97" spans="1:10" x14ac:dyDescent="0.25">
      <c r="A97" s="8">
        <v>41153</v>
      </c>
      <c r="B97" s="9">
        <v>2.3999999999999998E-3</v>
      </c>
      <c r="C97" s="9">
        <v>2.4236153696477025E-2</v>
      </c>
      <c r="D97" s="3">
        <f t="shared" si="4"/>
        <v>142.98790585604709</v>
      </c>
      <c r="E97" s="19">
        <f>D97/MAXA($D$6:D96)-1</f>
        <v>2.3999999999999577E-3</v>
      </c>
      <c r="F97" s="10">
        <f>'L1'!Q94</f>
        <v>9.7115475364182701E-3</v>
      </c>
      <c r="G97" s="10">
        <f t="shared" si="5"/>
        <v>8.971625717871504E-3</v>
      </c>
      <c r="H97" s="11">
        <f t="shared" si="6"/>
        <v>156.40265151238057</v>
      </c>
      <c r="I97" s="3">
        <f t="shared" si="7"/>
        <v>146.26204100507778</v>
      </c>
      <c r="J97" s="19">
        <f>I97/MAXA($I$6:I96)-1</f>
        <v>3.5144534499185198E-3</v>
      </c>
    </row>
    <row r="98" spans="1:10" x14ac:dyDescent="0.25">
      <c r="A98" s="8">
        <v>41183</v>
      </c>
      <c r="B98" s="9">
        <v>-5.7999999999999996E-3</v>
      </c>
      <c r="C98" s="9">
        <v>-1.9789409878227415E-2</v>
      </c>
      <c r="D98" s="3">
        <f t="shared" si="4"/>
        <v>142.15857600208201</v>
      </c>
      <c r="E98" s="19">
        <f>D98/MAXA($D$6:D97)-1</f>
        <v>-5.8000000000000274E-3</v>
      </c>
      <c r="F98" s="10">
        <f>'L1'!Q95</f>
        <v>6.6470827864625421E-3</v>
      </c>
      <c r="G98" s="10">
        <f t="shared" si="5"/>
        <v>5.9071609679157769E-3</v>
      </c>
      <c r="H98" s="11">
        <f t="shared" si="6"/>
        <v>157.44227288500562</v>
      </c>
      <c r="I98" s="3">
        <f t="shared" si="7"/>
        <v>147.12603442479067</v>
      </c>
      <c r="J98" s="19">
        <f>I98/MAXA($I$6:I97)-1</f>
        <v>5.9071609679157699E-3</v>
      </c>
    </row>
    <row r="99" spans="1:10" x14ac:dyDescent="0.25">
      <c r="A99" s="8">
        <v>41214</v>
      </c>
      <c r="B99" s="9">
        <v>4.1999999999999997E-3</v>
      </c>
      <c r="C99" s="9">
        <v>2.8467170173434031E-3</v>
      </c>
      <c r="D99" s="3">
        <f t="shared" si="4"/>
        <v>142.75564202129075</v>
      </c>
      <c r="E99" s="19">
        <f>D99/MAXA($D$6:D98)-1</f>
        <v>-1.6243600000001024E-3</v>
      </c>
      <c r="F99" s="10">
        <f>'L1'!Q96</f>
        <v>4.4032267048525978E-3</v>
      </c>
      <c r="G99" s="10">
        <f t="shared" si="5"/>
        <v>3.6633048863058322E-3</v>
      </c>
      <c r="H99" s="11">
        <f t="shared" si="6"/>
        <v>158.13552690544557</v>
      </c>
      <c r="I99" s="3">
        <f t="shared" si="7"/>
        <v>147.6650019456018</v>
      </c>
      <c r="J99" s="19">
        <f>I99/MAXA($I$6:I98)-1</f>
        <v>3.6633048863057294E-3</v>
      </c>
    </row>
    <row r="100" spans="1:10" x14ac:dyDescent="0.25">
      <c r="A100" s="8">
        <v>41244</v>
      </c>
      <c r="B100" s="9">
        <v>8.8999999999999999E-3</v>
      </c>
      <c r="C100" s="9">
        <v>7.068230463864511E-3</v>
      </c>
      <c r="D100" s="3">
        <f t="shared" si="4"/>
        <v>144.02616723528024</v>
      </c>
      <c r="E100" s="19">
        <f>D100/MAXA($D$6:D99)-1</f>
        <v>7.2611831959998874E-3</v>
      </c>
      <c r="F100" s="10">
        <f>'L1'!Q97</f>
        <v>8.5300269673406655E-3</v>
      </c>
      <c r="G100" s="10">
        <f t="shared" si="5"/>
        <v>7.7901051487939002E-3</v>
      </c>
      <c r="H100" s="11">
        <f t="shared" si="6"/>
        <v>159.48442721444366</v>
      </c>
      <c r="I100" s="3">
        <f t="shared" si="7"/>
        <v>148.81532783755489</v>
      </c>
      <c r="J100" s="19">
        <f>I100/MAXA($I$6:I99)-1</f>
        <v>7.7901051487938577E-3</v>
      </c>
    </row>
    <row r="101" spans="1:10" x14ac:dyDescent="0.25">
      <c r="A101" s="8">
        <v>41275</v>
      </c>
      <c r="B101" s="9">
        <v>1.8200000000000001E-2</v>
      </c>
      <c r="C101" s="9">
        <v>5.0428096519578469E-2</v>
      </c>
      <c r="D101" s="3">
        <f t="shared" si="4"/>
        <v>146.64744347896234</v>
      </c>
      <c r="E101" s="19">
        <f>D101/MAXA($D$6:D100)-1</f>
        <v>1.8199999999999994E-2</v>
      </c>
      <c r="F101" s="10">
        <f>'L1'!Q98</f>
        <v>5.3239658768760197E-3</v>
      </c>
      <c r="G101" s="10">
        <f t="shared" si="5"/>
        <v>4.5840440583292544E-3</v>
      </c>
      <c r="H101" s="11">
        <f t="shared" si="6"/>
        <v>160.33351686282646</v>
      </c>
      <c r="I101" s="3">
        <f t="shared" si="7"/>
        <v>149.49750385691698</v>
      </c>
      <c r="J101" s="19">
        <f>I101/MAXA($I$6:I100)-1</f>
        <v>4.5840440583293507E-3</v>
      </c>
    </row>
    <row r="102" spans="1:10" x14ac:dyDescent="0.25">
      <c r="A102" s="8">
        <v>41306</v>
      </c>
      <c r="B102" s="9">
        <v>5.7999999999999996E-3</v>
      </c>
      <c r="C102" s="9">
        <v>1.1060649195259176E-2</v>
      </c>
      <c r="D102" s="3">
        <f t="shared" si="4"/>
        <v>147.49799865114034</v>
      </c>
      <c r="E102" s="19">
        <f>D102/MAXA($D$6:D101)-1</f>
        <v>5.8000000000000274E-3</v>
      </c>
      <c r="F102" s="10">
        <f>'L1'!Q99</f>
        <v>4.0706788074866213E-3</v>
      </c>
      <c r="G102" s="10">
        <f t="shared" si="5"/>
        <v>3.3307569889398556E-3</v>
      </c>
      <c r="H102" s="11">
        <f t="shared" si="6"/>
        <v>160.98618311204979</v>
      </c>
      <c r="I102" s="3">
        <f t="shared" si="7"/>
        <v>149.99544371271747</v>
      </c>
      <c r="J102" s="19">
        <f>I102/MAXA($I$6:I101)-1</f>
        <v>3.3307569889398092E-3</v>
      </c>
    </row>
    <row r="103" spans="1:10" x14ac:dyDescent="0.25">
      <c r="A103" s="8">
        <v>41334</v>
      </c>
      <c r="B103" s="9">
        <v>5.1000000000000004E-3</v>
      </c>
      <c r="C103" s="9">
        <v>3.5987723516956116E-2</v>
      </c>
      <c r="D103" s="3">
        <f t="shared" si="4"/>
        <v>148.25023844426116</v>
      </c>
      <c r="E103" s="19">
        <f>D103/MAXA($D$6:D102)-1</f>
        <v>5.1000000000001044E-3</v>
      </c>
      <c r="F103" s="10">
        <f>'L1'!Q100</f>
        <v>4.1804706664693931E-3</v>
      </c>
      <c r="G103" s="10">
        <f t="shared" si="5"/>
        <v>3.4405488479226274E-3</v>
      </c>
      <c r="H103" s="11">
        <f t="shared" si="6"/>
        <v>161.65918112825659</v>
      </c>
      <c r="I103" s="3">
        <f t="shared" si="7"/>
        <v>150.51151036377689</v>
      </c>
      <c r="J103" s="19">
        <f>I103/MAXA($I$6:I102)-1</f>
        <v>3.4405488479225532E-3</v>
      </c>
    </row>
    <row r="104" spans="1:10" x14ac:dyDescent="0.25">
      <c r="A104" s="8">
        <v>41365</v>
      </c>
      <c r="B104" s="9">
        <v>5.6999999999999993E-3</v>
      </c>
      <c r="C104" s="9">
        <v>1.8085767859252311E-2</v>
      </c>
      <c r="D104" s="3">
        <f t="shared" si="4"/>
        <v>149.09526480339346</v>
      </c>
      <c r="E104" s="19">
        <f>D104/MAXA($D$6:D103)-1</f>
        <v>5.7000000000000384E-3</v>
      </c>
      <c r="F104" s="10">
        <f>'L1'!Q101</f>
        <v>6.0919289160625747E-3</v>
      </c>
      <c r="G104" s="10">
        <f t="shared" si="5"/>
        <v>5.3520070975158094E-3</v>
      </c>
      <c r="H104" s="11">
        <f t="shared" si="6"/>
        <v>162.64399736831882</v>
      </c>
      <c r="I104" s="3">
        <f t="shared" si="7"/>
        <v>151.31704903550164</v>
      </c>
      <c r="J104" s="19">
        <f>I104/MAXA($I$6:I103)-1</f>
        <v>5.3520070975157097E-3</v>
      </c>
    </row>
    <row r="105" spans="1:10" x14ac:dyDescent="0.25">
      <c r="A105" s="8">
        <v>41395</v>
      </c>
      <c r="B105" s="9">
        <v>7.7000000000000002E-3</v>
      </c>
      <c r="C105" s="9">
        <v>2.0762811721046104E-2</v>
      </c>
      <c r="D105" s="3">
        <f t="shared" si="4"/>
        <v>150.2432983423796</v>
      </c>
      <c r="E105" s="19">
        <f>D105/MAXA($D$6:D104)-1</f>
        <v>7.7000000000000401E-3</v>
      </c>
      <c r="F105" s="10">
        <f>'L1'!Q102</f>
        <v>4.7949505485645203E-3</v>
      </c>
      <c r="G105" s="10">
        <f t="shared" si="5"/>
        <v>4.055028730017755E-3</v>
      </c>
      <c r="H105" s="11">
        <f t="shared" si="6"/>
        <v>163.42386729272076</v>
      </c>
      <c r="I105" s="3">
        <f t="shared" si="7"/>
        <v>151.93064401668212</v>
      </c>
      <c r="J105" s="19">
        <f>I105/MAXA($I$6:I104)-1</f>
        <v>4.05502873001784E-3</v>
      </c>
    </row>
    <row r="106" spans="1:10" x14ac:dyDescent="0.25">
      <c r="A106" s="8">
        <v>41426</v>
      </c>
      <c r="B106" s="9">
        <v>-1.3000000000000001E-2</v>
      </c>
      <c r="C106" s="9">
        <v>-1.4999301636062778E-2</v>
      </c>
      <c r="D106" s="3">
        <f t="shared" si="4"/>
        <v>148.29013546392866</v>
      </c>
      <c r="E106" s="19">
        <f>D106/MAXA($D$6:D105)-1</f>
        <v>-1.3000000000000012E-2</v>
      </c>
      <c r="F106" s="10">
        <f>'L1'!Q103</f>
        <v>5.346470867570308E-3</v>
      </c>
      <c r="G106" s="10">
        <f t="shared" si="5"/>
        <v>4.6065490490235428E-3</v>
      </c>
      <c r="H106" s="11">
        <f t="shared" si="6"/>
        <v>164.29760823826697</v>
      </c>
      <c r="I106" s="3">
        <f t="shared" si="7"/>
        <v>152.63051998039469</v>
      </c>
      <c r="J106" s="19">
        <f>I106/MAXA($I$6:I105)-1</f>
        <v>4.6065490490234673E-3</v>
      </c>
    </row>
    <row r="107" spans="1:10" x14ac:dyDescent="0.25">
      <c r="A107" s="8">
        <v>41456</v>
      </c>
      <c r="B107" s="9">
        <v>6.7000000000000002E-3</v>
      </c>
      <c r="C107" s="9">
        <v>4.9462079815224991E-2</v>
      </c>
      <c r="D107" s="3">
        <f t="shared" si="4"/>
        <v>149.28367937153698</v>
      </c>
      <c r="E107" s="19">
        <f>D107/MAXA($D$6:D106)-1</f>
        <v>-6.3871000000000899E-3</v>
      </c>
      <c r="F107" s="10">
        <f>'L1'!Q104</f>
        <v>4.7338924880154327E-3</v>
      </c>
      <c r="G107" s="10">
        <f t="shared" si="5"/>
        <v>3.9939706694686675E-3</v>
      </c>
      <c r="H107" s="11">
        <f t="shared" si="6"/>
        <v>165.07537545170499</v>
      </c>
      <c r="I107" s="3">
        <f t="shared" si="7"/>
        <v>153.24012180046216</v>
      </c>
      <c r="J107" s="19">
        <f>I107/MAXA($I$6:I106)-1</f>
        <v>3.993970669468716E-3</v>
      </c>
    </row>
    <row r="108" spans="1:10" x14ac:dyDescent="0.25">
      <c r="A108" s="8">
        <v>41487</v>
      </c>
      <c r="B108" s="9">
        <v>-4.0999999999999995E-3</v>
      </c>
      <c r="C108" s="9">
        <v>-3.1298019033866864E-2</v>
      </c>
      <c r="D108" s="3">
        <f t="shared" si="4"/>
        <v>148.67161628611368</v>
      </c>
      <c r="E108" s="19">
        <f>D108/MAXA($D$6:D107)-1</f>
        <v>-1.0460912890000063E-2</v>
      </c>
      <c r="F108" s="10">
        <f>'L1'!Q105</f>
        <v>6.3202850124429548E-3</v>
      </c>
      <c r="G108" s="10">
        <f t="shared" si="5"/>
        <v>5.5803631938961895E-3</v>
      </c>
      <c r="H108" s="11">
        <f t="shared" si="6"/>
        <v>166.11869887309578</v>
      </c>
      <c r="I108" s="3">
        <f t="shared" si="7"/>
        <v>154.09525733598562</v>
      </c>
      <c r="J108" s="19">
        <f>I108/MAXA($I$6:I107)-1</f>
        <v>5.5803631938962095E-3</v>
      </c>
    </row>
    <row r="109" spans="1:10" x14ac:dyDescent="0.25">
      <c r="A109" s="8">
        <v>41518</v>
      </c>
      <c r="B109" s="9">
        <v>0.01</v>
      </c>
      <c r="C109" s="9">
        <v>2.9749523177239112E-2</v>
      </c>
      <c r="D109" s="3">
        <f t="shared" si="4"/>
        <v>150.15833244897482</v>
      </c>
      <c r="E109" s="19">
        <f>D109/MAXA($D$6:D108)-1</f>
        <v>-5.6552201890003317E-4</v>
      </c>
      <c r="F109" s="10">
        <f>'L1'!Q106</f>
        <v>-4.4540709101958415E-3</v>
      </c>
      <c r="G109" s="10">
        <f t="shared" si="5"/>
        <v>-5.1939927287426068E-3</v>
      </c>
      <c r="H109" s="11">
        <f t="shared" si="6"/>
        <v>165.37879440880553</v>
      </c>
      <c r="I109" s="3">
        <f t="shared" si="7"/>
        <v>153.29488768984879</v>
      </c>
      <c r="J109" s="19">
        <f>I109/MAXA($I$6:I108)-1</f>
        <v>-5.1939927287425469E-3</v>
      </c>
    </row>
    <row r="110" spans="1:10" x14ac:dyDescent="0.25">
      <c r="A110" s="8">
        <v>41548</v>
      </c>
      <c r="B110" s="9">
        <v>1.3899999999999999E-2</v>
      </c>
      <c r="C110" s="9">
        <v>4.4595752618006079E-2</v>
      </c>
      <c r="D110" s="3">
        <f t="shared" si="4"/>
        <v>152.24553327001559</v>
      </c>
      <c r="E110" s="19">
        <f>D110/MAXA($D$6:D109)-1</f>
        <v>1.3326617225037252E-2</v>
      </c>
      <c r="F110" s="10">
        <f>'L1'!Q107</f>
        <v>6.8177569514515307E-3</v>
      </c>
      <c r="G110" s="10">
        <f t="shared" si="5"/>
        <v>6.0778351329047655E-3</v>
      </c>
      <c r="H110" s="11">
        <f t="shared" si="6"/>
        <v>166.50630683400885</v>
      </c>
      <c r="I110" s="3">
        <f t="shared" si="7"/>
        <v>154.22658874394483</v>
      </c>
      <c r="J110" s="19">
        <f>I110/MAXA($I$6:I109)-1</f>
        <v>8.522741726753047E-4</v>
      </c>
    </row>
    <row r="111" spans="1:10" x14ac:dyDescent="0.25">
      <c r="A111" s="8">
        <v>41579</v>
      </c>
      <c r="B111" s="9">
        <v>9.9000000000000008E-3</v>
      </c>
      <c r="C111" s="9">
        <v>2.8049471635186451E-2</v>
      </c>
      <c r="D111" s="3">
        <f t="shared" si="4"/>
        <v>153.75276404938873</v>
      </c>
      <c r="E111" s="19">
        <f>D111/MAXA($D$6:D110)-1</f>
        <v>9.9000000000000199E-3</v>
      </c>
      <c r="F111" s="10">
        <f>'L1'!Q108</f>
        <v>5.6511655441408822E-3</v>
      </c>
      <c r="G111" s="10">
        <f t="shared" si="5"/>
        <v>4.9112437255941169E-3</v>
      </c>
      <c r="H111" s="11">
        <f t="shared" si="6"/>
        <v>167.44726153807136</v>
      </c>
      <c r="I111" s="3">
        <f t="shared" si="7"/>
        <v>154.9840331102333</v>
      </c>
      <c r="J111" s="19">
        <f>I111/MAXA($I$6:I110)-1</f>
        <v>4.9112437255940389E-3</v>
      </c>
    </row>
    <row r="112" spans="1:10" x14ac:dyDescent="0.25">
      <c r="A112" s="8">
        <v>41609</v>
      </c>
      <c r="B112" s="9">
        <v>9.9000000000000008E-3</v>
      </c>
      <c r="C112" s="9">
        <v>2.356279155049279E-2</v>
      </c>
      <c r="D112" s="3">
        <f t="shared" si="4"/>
        <v>155.27491641347768</v>
      </c>
      <c r="E112" s="19">
        <f>D112/MAXA($D$6:D111)-1</f>
        <v>9.9000000000000199E-3</v>
      </c>
      <c r="F112" s="10">
        <f>'L1'!Q109</f>
        <v>4.1558107664154869E-3</v>
      </c>
      <c r="G112" s="10">
        <f t="shared" si="5"/>
        <v>3.4158889478687212E-3</v>
      </c>
      <c r="H112" s="11">
        <f t="shared" si="6"/>
        <v>168.14314067037807</v>
      </c>
      <c r="I112" s="3">
        <f t="shared" si="7"/>
        <v>155.51344135603068</v>
      </c>
      <c r="J112" s="19">
        <f>I112/MAXA($I$6:I111)-1</f>
        <v>3.415888947868817E-3</v>
      </c>
    </row>
    <row r="113" spans="1:10" x14ac:dyDescent="0.25">
      <c r="A113" s="8">
        <v>41640</v>
      </c>
      <c r="B113" s="9">
        <v>2.8000000000000004E-3</v>
      </c>
      <c r="C113" s="9">
        <v>-3.5582905675162646E-2</v>
      </c>
      <c r="D113" s="3">
        <f t="shared" si="4"/>
        <v>155.70968617943541</v>
      </c>
      <c r="E113" s="19">
        <f>D113/MAXA($D$6:D112)-1</f>
        <v>2.7999999999999137E-3</v>
      </c>
      <c r="F113" s="10">
        <f>'L1'!Q110</f>
        <v>3.9037477841360464E-3</v>
      </c>
      <c r="G113" s="10">
        <f t="shared" si="5"/>
        <v>3.1638259655892807E-3</v>
      </c>
      <c r="H113" s="11">
        <f t="shared" si="6"/>
        <v>168.79952908318771</v>
      </c>
      <c r="I113" s="3">
        <f t="shared" si="7"/>
        <v>156.00545881979104</v>
      </c>
      <c r="J113" s="19">
        <f>I113/MAXA($I$6:I112)-1</f>
        <v>3.1638259655892842E-3</v>
      </c>
    </row>
    <row r="114" spans="1:10" x14ac:dyDescent="0.25">
      <c r="A114" s="8">
        <v>41671</v>
      </c>
      <c r="B114" s="9">
        <v>1.6899999999999998E-2</v>
      </c>
      <c r="C114" s="9">
        <v>4.3117029976595278E-2</v>
      </c>
      <c r="D114" s="3">
        <f t="shared" si="4"/>
        <v>158.34117987586785</v>
      </c>
      <c r="E114" s="19">
        <f>D114/MAXA($D$6:D113)-1</f>
        <v>1.6899999999999915E-2</v>
      </c>
      <c r="F114" s="10">
        <f>'L1'!Q111</f>
        <v>-7.0262131415029195E-3</v>
      </c>
      <c r="G114" s="10">
        <f t="shared" si="5"/>
        <v>-7.7661349600496848E-3</v>
      </c>
      <c r="H114" s="11">
        <f t="shared" si="6"/>
        <v>167.61350761366393</v>
      </c>
      <c r="I114" s="3">
        <f t="shared" si="7"/>
        <v>154.79389937209208</v>
      </c>
      <c r="J114" s="19">
        <f>I114/MAXA($I$6:I113)-1</f>
        <v>-7.766134960049631E-3</v>
      </c>
    </row>
    <row r="115" spans="1:10" x14ac:dyDescent="0.25">
      <c r="A115" s="8">
        <v>41699</v>
      </c>
      <c r="B115" s="9">
        <v>-1E-3</v>
      </c>
      <c r="C115" s="9">
        <v>6.9321656079357474E-3</v>
      </c>
      <c r="D115" s="3">
        <f t="shared" si="4"/>
        <v>158.18283869599199</v>
      </c>
      <c r="E115" s="19">
        <f>D115/MAXA($D$6:D114)-1</f>
        <v>-1.0000000000000009E-3</v>
      </c>
      <c r="F115" s="10">
        <f>'L1'!Q112</f>
        <v>7.2745095083905217E-3</v>
      </c>
      <c r="G115" s="10">
        <f t="shared" si="5"/>
        <v>6.5345876898437565E-3</v>
      </c>
      <c r="H115" s="11">
        <f t="shared" si="6"/>
        <v>168.83281366853421</v>
      </c>
      <c r="I115" s="3">
        <f t="shared" si="7"/>
        <v>155.80541368139185</v>
      </c>
      <c r="J115" s="19">
        <f>I115/MAXA($I$6:I114)-1</f>
        <v>-1.2822957601135165E-3</v>
      </c>
    </row>
    <row r="116" spans="1:10" x14ac:dyDescent="0.25">
      <c r="A116" s="8">
        <v>41730</v>
      </c>
      <c r="B116" s="9">
        <v>5.9999999999999995E-4</v>
      </c>
      <c r="C116" s="9">
        <v>6.2007889650528281E-3</v>
      </c>
      <c r="D116" s="3">
        <f t="shared" si="4"/>
        <v>158.27774839920957</v>
      </c>
      <c r="E116" s="19">
        <f>D116/MAXA($D$6:D115)-1</f>
        <v>-4.0060000000008422E-4</v>
      </c>
      <c r="F116" s="10">
        <f>'L1'!Q113</f>
        <v>4.67906775688032E-3</v>
      </c>
      <c r="G116" s="10">
        <f t="shared" si="5"/>
        <v>3.9391459383335548E-3</v>
      </c>
      <c r="H116" s="11">
        <f t="shared" si="6"/>
        <v>169.62279384327405</v>
      </c>
      <c r="I116" s="3">
        <f t="shared" si="7"/>
        <v>156.4191539438653</v>
      </c>
      <c r="J116" s="19">
        <f>I116/MAXA($I$6:I115)-1</f>
        <v>2.651799028084767E-3</v>
      </c>
    </row>
    <row r="117" spans="1:10" x14ac:dyDescent="0.25">
      <c r="A117" s="8">
        <v>41760</v>
      </c>
      <c r="B117" s="9">
        <v>1.23E-2</v>
      </c>
      <c r="C117" s="9">
        <v>2.1030280012996005E-2</v>
      </c>
      <c r="D117" s="3">
        <f t="shared" si="4"/>
        <v>160.22456470451985</v>
      </c>
      <c r="E117" s="19">
        <f>D117/MAXA($D$6:D116)-1</f>
        <v>1.1894472619999874E-2</v>
      </c>
      <c r="F117" s="10">
        <f>'L1'!Q114</f>
        <v>5.1628657215876395E-3</v>
      </c>
      <c r="G117" s="10">
        <f t="shared" si="5"/>
        <v>4.4229439030408742E-3</v>
      </c>
      <c r="H117" s="11">
        <f t="shared" si="6"/>
        <v>170.49853355120743</v>
      </c>
      <c r="I117" s="3">
        <f t="shared" si="7"/>
        <v>157.11098708712012</v>
      </c>
      <c r="J117" s="19">
        <f>I117/MAXA($I$6:I116)-1</f>
        <v>4.4229439030407658E-3</v>
      </c>
    </row>
    <row r="118" spans="1:10" x14ac:dyDescent="0.25">
      <c r="A118" s="8">
        <v>41791</v>
      </c>
      <c r="B118" s="9">
        <v>2.8000000000000004E-3</v>
      </c>
      <c r="C118" s="9">
        <v>1.9058331658920569E-2</v>
      </c>
      <c r="D118" s="3">
        <f t="shared" si="4"/>
        <v>160.67319348569248</v>
      </c>
      <c r="E118" s="19">
        <f>D118/MAXA($D$6:D117)-1</f>
        <v>2.7999999999999137E-3</v>
      </c>
      <c r="F118" s="10">
        <f>'L1'!Q115</f>
        <v>5.1543780318610262E-3</v>
      </c>
      <c r="G118" s="10">
        <f t="shared" si="5"/>
        <v>4.414456213314261E-3</v>
      </c>
      <c r="H118" s="11">
        <f t="shared" si="6"/>
        <v>171.3773474470083</v>
      </c>
      <c r="I118" s="3">
        <f t="shared" si="7"/>
        <v>157.80454666024679</v>
      </c>
      <c r="J118" s="19">
        <f>I118/MAXA($I$6:I117)-1</f>
        <v>4.4144562133141552E-3</v>
      </c>
    </row>
    <row r="119" spans="1:10" x14ac:dyDescent="0.25">
      <c r="A119" s="8">
        <v>41821</v>
      </c>
      <c r="B119" s="9">
        <v>-5.9999999999999995E-4</v>
      </c>
      <c r="C119" s="9">
        <v>-1.5079830581919862E-2</v>
      </c>
      <c r="D119" s="3">
        <f t="shared" si="4"/>
        <v>160.57678956960106</v>
      </c>
      <c r="E119" s="19">
        <f>D119/MAXA($D$6:D118)-1</f>
        <v>-6.0000000000004494E-4</v>
      </c>
      <c r="F119" s="10">
        <f>'L1'!Q116</f>
        <v>3.9840888855534173E-3</v>
      </c>
      <c r="G119" s="10">
        <f t="shared" si="5"/>
        <v>3.2441670670066516E-3</v>
      </c>
      <c r="H119" s="11">
        <f t="shared" si="6"/>
        <v>172.06013003220755</v>
      </c>
      <c r="I119" s="3">
        <f t="shared" si="7"/>
        <v>158.31649097354588</v>
      </c>
      <c r="J119" s="19">
        <f>I119/MAXA($I$6:I118)-1</f>
        <v>3.244167067006698E-3</v>
      </c>
    </row>
    <row r="120" spans="1:10" x14ac:dyDescent="0.25">
      <c r="A120" s="8">
        <v>41852</v>
      </c>
      <c r="B120" s="9">
        <v>7.7000000000000002E-3</v>
      </c>
      <c r="C120" s="9">
        <v>3.7655295489735119E-2</v>
      </c>
      <c r="D120" s="3">
        <f t="shared" si="4"/>
        <v>161.81323084928701</v>
      </c>
      <c r="E120" s="19">
        <f>D120/MAXA($D$6:D119)-1</f>
        <v>7.0953800000002065E-3</v>
      </c>
      <c r="F120" s="10">
        <f>'L1'!Q117</f>
        <v>3.3015301426949023E-3</v>
      </c>
      <c r="G120" s="10">
        <f t="shared" si="5"/>
        <v>2.5616083241481367E-3</v>
      </c>
      <c r="H120" s="11">
        <f t="shared" si="6"/>
        <v>172.62819173786488</v>
      </c>
      <c r="I120" s="3">
        <f t="shared" si="7"/>
        <v>158.72203581467366</v>
      </c>
      <c r="J120" s="19">
        <f>I120/MAXA($I$6:I119)-1</f>
        <v>2.5616083241482013E-3</v>
      </c>
    </row>
    <row r="121" spans="1:10" x14ac:dyDescent="0.25">
      <c r="A121" s="8">
        <v>41883</v>
      </c>
      <c r="B121" s="9">
        <v>7.000000000000001E-4</v>
      </c>
      <c r="C121" s="9">
        <v>-1.5513837223063764E-2</v>
      </c>
      <c r="D121" s="3">
        <f t="shared" si="4"/>
        <v>161.92650011088151</v>
      </c>
      <c r="E121" s="19">
        <f>D121/MAXA($D$6:D120)-1</f>
        <v>6.9999999999992291E-4</v>
      </c>
      <c r="F121" s="10">
        <f>'L1'!Q118</f>
        <v>6.6564924175286045E-3</v>
      </c>
      <c r="G121" s="10">
        <f t="shared" si="5"/>
        <v>5.9165705989818393E-3</v>
      </c>
      <c r="H121" s="11">
        <f t="shared" si="6"/>
        <v>173.77728998721963</v>
      </c>
      <c r="I121" s="3">
        <f t="shared" si="7"/>
        <v>159.66112594518532</v>
      </c>
      <c r="J121" s="19">
        <f>I121/MAXA($I$6:I120)-1</f>
        <v>5.916570598981874E-3</v>
      </c>
    </row>
    <row r="122" spans="1:10" x14ac:dyDescent="0.25">
      <c r="A122" s="8">
        <v>41913</v>
      </c>
      <c r="B122" s="9">
        <v>-5.0000000000000001E-4</v>
      </c>
      <c r="C122" s="9">
        <v>2.3201460786772321E-2</v>
      </c>
      <c r="D122" s="3">
        <f t="shared" si="4"/>
        <v>161.84553686082609</v>
      </c>
      <c r="E122" s="19">
        <f>D122/MAXA($D$6:D121)-1</f>
        <v>-4.9999999999983391E-4</v>
      </c>
      <c r="F122" s="10">
        <f>'L1'!Q119</f>
        <v>3.1145349622272913E-3</v>
      </c>
      <c r="G122" s="10">
        <f t="shared" si="5"/>
        <v>2.3746131436805256E-3</v>
      </c>
      <c r="H122" s="11">
        <f t="shared" si="6"/>
        <v>174.31852543252592</v>
      </c>
      <c r="I122" s="3">
        <f t="shared" si="7"/>
        <v>160.04025935338959</v>
      </c>
      <c r="J122" s="19">
        <f>I122/MAXA($I$6:I121)-1</f>
        <v>2.3746131436805928E-3</v>
      </c>
    </row>
    <row r="123" spans="1:10" x14ac:dyDescent="0.25">
      <c r="A123" s="8">
        <v>41944</v>
      </c>
      <c r="B123" s="9">
        <v>1.17E-2</v>
      </c>
      <c r="C123" s="9">
        <v>2.4533588760364822E-2</v>
      </c>
      <c r="D123" s="3">
        <f t="shared" si="4"/>
        <v>163.73912964209777</v>
      </c>
      <c r="E123" s="19">
        <f>D123/MAXA($D$6:D122)-1</f>
        <v>1.1194150000000125E-2</v>
      </c>
      <c r="F123" s="10">
        <f>'L1'!Q120</f>
        <v>7.0896974805205425E-3</v>
      </c>
      <c r="G123" s="10">
        <f t="shared" si="5"/>
        <v>6.3497756619737772E-3</v>
      </c>
      <c r="H123" s="11">
        <f t="shared" si="6"/>
        <v>175.55439104309295</v>
      </c>
      <c r="I123" s="3">
        <f t="shared" si="7"/>
        <v>161.05647909716771</v>
      </c>
      <c r="J123" s="19">
        <f>I123/MAXA($I$6:I122)-1</f>
        <v>6.3497756619737E-3</v>
      </c>
    </row>
    <row r="124" spans="1:10" x14ac:dyDescent="0.25">
      <c r="A124" s="8">
        <v>41974</v>
      </c>
      <c r="B124" s="9">
        <v>4.0000000000000002E-4</v>
      </c>
      <c r="C124" s="9">
        <v>-4.1885878779204244E-3</v>
      </c>
      <c r="D124" s="3">
        <f t="shared" si="4"/>
        <v>163.80462529395459</v>
      </c>
      <c r="E124" s="19">
        <f>D124/MAXA($D$6:D123)-1</f>
        <v>3.9999999999995595E-4</v>
      </c>
      <c r="F124" s="10">
        <f>'L1'!Q121</f>
        <v>5.7912702106610687E-3</v>
      </c>
      <c r="G124" s="10">
        <f t="shared" si="5"/>
        <v>5.0513483921143035E-3</v>
      </c>
      <c r="H124" s="11">
        <f t="shared" si="6"/>
        <v>176.57107395829155</v>
      </c>
      <c r="I124" s="3">
        <f t="shared" si="7"/>
        <v>161.87003148389479</v>
      </c>
      <c r="J124" s="19">
        <f>I124/MAXA($I$6:I123)-1</f>
        <v>5.0513483921144076E-3</v>
      </c>
    </row>
    <row r="125" spans="1:10" x14ac:dyDescent="0.25">
      <c r="A125" s="8">
        <v>42005</v>
      </c>
      <c r="B125" s="9">
        <v>2.29E-2</v>
      </c>
      <c r="C125" s="9">
        <v>-3.1040805790470194E-2</v>
      </c>
      <c r="D125" s="3">
        <f t="shared" si="4"/>
        <v>167.55575121318614</v>
      </c>
      <c r="E125" s="19">
        <f>D125/MAXA($D$6:D124)-1</f>
        <v>2.289999999999992E-2</v>
      </c>
      <c r="F125" s="10">
        <f>'L1'!Q122</f>
        <v>4.617634225262731E-3</v>
      </c>
      <c r="G125" s="10">
        <f t="shared" si="5"/>
        <v>3.8777124067159653E-3</v>
      </c>
      <c r="H125" s="11">
        <f t="shared" si="6"/>
        <v>177.38641459259273</v>
      </c>
      <c r="I125" s="3">
        <f t="shared" si="7"/>
        <v>162.4977169132554</v>
      </c>
      <c r="J125" s="19">
        <f>I125/MAXA($I$6:I124)-1</f>
        <v>3.8777124067159718E-3</v>
      </c>
    </row>
    <row r="126" spans="1:10" x14ac:dyDescent="0.25">
      <c r="A126" s="8">
        <v>42036</v>
      </c>
      <c r="B126" s="9">
        <v>1.34E-2</v>
      </c>
      <c r="C126" s="9">
        <v>5.4892511014553946E-2</v>
      </c>
      <c r="D126" s="3">
        <f t="shared" si="4"/>
        <v>169.80099827944284</v>
      </c>
      <c r="E126" s="19">
        <f>D126/MAXA($D$6:D125)-1</f>
        <v>1.3400000000000079E-2</v>
      </c>
      <c r="F126" s="10">
        <f>'L1'!Q123</f>
        <v>3.0732438993338195E-3</v>
      </c>
      <c r="G126" s="10">
        <f t="shared" si="5"/>
        <v>2.3333220807870538E-3</v>
      </c>
      <c r="H126" s="11">
        <f t="shared" si="6"/>
        <v>177.9315663090641</v>
      </c>
      <c r="I126" s="3">
        <f t="shared" si="7"/>
        <v>162.87687642420659</v>
      </c>
      <c r="J126" s="19">
        <f>I126/MAXA($I$6:I125)-1</f>
        <v>2.3333220807870703E-3</v>
      </c>
    </row>
    <row r="127" spans="1:10" x14ac:dyDescent="0.25">
      <c r="A127" s="8">
        <v>42064</v>
      </c>
      <c r="B127" s="9">
        <v>9.0000000000000011E-3</v>
      </c>
      <c r="C127" s="9">
        <v>-1.739610691375626E-2</v>
      </c>
      <c r="D127" s="3">
        <f t="shared" si="4"/>
        <v>171.32920726395781</v>
      </c>
      <c r="E127" s="19">
        <f>D127/MAXA($D$6:D126)-1</f>
        <v>8.999999999999897E-3</v>
      </c>
      <c r="F127" s="10">
        <f>'L1'!Q124</f>
        <v>8.4569359426243332E-3</v>
      </c>
      <c r="G127" s="10">
        <f t="shared" si="5"/>
        <v>7.717014124077568E-3</v>
      </c>
      <c r="H127" s="11">
        <f t="shared" si="6"/>
        <v>179.43632216751067</v>
      </c>
      <c r="I127" s="3">
        <f t="shared" si="7"/>
        <v>164.13379958005783</v>
      </c>
      <c r="J127" s="19">
        <f>I127/MAXA($I$6:I126)-1</f>
        <v>7.7170141240776591E-3</v>
      </c>
    </row>
    <row r="128" spans="1:10" x14ac:dyDescent="0.25">
      <c r="A128" s="8">
        <v>42095</v>
      </c>
      <c r="B128" s="9">
        <v>-1.7000000000000001E-3</v>
      </c>
      <c r="C128" s="9">
        <v>8.5208197301247512E-3</v>
      </c>
      <c r="D128" s="3">
        <f t="shared" si="4"/>
        <v>171.03794761160907</v>
      </c>
      <c r="E128" s="19">
        <f>D128/MAXA($D$6:D127)-1</f>
        <v>-1.7000000000000348E-3</v>
      </c>
      <c r="F128" s="10">
        <f>'L1'!Q125</f>
        <v>4.4446807069773876E-3</v>
      </c>
      <c r="G128" s="10">
        <f t="shared" si="5"/>
        <v>3.7047588884306219E-3</v>
      </c>
      <c r="H128" s="11">
        <f t="shared" si="6"/>
        <v>180.23385932677957</v>
      </c>
      <c r="I128" s="3">
        <f t="shared" si="7"/>
        <v>164.74187573294395</v>
      </c>
      <c r="J128" s="19">
        <f>I128/MAXA($I$6:I127)-1</f>
        <v>3.7047588884306926E-3</v>
      </c>
    </row>
    <row r="129" spans="1:10" x14ac:dyDescent="0.25">
      <c r="A129" s="8">
        <v>42125</v>
      </c>
      <c r="B129" s="9">
        <v>4.1999999999999997E-3</v>
      </c>
      <c r="C129" s="9">
        <v>1.0491382393316817E-2</v>
      </c>
      <c r="D129" s="3">
        <f t="shared" si="4"/>
        <v>171.75630699157782</v>
      </c>
      <c r="E129" s="19">
        <f>D129/MAXA($D$6:D128)-1</f>
        <v>2.4928599999998191E-3</v>
      </c>
      <c r="F129" s="10">
        <f>'L1'!Q126</f>
        <v>5.6684173561127628E-3</v>
      </c>
      <c r="G129" s="10">
        <f t="shared" si="5"/>
        <v>4.9284955375659975E-3</v>
      </c>
      <c r="H129" s="11">
        <f t="shared" si="6"/>
        <v>181.25550006314668</v>
      </c>
      <c r="I129" s="3">
        <f t="shared" si="7"/>
        <v>165.55380533234401</v>
      </c>
      <c r="J129" s="19">
        <f>I129/MAXA($I$6:I128)-1</f>
        <v>4.9284955375659134E-3</v>
      </c>
    </row>
    <row r="130" spans="1:10" x14ac:dyDescent="0.25">
      <c r="A130" s="8">
        <v>42156</v>
      </c>
      <c r="B130" s="9">
        <v>-1.47E-2</v>
      </c>
      <c r="C130" s="9">
        <v>-2.1011672375900514E-2</v>
      </c>
      <c r="D130" s="3">
        <f t="shared" si="4"/>
        <v>169.2314892788016</v>
      </c>
      <c r="E130" s="19">
        <f>D130/MAXA($D$6:D129)-1</f>
        <v>-1.4700000000000157E-2</v>
      </c>
      <c r="F130" s="10">
        <f>'L1'!Q127</f>
        <v>5.9883252818035424E-3</v>
      </c>
      <c r="G130" s="10">
        <f t="shared" si="5"/>
        <v>5.2484034632567771E-3</v>
      </c>
      <c r="H130" s="11">
        <f t="shared" si="6"/>
        <v>182.34091695664077</v>
      </c>
      <c r="I130" s="3">
        <f t="shared" si="7"/>
        <v>166.42269849760561</v>
      </c>
      <c r="J130" s="19">
        <f>I130/MAXA($I$6:I129)-1</f>
        <v>5.2484034632567234E-3</v>
      </c>
    </row>
    <row r="131" spans="1:10" x14ac:dyDescent="0.25">
      <c r="A131" s="8">
        <v>42186</v>
      </c>
      <c r="B131" s="9">
        <v>1.1899999999999999E-2</v>
      </c>
      <c r="C131" s="9">
        <v>1.9742029696721453E-2</v>
      </c>
      <c r="D131" s="3">
        <f t="shared" si="4"/>
        <v>171.24534400121934</v>
      </c>
      <c r="E131" s="19">
        <f>D131/MAXA($D$6:D130)-1</f>
        <v>-2.9749300000001533E-3</v>
      </c>
      <c r="F131" s="10">
        <f>'L1'!Q128</f>
        <v>4.2636425617816704E-3</v>
      </c>
      <c r="G131" s="10">
        <f t="shared" si="5"/>
        <v>3.5237207432349048E-3</v>
      </c>
      <c r="H131" s="11">
        <f t="shared" si="6"/>
        <v>183.11835345093141</v>
      </c>
      <c r="I131" s="3">
        <f t="shared" si="7"/>
        <v>167.00912561244672</v>
      </c>
      <c r="J131" s="19">
        <f>I131/MAXA($I$6:I130)-1</f>
        <v>3.523720743234815E-3</v>
      </c>
    </row>
    <row r="132" spans="1:10" x14ac:dyDescent="0.25">
      <c r="A132" s="8">
        <v>42217</v>
      </c>
      <c r="B132" s="9">
        <v>-1.46E-2</v>
      </c>
      <c r="C132" s="9">
        <v>-6.2580818167202845E-2</v>
      </c>
      <c r="D132" s="3">
        <f t="shared" si="4"/>
        <v>168.74516197880155</v>
      </c>
      <c r="E132" s="19">
        <f>D132/MAXA($D$6:D131)-1</f>
        <v>-1.7531496022000104E-2</v>
      </c>
      <c r="F132" s="10">
        <f>'L1'!Q129</f>
        <v>7.8281740909208718E-3</v>
      </c>
      <c r="G132" s="10">
        <f t="shared" si="5"/>
        <v>7.0882522723741065E-3</v>
      </c>
      <c r="H132" s="11">
        <f t="shared" si="6"/>
        <v>184.5518358009881</v>
      </c>
      <c r="I132" s="3">
        <f t="shared" si="7"/>
        <v>168.19292842657634</v>
      </c>
      <c r="J132" s="19">
        <f>I132/MAXA($I$6:I131)-1</f>
        <v>7.0882522723740848E-3</v>
      </c>
    </row>
    <row r="133" spans="1:10" x14ac:dyDescent="0.25">
      <c r="A133" s="8">
        <v>42248</v>
      </c>
      <c r="B133" s="9">
        <v>-4.5999999999999999E-3</v>
      </c>
      <c r="C133" s="9">
        <v>-2.6442831573227132E-2</v>
      </c>
      <c r="D133" s="3">
        <f t="shared" si="4"/>
        <v>167.96893423369906</v>
      </c>
      <c r="E133" s="19">
        <f>D133/MAXA($D$6:D132)-1</f>
        <v>-2.2050851140298922E-2</v>
      </c>
      <c r="F133" s="10">
        <f>'L1'!Q130</f>
        <v>-2.913116720496629E-2</v>
      </c>
      <c r="G133" s="10">
        <f t="shared" si="5"/>
        <v>-2.9871089023513056E-2</v>
      </c>
      <c r="H133" s="11">
        <f t="shared" si="6"/>
        <v>179.17562541428603</v>
      </c>
      <c r="I133" s="3">
        <f t="shared" si="7"/>
        <v>163.16882248842072</v>
      </c>
      <c r="J133" s="19">
        <f>I133/MAXA($I$6:I132)-1</f>
        <v>-2.9871089023513098E-2</v>
      </c>
    </row>
    <row r="134" spans="1:10" x14ac:dyDescent="0.25">
      <c r="A134" s="8">
        <v>42278</v>
      </c>
      <c r="B134" s="9">
        <v>8.0000000000000002E-3</v>
      </c>
      <c r="C134" s="9">
        <v>8.2983117760394132E-2</v>
      </c>
      <c r="D134" s="3">
        <f t="shared" si="4"/>
        <v>169.31268570756865</v>
      </c>
      <c r="E134" s="19">
        <f>D134/MAXA($D$6:D133)-1</f>
        <v>-1.4227257949421257E-2</v>
      </c>
      <c r="F134" s="10">
        <f>'L1'!Q131</f>
        <v>1.0608753610308821E-2</v>
      </c>
      <c r="G134" s="10">
        <f t="shared" si="5"/>
        <v>9.868831791762055E-3</v>
      </c>
      <c r="H134" s="11">
        <f t="shared" si="6"/>
        <v>181.07645547727918</v>
      </c>
      <c r="I134" s="3">
        <f t="shared" si="7"/>
        <v>164.77910815121882</v>
      </c>
      <c r="J134" s="19">
        <f>I134/MAXA($I$6:I133)-1</f>
        <v>-2.0297049984760895E-2</v>
      </c>
    </row>
    <row r="135" spans="1:10" x14ac:dyDescent="0.25">
      <c r="A135" s="8">
        <v>42309</v>
      </c>
      <c r="B135" s="9">
        <v>1.6399999999999998E-2</v>
      </c>
      <c r="C135" s="9">
        <v>5.0486926072412786E-4</v>
      </c>
      <c r="D135" s="3">
        <f t="shared" ref="D135:D149" si="8">D134*(1+B135)</f>
        <v>172.08941375317278</v>
      </c>
      <c r="E135" s="19">
        <f>D135/MAXA($D$6:D134)-1</f>
        <v>1.9394150202083349E-3</v>
      </c>
      <c r="F135" s="10">
        <f>'L1'!Q132</f>
        <v>1.0415490572428588E-2</v>
      </c>
      <c r="G135" s="10">
        <f t="shared" si="5"/>
        <v>9.6755687538818223E-3</v>
      </c>
      <c r="H135" s="11">
        <f t="shared" si="6"/>
        <v>182.96245559219156</v>
      </c>
      <c r="I135" s="3">
        <f t="shared" si="7"/>
        <v>166.37343974133927</v>
      </c>
      <c r="J135" s="19">
        <f>I135/MAXA($I$6:I134)-1</f>
        <v>-1.0817866733507597E-2</v>
      </c>
    </row>
    <row r="136" spans="1:10" x14ac:dyDescent="0.25">
      <c r="A136" s="8">
        <v>42339</v>
      </c>
      <c r="B136" s="9">
        <v>-5.0000000000000001E-3</v>
      </c>
      <c r="C136" s="9">
        <v>-1.7530185176314439E-2</v>
      </c>
      <c r="D136" s="3">
        <f t="shared" si="8"/>
        <v>171.22896668440691</v>
      </c>
      <c r="E136" s="19">
        <f>D136/MAXA($D$6:D135)-1</f>
        <v>-5.0000000000000044E-3</v>
      </c>
      <c r="F136" s="10">
        <f>'L1'!Q133</f>
        <v>5.773457117196539E-3</v>
      </c>
      <c r="G136" s="10">
        <f t="shared" ref="G136:G149" si="9">F136-$L$5</f>
        <v>5.0335352986497738E-3</v>
      </c>
      <c r="H136" s="11">
        <f t="shared" ref="H136:H149" si="10">(H135*(1+F136))</f>
        <v>184.01878148361007</v>
      </c>
      <c r="I136" s="3">
        <f t="shared" si="7"/>
        <v>167.21088632303506</v>
      </c>
      <c r="J136" s="19">
        <f>I136/MAXA($I$6:I135)-1</f>
        <v>-5.8387835489170925E-3</v>
      </c>
    </row>
    <row r="137" spans="1:10" x14ac:dyDescent="0.25">
      <c r="A137" s="8">
        <v>42370</v>
      </c>
      <c r="B137" s="9">
        <v>-1.0500000000000001E-2</v>
      </c>
      <c r="C137" s="9">
        <v>-5.073532197294639E-2</v>
      </c>
      <c r="D137" s="3">
        <f t="shared" si="8"/>
        <v>169.43106253422064</v>
      </c>
      <c r="E137" s="19">
        <f>D137/MAXA($D$6:D136)-1</f>
        <v>-1.5447499999999947E-2</v>
      </c>
      <c r="F137" s="10">
        <f>'L1'!Q134</f>
        <v>4.86504429675248E-3</v>
      </c>
      <c r="G137" s="10">
        <f t="shared" si="9"/>
        <v>4.1251224782057148E-3</v>
      </c>
      <c r="H137" s="11">
        <f t="shared" si="10"/>
        <v>184.91404100696224</v>
      </c>
      <c r="I137" s="3">
        <f t="shared" ref="I137:I149" si="11">(1+G137)*I136</f>
        <v>167.90065170880692</v>
      </c>
      <c r="J137" s="19">
        <f>I137/MAXA($I$6:I136)-1</f>
        <v>-1.7377467679743352E-3</v>
      </c>
    </row>
    <row r="138" spans="1:10" x14ac:dyDescent="0.25">
      <c r="A138" s="8">
        <v>42401</v>
      </c>
      <c r="B138" s="9">
        <v>3.2000000000000002E-3</v>
      </c>
      <c r="C138" s="9">
        <v>-4.1283604302990717E-3</v>
      </c>
      <c r="D138" s="3">
        <f t="shared" si="8"/>
        <v>169.97324193433016</v>
      </c>
      <c r="E138" s="19">
        <f>D138/MAXA($D$6:D137)-1</f>
        <v>-1.2296931999999927E-2</v>
      </c>
      <c r="F138" s="10">
        <f>'L1'!Q135</f>
        <v>-4.4583373465640714E-3</v>
      </c>
      <c r="G138" s="10">
        <f t="shared" si="9"/>
        <v>-5.1982591651108367E-3</v>
      </c>
      <c r="H138" s="11">
        <f t="shared" si="10"/>
        <v>184.08963183203682</v>
      </c>
      <c r="I138" s="3">
        <f t="shared" si="11"/>
        <v>167.02786060723352</v>
      </c>
      <c r="J138" s="19">
        <f>I138/MAXA($I$6:I137)-1</f>
        <v>-6.9269726750219585E-3</v>
      </c>
    </row>
    <row r="139" spans="1:10" x14ac:dyDescent="0.25">
      <c r="A139" s="8">
        <v>42430</v>
      </c>
      <c r="B139" s="9">
        <v>2E-3</v>
      </c>
      <c r="C139" s="9">
        <v>6.5991114577365062E-2</v>
      </c>
      <c r="D139" s="3">
        <f t="shared" si="8"/>
        <v>170.31318841819882</v>
      </c>
      <c r="E139" s="19">
        <f>D139/MAXA($D$6:D138)-1</f>
        <v>-1.0321525863999925E-2</v>
      </c>
      <c r="F139" s="10">
        <f>'L1'!Q136</f>
        <v>8.6798481830382291E-3</v>
      </c>
      <c r="G139" s="10">
        <f t="shared" si="9"/>
        <v>7.939926364491463E-3</v>
      </c>
      <c r="H139" s="11">
        <f t="shared" si="10"/>
        <v>185.68750188841028</v>
      </c>
      <c r="I139" s="3">
        <f t="shared" si="11"/>
        <v>168.35404952127351</v>
      </c>
      <c r="J139" s="19">
        <f>I139/MAXA($I$6:I138)-1</f>
        <v>9.5795403650100752E-4</v>
      </c>
    </row>
    <row r="140" spans="1:10" x14ac:dyDescent="0.25">
      <c r="A140" s="8">
        <v>42461</v>
      </c>
      <c r="B140" s="9">
        <v>3.7000000000000002E-3</v>
      </c>
      <c r="C140" s="9">
        <v>2.6993984808731941E-3</v>
      </c>
      <c r="D140" s="3">
        <f t="shared" si="8"/>
        <v>170.94334721534617</v>
      </c>
      <c r="E140" s="19">
        <f>D140/MAXA($D$6:D139)-1</f>
        <v>-6.6597155096966842E-3</v>
      </c>
      <c r="F140" s="10">
        <f>'L1'!Q137</f>
        <v>7.9226985590270874E-3</v>
      </c>
      <c r="G140" s="10">
        <f t="shared" si="9"/>
        <v>7.1827767404803221E-3</v>
      </c>
      <c r="H140" s="11">
        <f t="shared" si="10"/>
        <v>187.15864799205093</v>
      </c>
      <c r="I140" s="3">
        <f t="shared" si="11"/>
        <v>169.56329907234061</v>
      </c>
      <c r="J140" s="19">
        <f>I140/MAXA($I$6:I139)-1</f>
        <v>7.182776740480401E-3</v>
      </c>
    </row>
    <row r="141" spans="1:10" x14ac:dyDescent="0.25">
      <c r="A141" s="8">
        <v>42491</v>
      </c>
      <c r="B141" s="9">
        <v>5.6000000000000008E-3</v>
      </c>
      <c r="C141" s="9">
        <v>1.5324602357572603E-2</v>
      </c>
      <c r="D141" s="3">
        <f t="shared" si="8"/>
        <v>171.90062995975211</v>
      </c>
      <c r="E141" s="19">
        <f>D141/MAXA($D$6:D140)-1</f>
        <v>-1.0970099165509284E-3</v>
      </c>
      <c r="F141" s="10">
        <f>'L1'!Q138</f>
        <v>5.3263953559958407E-3</v>
      </c>
      <c r="G141" s="10">
        <f t="shared" si="9"/>
        <v>4.5864735374490755E-3</v>
      </c>
      <c r="H141" s="11">
        <f t="shared" si="10"/>
        <v>188.15552894555026</v>
      </c>
      <c r="I141" s="3">
        <f t="shared" si="11"/>
        <v>170.34099665645846</v>
      </c>
      <c r="J141" s="19">
        <f>I141/MAXA($I$6:I140)-1</f>
        <v>4.5864735374490095E-3</v>
      </c>
    </row>
    <row r="142" spans="1:10" x14ac:dyDescent="0.25">
      <c r="A142" s="8">
        <v>42522</v>
      </c>
      <c r="B142" s="9">
        <v>1.5E-3</v>
      </c>
      <c r="C142" s="9">
        <v>9.1092112097812539E-4</v>
      </c>
      <c r="D142" s="3">
        <f t="shared" si="8"/>
        <v>172.15848090469174</v>
      </c>
      <c r="E142" s="19">
        <f>D142/MAXA($D$6:D141)-1</f>
        <v>4.0134456857421341E-4</v>
      </c>
      <c r="F142" s="10">
        <f>'L1'!Q139</f>
        <v>6.2714332849885231E-3</v>
      </c>
      <c r="G142" s="10">
        <f t="shared" si="9"/>
        <v>5.5315114664417579E-3</v>
      </c>
      <c r="H142" s="11">
        <f t="shared" si="10"/>
        <v>189.33553379253399</v>
      </c>
      <c r="I142" s="3">
        <f t="shared" si="11"/>
        <v>171.28323983266878</v>
      </c>
      <c r="J142" s="19">
        <f>I142/MAXA($I$6:I141)-1</f>
        <v>5.5315114664418186E-3</v>
      </c>
    </row>
    <row r="143" spans="1:10" x14ac:dyDescent="0.25">
      <c r="A143" s="8">
        <v>42552</v>
      </c>
      <c r="B143" s="9">
        <v>1.3899999999999999E-2</v>
      </c>
      <c r="C143" s="9">
        <v>3.5609801125254359E-2</v>
      </c>
      <c r="D143" s="3">
        <f t="shared" si="8"/>
        <v>174.55148378926697</v>
      </c>
      <c r="E143" s="19">
        <f>D143/MAXA($D$6:D142)-1</f>
        <v>1.3900000000000023E-2</v>
      </c>
      <c r="F143" s="10">
        <f>'L1'!Q140</f>
        <v>4.9734010392276764E-3</v>
      </c>
      <c r="G143" s="10">
        <f t="shared" si="9"/>
        <v>4.2334792206809111E-3</v>
      </c>
      <c r="H143" s="11">
        <f t="shared" si="10"/>
        <v>190.27717533306051</v>
      </c>
      <c r="I143" s="3">
        <f t="shared" si="11"/>
        <v>172.00836386935129</v>
      </c>
      <c r="J143" s="19">
        <f>I143/MAXA($I$6:I142)-1</f>
        <v>4.2334792206808469E-3</v>
      </c>
    </row>
    <row r="144" spans="1:10" x14ac:dyDescent="0.25">
      <c r="A144" s="8">
        <v>42583</v>
      </c>
      <c r="B144" s="9">
        <v>-4.0000000000000002E-4</v>
      </c>
      <c r="C144" s="9">
        <v>-1.2192431360480427E-3</v>
      </c>
      <c r="D144" s="3">
        <f t="shared" si="8"/>
        <v>174.48166319575128</v>
      </c>
      <c r="E144" s="19">
        <f>D144/MAXA($D$6:D143)-1</f>
        <v>-3.9999999999984492E-4</v>
      </c>
      <c r="F144" s="10">
        <f>'L1'!Q141</f>
        <v>6.7725356277484189E-3</v>
      </c>
      <c r="G144" s="10">
        <f t="shared" si="9"/>
        <v>6.0326138092016536E-3</v>
      </c>
      <c r="H144" s="11">
        <f t="shared" si="10"/>
        <v>191.565834282151</v>
      </c>
      <c r="I144" s="3">
        <f t="shared" si="11"/>
        <v>173.04602390052773</v>
      </c>
      <c r="J144" s="19">
        <f>I144/MAXA($I$6:I143)-1</f>
        <v>6.0326138092017256E-3</v>
      </c>
    </row>
    <row r="145" spans="1:10" x14ac:dyDescent="0.25">
      <c r="A145" s="8">
        <v>42614</v>
      </c>
      <c r="B145" s="9">
        <v>2.6000000000000003E-3</v>
      </c>
      <c r="C145" s="9">
        <v>-1.2344508443253854E-3</v>
      </c>
      <c r="D145" s="3">
        <f t="shared" si="8"/>
        <v>174.93531552006021</v>
      </c>
      <c r="E145" s="19">
        <f>D145/MAXA($D$6:D144)-1</f>
        <v>2.1989600000000831E-3</v>
      </c>
      <c r="F145" s="10">
        <f>'L1'!Q142</f>
        <v>4.3441699745657538E-3</v>
      </c>
      <c r="G145" s="10">
        <f t="shared" si="9"/>
        <v>3.6042481560189881E-3</v>
      </c>
      <c r="H145" s="11">
        <f t="shared" si="10"/>
        <v>192.39802882759216</v>
      </c>
      <c r="I145" s="3">
        <f t="shared" si="11"/>
        <v>173.66972471307761</v>
      </c>
      <c r="J145" s="19">
        <f>I145/MAXA($I$6:I144)-1</f>
        <v>3.6042481560190076E-3</v>
      </c>
    </row>
    <row r="146" spans="1:10" x14ac:dyDescent="0.25">
      <c r="A146" s="8">
        <v>42644</v>
      </c>
      <c r="B146" s="9">
        <v>-6.9999999999999999E-4</v>
      </c>
      <c r="C146" s="9">
        <v>-1.9425679279557517E-2</v>
      </c>
      <c r="D146" s="3">
        <f t="shared" si="8"/>
        <v>174.81286079919616</v>
      </c>
      <c r="E146" s="19">
        <f>D146/MAXA($D$6:D145)-1</f>
        <v>-7.0000000000003393E-4</v>
      </c>
      <c r="F146" s="10">
        <f>'L1'!Q143</f>
        <v>5.6318773596860374E-3</v>
      </c>
      <c r="G146" s="10">
        <f t="shared" si="9"/>
        <v>4.8919555411392722E-3</v>
      </c>
      <c r="H146" s="11">
        <f t="shared" si="10"/>
        <v>193.48159093019447</v>
      </c>
      <c r="I146" s="3">
        <f t="shared" si="11"/>
        <v>174.51930928521588</v>
      </c>
      <c r="J146" s="19">
        <f>I146/MAXA($I$6:I145)-1</f>
        <v>4.8919555411393034E-3</v>
      </c>
    </row>
    <row r="147" spans="1:10" x14ac:dyDescent="0.25">
      <c r="A147" s="8">
        <v>42675</v>
      </c>
      <c r="B147" s="9">
        <v>1.6999999999999999E-3</v>
      </c>
      <c r="C147" s="9">
        <v>3.4174522187570444E-2</v>
      </c>
      <c r="D147" s="3">
        <f t="shared" si="8"/>
        <v>175.1100426625548</v>
      </c>
      <c r="E147" s="19">
        <f>D147/MAXA($D$6:D146)-1</f>
        <v>9.9881000000001663E-4</v>
      </c>
      <c r="F147" s="10">
        <f>'L1'!Q144</f>
        <v>4.6197940325803733E-3</v>
      </c>
      <c r="G147" s="10">
        <f t="shared" si="9"/>
        <v>3.8798722140336076E-3</v>
      </c>
      <c r="H147" s="11">
        <f t="shared" si="10"/>
        <v>194.37543602938791</v>
      </c>
      <c r="I147" s="3">
        <f t="shared" si="11"/>
        <v>175.19642190412392</v>
      </c>
      <c r="J147" s="19">
        <f>I147/MAXA($I$6:I146)-1</f>
        <v>3.8798722140336306E-3</v>
      </c>
    </row>
    <row r="148" spans="1:10" x14ac:dyDescent="0.25">
      <c r="A148" s="8">
        <v>42705</v>
      </c>
      <c r="B148" s="9">
        <v>1.03E-2</v>
      </c>
      <c r="C148" s="9">
        <v>1.8200762196895148E-2</v>
      </c>
      <c r="D148" s="3">
        <f t="shared" si="8"/>
        <v>176.91367610197912</v>
      </c>
      <c r="E148" s="19">
        <f>D148/MAXA($D$6:D147)-1</f>
        <v>1.0299999999999976E-2</v>
      </c>
      <c r="F148" s="10">
        <f>'L1'!Q145</f>
        <v>6.5781218615858028E-3</v>
      </c>
      <c r="G148" s="10">
        <f t="shared" si="9"/>
        <v>5.8382000430390376E-3</v>
      </c>
      <c r="H148" s="11">
        <f t="shared" si="10"/>
        <v>195.65406133448812</v>
      </c>
      <c r="I148" s="3">
        <f t="shared" si="11"/>
        <v>176.21925366202487</v>
      </c>
      <c r="J148" s="19">
        <f>I148/MAXA($I$6:I147)-1</f>
        <v>5.8382000430390324E-3</v>
      </c>
    </row>
    <row r="149" spans="1:10" x14ac:dyDescent="0.25">
      <c r="A149" s="8">
        <v>42736</v>
      </c>
      <c r="B149" s="9">
        <v>5.9999999999999995E-4</v>
      </c>
      <c r="C149" s="9">
        <v>2.3E-2</v>
      </c>
      <c r="D149" s="3">
        <f t="shared" si="8"/>
        <v>177.01982430764031</v>
      </c>
      <c r="E149" s="19">
        <f>D149/MAXA($D$6:D148)-1</f>
        <v>5.9999999999993392E-4</v>
      </c>
      <c r="F149" s="10">
        <f>'L1'!Q146</f>
        <v>5.2826649584354016E-3</v>
      </c>
      <c r="G149" s="10">
        <f t="shared" si="9"/>
        <v>4.5427431398886364E-3</v>
      </c>
      <c r="H149" s="11">
        <f t="shared" si="10"/>
        <v>196.68763618827541</v>
      </c>
      <c r="I149" s="3">
        <f t="shared" si="11"/>
        <v>177.01977246771432</v>
      </c>
      <c r="J149" s="19">
        <f>I149/MAXA($I$6:I148)-1</f>
        <v>4.5427431398885609E-3</v>
      </c>
    </row>
    <row r="150" spans="1:10" x14ac:dyDescent="0.25">
      <c r="F150" s="10"/>
      <c r="G150" s="10"/>
    </row>
  </sheetData>
  <pageMargins left="0.75" right="0.75" top="1" bottom="1" header="0.5" footer="0.5"/>
  <pageSetup paperSize="9" orientation="portrait" horizontalDpi="4294967292" verticalDpi="4294967292"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8"/>
  <sheetViews>
    <sheetView workbookViewId="0">
      <selection activeCell="M15" sqref="M15"/>
    </sheetView>
  </sheetViews>
  <sheetFormatPr baseColWidth="10" defaultRowHeight="15" x14ac:dyDescent="0.25"/>
  <cols>
    <col min="1" max="1" width="11.7109375" bestFit="1" customWidth="1"/>
    <col min="4" max="4" width="12.7109375" bestFit="1" customWidth="1"/>
    <col min="5" max="5" width="11.85546875" customWidth="1"/>
    <col min="9" max="9" width="18.140625" customWidth="1"/>
  </cols>
  <sheetData>
    <row r="1" spans="1:17" x14ac:dyDescent="0.25">
      <c r="A1" t="s">
        <v>0</v>
      </c>
      <c r="B1">
        <v>2</v>
      </c>
    </row>
    <row r="2" spans="1:17" x14ac:dyDescent="0.25">
      <c r="A2" t="s">
        <v>1</v>
      </c>
      <c r="B2">
        <v>-3</v>
      </c>
    </row>
    <row r="3" spans="1:17" x14ac:dyDescent="0.25">
      <c r="A3" s="2"/>
    </row>
    <row r="4" spans="1:17" x14ac:dyDescent="0.25">
      <c r="A4" s="1" t="s">
        <v>18</v>
      </c>
      <c r="B4" s="1" t="s">
        <v>2</v>
      </c>
      <c r="C4" s="1" t="s">
        <v>6</v>
      </c>
      <c r="D4" s="1" t="s">
        <v>5</v>
      </c>
      <c r="E4" s="1" t="s">
        <v>7</v>
      </c>
      <c r="F4" s="1" t="s">
        <v>8</v>
      </c>
      <c r="G4" s="1" t="s">
        <v>9</v>
      </c>
      <c r="H4" s="1" t="s">
        <v>10</v>
      </c>
      <c r="I4" s="1" t="s">
        <v>17</v>
      </c>
      <c r="J4" s="1" t="s">
        <v>4</v>
      </c>
      <c r="K4" s="1" t="s">
        <v>3</v>
      </c>
      <c r="L4" s="1" t="s">
        <v>11</v>
      </c>
      <c r="M4" s="1" t="s">
        <v>12</v>
      </c>
      <c r="N4" s="1" t="s">
        <v>13</v>
      </c>
      <c r="O4" s="1" t="s">
        <v>14</v>
      </c>
      <c r="P4" s="1" t="s">
        <v>15</v>
      </c>
      <c r="Q4" s="1" t="s">
        <v>16</v>
      </c>
    </row>
    <row r="5" spans="1:17" x14ac:dyDescent="0.25">
      <c r="A5" s="36">
        <v>38353</v>
      </c>
      <c r="B5" s="37">
        <v>0.12820000000000001</v>
      </c>
      <c r="C5" s="38">
        <v>1181.27</v>
      </c>
      <c r="D5" s="37">
        <v>2.06E-2</v>
      </c>
      <c r="E5" s="37">
        <v>1.7500000000000002E-2</v>
      </c>
      <c r="F5" s="75">
        <v>28</v>
      </c>
      <c r="G5" s="38">
        <f>C5*EXP((D5-E5+((B5^2)/2))*(1/12)+(B5*SQRT(F5/365)*$B$2))</f>
        <v>1062.910223593025</v>
      </c>
      <c r="H5" s="38">
        <v>1075</v>
      </c>
      <c r="I5" s="49">
        <v>38430</v>
      </c>
      <c r="J5" s="38">
        <v>47</v>
      </c>
      <c r="K5" s="38">
        <v>1.8</v>
      </c>
      <c r="L5" s="38">
        <v>0.55000000000000004</v>
      </c>
      <c r="M5" s="38">
        <f>H5*EXP(-D5*(J5/365))-K5</f>
        <v>1070.3522307248986</v>
      </c>
      <c r="N5" s="38">
        <f>M5/$B$1</f>
        <v>535.17611536244931</v>
      </c>
      <c r="O5" s="38">
        <f>(N5+K5)*(EXP(D5*F5/365)-1)</f>
        <v>0.84924021839191366</v>
      </c>
      <c r="P5" s="38">
        <f>K5-L5+O5</f>
        <v>2.0992402183919134</v>
      </c>
      <c r="Q5" s="37">
        <f>P5/N5</f>
        <v>3.922522246663041E-3</v>
      </c>
    </row>
    <row r="6" spans="1:17" x14ac:dyDescent="0.25">
      <c r="A6" s="36">
        <v>38384</v>
      </c>
      <c r="B6" s="37">
        <v>0.1208</v>
      </c>
      <c r="C6" s="38">
        <v>1203.599976</v>
      </c>
      <c r="D6" s="37">
        <v>2.5100000000000001E-2</v>
      </c>
      <c r="E6" s="37">
        <v>1.66E-2</v>
      </c>
      <c r="F6" s="38">
        <v>31</v>
      </c>
      <c r="G6" s="38">
        <f>C6*EXP((D6-E6+((B6^2)/2))*(1/12)+(B6*SQRT(F6/365)*$B$2))</f>
        <v>1084.3916465449163</v>
      </c>
      <c r="H6" s="38">
        <v>1075</v>
      </c>
      <c r="I6" s="49">
        <v>38458</v>
      </c>
      <c r="J6" s="38">
        <v>47</v>
      </c>
      <c r="K6" s="38">
        <v>0.8</v>
      </c>
      <c r="L6" s="38">
        <v>0.6</v>
      </c>
      <c r="M6" s="38">
        <f t="shared" ref="M6:M69" si="0">H6*EXP(-D6*(J6/365))-K6</f>
        <v>1070.7311498724187</v>
      </c>
      <c r="N6" s="38">
        <f t="shared" ref="N6:N69" si="1">M6/$B$1</f>
        <v>535.36557493620933</v>
      </c>
      <c r="O6" s="38">
        <f t="shared" ref="O6:O69" si="2">(N6+K6)*(EXP(D6*F6/365)-1)</f>
        <v>1.1442066556043116</v>
      </c>
      <c r="P6" s="38">
        <f t="shared" ref="P6:P69" si="3">K6-L6+O6</f>
        <v>1.3442066556043115</v>
      </c>
      <c r="Q6" s="37">
        <f t="shared" ref="Q6:Q69" si="4">P6/N6</f>
        <v>2.5108201171965129E-3</v>
      </c>
    </row>
    <row r="7" spans="1:17" x14ac:dyDescent="0.25">
      <c r="A7" s="36">
        <v>38412</v>
      </c>
      <c r="B7" s="37">
        <v>0.14019999999999999</v>
      </c>
      <c r="C7" s="38">
        <v>1180.589966</v>
      </c>
      <c r="D7" s="37">
        <v>2.63E-2</v>
      </c>
      <c r="E7" s="37">
        <v>1.6899999999999998E-2</v>
      </c>
      <c r="F7" s="38">
        <v>29</v>
      </c>
      <c r="G7" s="38">
        <f t="shared" ref="G7:G70" si="5">C7*EXP((D7-E7+((B7^2)/2))*(1/12)+(B7*SQRT(F7/365)*$B$2))</f>
        <v>1050.2845050049452</v>
      </c>
      <c r="H7" s="38">
        <v>1050</v>
      </c>
      <c r="I7" s="49">
        <v>38493</v>
      </c>
      <c r="J7" s="38">
        <v>51</v>
      </c>
      <c r="K7" s="38">
        <v>1.4</v>
      </c>
      <c r="L7" s="38">
        <v>1</v>
      </c>
      <c r="M7" s="38">
        <f>H7*EXP(-D7*(J7/365))-K7</f>
        <v>1044.7485467373021</v>
      </c>
      <c r="N7" s="38">
        <f>M7/$B$1</f>
        <v>522.37427336865107</v>
      </c>
      <c r="O7" s="38">
        <f>(N7+K7)*(EXP(D7*F7/365)-1)</f>
        <v>1.0956172779107543</v>
      </c>
      <c r="P7" s="38">
        <f t="shared" si="3"/>
        <v>1.4956172779107542</v>
      </c>
      <c r="Q7" s="37">
        <f t="shared" si="4"/>
        <v>2.8631143495370108E-3</v>
      </c>
    </row>
    <row r="8" spans="1:17" x14ac:dyDescent="0.25">
      <c r="A8" s="36">
        <v>38443</v>
      </c>
      <c r="B8" s="37">
        <v>0.15310000000000001</v>
      </c>
      <c r="C8" s="38">
        <v>1156.849976</v>
      </c>
      <c r="D8" s="37">
        <v>2.7E-2</v>
      </c>
      <c r="E8" s="37">
        <v>1.7600000000000001E-2</v>
      </c>
      <c r="F8" s="38">
        <v>32</v>
      </c>
      <c r="G8" s="38">
        <f t="shared" si="5"/>
        <v>1011.531088093109</v>
      </c>
      <c r="H8" s="38">
        <v>1005</v>
      </c>
      <c r="I8" s="49">
        <v>38521</v>
      </c>
      <c r="J8" s="38">
        <v>50</v>
      </c>
      <c r="K8" s="38">
        <v>1.45</v>
      </c>
      <c r="L8" s="38">
        <v>0.5</v>
      </c>
      <c r="M8" s="38">
        <f t="shared" si="0"/>
        <v>999.83974237730934</v>
      </c>
      <c r="N8" s="38">
        <f t="shared" si="1"/>
        <v>499.91987118865467</v>
      </c>
      <c r="O8" s="38">
        <f t="shared" si="2"/>
        <v>1.1882100628605325</v>
      </c>
      <c r="P8" s="38">
        <f t="shared" si="3"/>
        <v>2.1382100628605327</v>
      </c>
      <c r="Q8" s="37">
        <f t="shared" si="4"/>
        <v>4.277105564490828E-3</v>
      </c>
    </row>
    <row r="9" spans="1:17" x14ac:dyDescent="0.25">
      <c r="A9" s="36">
        <v>38473</v>
      </c>
      <c r="B9" s="37">
        <v>0.13289999999999999</v>
      </c>
      <c r="C9" s="38">
        <v>1191.5</v>
      </c>
      <c r="D9" s="37">
        <v>2.8000000000000001E-2</v>
      </c>
      <c r="E9" s="37">
        <v>1.7600000000000001E-2</v>
      </c>
      <c r="F9" s="38">
        <v>30</v>
      </c>
      <c r="G9" s="38">
        <f t="shared" si="5"/>
        <v>1064.5071057976768</v>
      </c>
      <c r="H9" s="38">
        <v>1050</v>
      </c>
      <c r="I9" s="49">
        <v>38549</v>
      </c>
      <c r="J9" s="38">
        <v>46</v>
      </c>
      <c r="K9" s="38">
        <v>1</v>
      </c>
      <c r="L9" s="38">
        <v>0.25</v>
      </c>
      <c r="M9" s="38">
        <f t="shared" si="0"/>
        <v>1045.301324241309</v>
      </c>
      <c r="N9" s="38">
        <f t="shared" si="1"/>
        <v>522.65066212065449</v>
      </c>
      <c r="O9" s="38">
        <f t="shared" si="2"/>
        <v>1.2065016232896013</v>
      </c>
      <c r="P9" s="38">
        <f t="shared" si="3"/>
        <v>1.9565016232896013</v>
      </c>
      <c r="Q9" s="37">
        <f t="shared" si="4"/>
        <v>3.743421304301229E-3</v>
      </c>
    </row>
    <row r="10" spans="1:17" x14ac:dyDescent="0.25">
      <c r="A10" s="36">
        <v>38504</v>
      </c>
      <c r="B10" s="37">
        <v>0.12039999999999999</v>
      </c>
      <c r="C10" s="38">
        <v>1191.329956</v>
      </c>
      <c r="D10" s="37">
        <v>2.9899999999999999E-2</v>
      </c>
      <c r="E10" s="37">
        <v>1.7399999999999999E-2</v>
      </c>
      <c r="F10" s="38">
        <v>29</v>
      </c>
      <c r="G10" s="38">
        <f t="shared" si="5"/>
        <v>1077.7803043923175</v>
      </c>
      <c r="H10" s="38">
        <v>1075</v>
      </c>
      <c r="I10" s="49">
        <v>38584</v>
      </c>
      <c r="J10" s="38">
        <v>49</v>
      </c>
      <c r="K10" s="38">
        <v>1.25</v>
      </c>
      <c r="L10" s="38">
        <v>0.5</v>
      </c>
      <c r="M10" s="38">
        <f t="shared" si="0"/>
        <v>1069.4436280635518</v>
      </c>
      <c r="N10" s="38">
        <f t="shared" si="1"/>
        <v>534.72181403177592</v>
      </c>
      <c r="O10" s="38">
        <f t="shared" si="2"/>
        <v>1.2747770430361238</v>
      </c>
      <c r="P10" s="38">
        <f t="shared" si="3"/>
        <v>2.0247770430361238</v>
      </c>
      <c r="Q10" s="37">
        <f t="shared" si="4"/>
        <v>3.7865989191078731E-3</v>
      </c>
    </row>
    <row r="11" spans="1:17" x14ac:dyDescent="0.25">
      <c r="A11" s="36">
        <v>38534</v>
      </c>
      <c r="B11" s="37">
        <v>0.1157</v>
      </c>
      <c r="C11" s="38">
        <v>1234.1800539999999</v>
      </c>
      <c r="D11" s="37">
        <v>3.2500000000000001E-2</v>
      </c>
      <c r="E11" s="37">
        <v>1.7299999999999999E-2</v>
      </c>
      <c r="F11" s="38">
        <v>32</v>
      </c>
      <c r="G11" s="38">
        <f t="shared" si="5"/>
        <v>1115.6724127180785</v>
      </c>
      <c r="H11" s="38">
        <v>1115</v>
      </c>
      <c r="I11" s="49">
        <v>38612</v>
      </c>
      <c r="J11" s="38">
        <v>49</v>
      </c>
      <c r="K11" s="38">
        <v>1.2</v>
      </c>
      <c r="L11" s="38">
        <v>0.5</v>
      </c>
      <c r="M11" s="38">
        <f t="shared" si="0"/>
        <v>1108.9458368165331</v>
      </c>
      <c r="N11" s="38">
        <f t="shared" si="1"/>
        <v>554.47291840826654</v>
      </c>
      <c r="O11" s="38">
        <f t="shared" si="2"/>
        <v>1.5855450055123459</v>
      </c>
      <c r="P11" s="38">
        <f t="shared" si="3"/>
        <v>2.2855450055123461</v>
      </c>
      <c r="Q11" s="37">
        <f t="shared" si="4"/>
        <v>4.1220137713370983E-3</v>
      </c>
    </row>
    <row r="12" spans="1:17" x14ac:dyDescent="0.25">
      <c r="A12" s="36">
        <v>38565</v>
      </c>
      <c r="B12" s="37">
        <v>0.126</v>
      </c>
      <c r="C12" s="38">
        <v>1220.329956</v>
      </c>
      <c r="D12" s="37">
        <v>3.4099999999999998E-2</v>
      </c>
      <c r="E12" s="37">
        <v>1.7399999999999999E-2</v>
      </c>
      <c r="F12" s="38">
        <v>30</v>
      </c>
      <c r="G12" s="38">
        <f t="shared" si="5"/>
        <v>1097.2479845186956</v>
      </c>
      <c r="H12" s="38">
        <v>1100</v>
      </c>
      <c r="I12" s="49">
        <v>38647</v>
      </c>
      <c r="J12" s="38">
        <v>52</v>
      </c>
      <c r="K12" s="38">
        <v>1.75</v>
      </c>
      <c r="L12" s="38">
        <v>0.3</v>
      </c>
      <c r="M12" s="38">
        <f t="shared" si="0"/>
        <v>1092.9190691238061</v>
      </c>
      <c r="N12" s="38">
        <f t="shared" si="1"/>
        <v>546.45953456190307</v>
      </c>
      <c r="O12" s="38">
        <f t="shared" si="2"/>
        <v>1.5386438425992268</v>
      </c>
      <c r="P12" s="38">
        <f t="shared" si="3"/>
        <v>2.9886438425992266</v>
      </c>
      <c r="Q12" s="37">
        <f t="shared" si="4"/>
        <v>5.4691036638151516E-3</v>
      </c>
    </row>
    <row r="13" spans="1:17" x14ac:dyDescent="0.25">
      <c r="A13" s="36">
        <v>38596</v>
      </c>
      <c r="B13" s="37">
        <v>0.1192</v>
      </c>
      <c r="C13" s="38">
        <v>1228.8100589999999</v>
      </c>
      <c r="D13" s="37">
        <v>3.15E-2</v>
      </c>
      <c r="E13" s="37">
        <v>1.7500000000000002E-2</v>
      </c>
      <c r="F13" s="38">
        <v>31</v>
      </c>
      <c r="G13" s="38">
        <f t="shared" si="5"/>
        <v>1109.1451203370475</v>
      </c>
      <c r="H13" s="38">
        <v>1100</v>
      </c>
      <c r="I13" s="49">
        <v>38675</v>
      </c>
      <c r="J13" s="38">
        <v>50</v>
      </c>
      <c r="K13" s="38">
        <v>1</v>
      </c>
      <c r="L13" s="38">
        <v>1.3</v>
      </c>
      <c r="M13" s="38">
        <f t="shared" si="0"/>
        <v>1094.2636508422063</v>
      </c>
      <c r="N13" s="38">
        <f t="shared" si="1"/>
        <v>547.13182542110314</v>
      </c>
      <c r="O13" s="38">
        <f t="shared" si="2"/>
        <v>1.4684037149514537</v>
      </c>
      <c r="P13" s="38">
        <f t="shared" si="3"/>
        <v>1.1684037149514537</v>
      </c>
      <c r="Q13" s="37">
        <f t="shared" si="4"/>
        <v>2.1355067657637811E-3</v>
      </c>
    </row>
    <row r="14" spans="1:17" x14ac:dyDescent="0.25">
      <c r="A14" s="36">
        <v>38626</v>
      </c>
      <c r="B14" s="48">
        <v>0.1532</v>
      </c>
      <c r="C14" s="38">
        <v>1207.01001</v>
      </c>
      <c r="D14" s="37">
        <v>3.7699999999999997E-2</v>
      </c>
      <c r="E14" s="48">
        <v>1.8200000000000001E-2</v>
      </c>
      <c r="F14" s="38">
        <v>30</v>
      </c>
      <c r="G14" s="38">
        <f t="shared" si="5"/>
        <v>1060.7603234641037</v>
      </c>
      <c r="H14" s="38">
        <v>1050</v>
      </c>
      <c r="I14" s="49">
        <v>38703</v>
      </c>
      <c r="J14" s="38">
        <v>47</v>
      </c>
      <c r="K14" s="38">
        <v>1.4</v>
      </c>
      <c r="L14" s="38">
        <v>0.2</v>
      </c>
      <c r="M14" s="38">
        <f t="shared" si="0"/>
        <v>1043.5151057724509</v>
      </c>
      <c r="N14" s="38">
        <f t="shared" si="1"/>
        <v>521.75755288622543</v>
      </c>
      <c r="O14" s="38">
        <f t="shared" si="2"/>
        <v>1.6235859068030527</v>
      </c>
      <c r="P14" s="38">
        <f t="shared" si="3"/>
        <v>2.8235859068030527</v>
      </c>
      <c r="Q14" s="37">
        <f t="shared" si="4"/>
        <v>5.4116819031822709E-3</v>
      </c>
    </row>
    <row r="15" spans="1:17" x14ac:dyDescent="0.25">
      <c r="A15" s="36">
        <v>38657</v>
      </c>
      <c r="B15" s="37">
        <v>0.1206</v>
      </c>
      <c r="C15" s="38">
        <v>1249.4799800000001</v>
      </c>
      <c r="D15" s="37">
        <v>0.04</v>
      </c>
      <c r="E15" s="37">
        <v>1.78E-2</v>
      </c>
      <c r="F15" s="38">
        <v>30</v>
      </c>
      <c r="G15" s="38">
        <f t="shared" si="5"/>
        <v>1129.1426495720264</v>
      </c>
      <c r="H15" s="38">
        <v>1125</v>
      </c>
      <c r="I15" s="49">
        <v>38738</v>
      </c>
      <c r="J15" s="38">
        <v>51</v>
      </c>
      <c r="K15" s="38">
        <v>1.1000000000000001</v>
      </c>
      <c r="L15" s="38">
        <v>0.5</v>
      </c>
      <c r="M15" s="38">
        <f t="shared" si="0"/>
        <v>1117.6298671042077</v>
      </c>
      <c r="N15" s="38">
        <f t="shared" si="1"/>
        <v>558.81493355210387</v>
      </c>
      <c r="O15" s="38">
        <f t="shared" si="2"/>
        <v>1.8438455380538445</v>
      </c>
      <c r="P15" s="38">
        <f t="shared" si="3"/>
        <v>2.4438455380538446</v>
      </c>
      <c r="Q15" s="37">
        <f t="shared" si="4"/>
        <v>4.3732645484607126E-3</v>
      </c>
    </row>
    <row r="16" spans="1:17" x14ac:dyDescent="0.25">
      <c r="A16" s="36">
        <v>38687</v>
      </c>
      <c r="B16" s="37">
        <v>0.1207</v>
      </c>
      <c r="C16" s="38">
        <v>1248.290039</v>
      </c>
      <c r="D16" s="37">
        <v>4.0099999999999997E-2</v>
      </c>
      <c r="E16" s="37">
        <v>1.7600000000000001E-2</v>
      </c>
      <c r="F16" s="38">
        <v>32</v>
      </c>
      <c r="G16" s="38">
        <f t="shared" si="5"/>
        <v>1124.1658435641461</v>
      </c>
      <c r="H16" s="38">
        <v>1125</v>
      </c>
      <c r="I16" s="49">
        <v>38766</v>
      </c>
      <c r="J16" s="38">
        <v>49</v>
      </c>
      <c r="K16" s="38">
        <v>1.3</v>
      </c>
      <c r="L16" s="38">
        <v>0.3</v>
      </c>
      <c r="M16" s="38">
        <f t="shared" si="0"/>
        <v>1117.6600732876743</v>
      </c>
      <c r="N16" s="38">
        <f t="shared" si="1"/>
        <v>558.83003664383716</v>
      </c>
      <c r="O16" s="38">
        <f t="shared" si="2"/>
        <v>1.9726679045233286</v>
      </c>
      <c r="P16" s="38">
        <f t="shared" si="3"/>
        <v>2.9726679045233286</v>
      </c>
      <c r="Q16" s="37">
        <f t="shared" si="4"/>
        <v>5.3194490446080277E-3</v>
      </c>
    </row>
    <row r="17" spans="1:17" x14ac:dyDescent="0.25">
      <c r="A17" s="36">
        <v>38718</v>
      </c>
      <c r="B17" s="37">
        <v>0.1295</v>
      </c>
      <c r="C17" s="38">
        <v>1280.079956</v>
      </c>
      <c r="D17" s="37">
        <v>4.3700000000000003E-2</v>
      </c>
      <c r="E17" s="37">
        <v>1.7500000000000002E-2</v>
      </c>
      <c r="F17" s="38">
        <v>28</v>
      </c>
      <c r="G17" s="38">
        <f t="shared" si="5"/>
        <v>1152.8092930064615</v>
      </c>
      <c r="H17" s="38">
        <v>1155</v>
      </c>
      <c r="I17" s="49">
        <v>38794</v>
      </c>
      <c r="J17" s="38">
        <v>46</v>
      </c>
      <c r="K17" s="38">
        <v>1.5</v>
      </c>
      <c r="L17" s="38">
        <v>0.75</v>
      </c>
      <c r="M17" s="38">
        <f t="shared" si="0"/>
        <v>1147.156440449719</v>
      </c>
      <c r="N17" s="38">
        <f t="shared" si="1"/>
        <v>573.57822022485948</v>
      </c>
      <c r="O17" s="38">
        <f t="shared" si="2"/>
        <v>1.9310862705547518</v>
      </c>
      <c r="P17" s="38">
        <f t="shared" si="3"/>
        <v>2.6810862705547516</v>
      </c>
      <c r="Q17" s="37">
        <f t="shared" si="4"/>
        <v>4.674316729640967E-3</v>
      </c>
    </row>
    <row r="18" spans="1:17" x14ac:dyDescent="0.25">
      <c r="A18" s="36">
        <v>38749</v>
      </c>
      <c r="B18" s="37">
        <v>0.1234</v>
      </c>
      <c r="C18" s="38">
        <v>1280.660034</v>
      </c>
      <c r="D18" s="37">
        <v>4.4699999999999997E-2</v>
      </c>
      <c r="E18" s="37">
        <v>1.77E-2</v>
      </c>
      <c r="F18" s="38">
        <v>31</v>
      </c>
      <c r="G18" s="38">
        <f t="shared" si="5"/>
        <v>1153.0062396198903</v>
      </c>
      <c r="H18" s="38">
        <v>1150</v>
      </c>
      <c r="I18" s="49">
        <v>38829</v>
      </c>
      <c r="J18" s="38">
        <v>53</v>
      </c>
      <c r="K18" s="38">
        <v>1.25</v>
      </c>
      <c r="L18" s="38">
        <v>0.3</v>
      </c>
      <c r="M18" s="38">
        <f t="shared" si="0"/>
        <v>1141.3098841729734</v>
      </c>
      <c r="N18" s="38">
        <f t="shared" si="1"/>
        <v>570.6549420864867</v>
      </c>
      <c r="O18" s="38">
        <f t="shared" si="2"/>
        <v>2.1753284957462857</v>
      </c>
      <c r="P18" s="38">
        <f t="shared" si="3"/>
        <v>3.1253284957462855</v>
      </c>
      <c r="Q18" s="37">
        <f t="shared" si="4"/>
        <v>5.4767395587938684E-3</v>
      </c>
    </row>
    <row r="19" spans="1:17" x14ac:dyDescent="0.25">
      <c r="A19" s="36">
        <v>38777</v>
      </c>
      <c r="B19" s="37">
        <v>0.1139</v>
      </c>
      <c r="C19" s="38">
        <v>1294.869995</v>
      </c>
      <c r="D19" s="37">
        <v>4.65E-2</v>
      </c>
      <c r="E19" s="37">
        <v>1.67E-2</v>
      </c>
      <c r="F19" s="38">
        <v>28</v>
      </c>
      <c r="G19" s="38">
        <f t="shared" si="5"/>
        <v>1181.5103374781543</v>
      </c>
      <c r="H19" s="38">
        <v>1180</v>
      </c>
      <c r="I19" s="49">
        <v>38857</v>
      </c>
      <c r="J19" s="38">
        <v>50</v>
      </c>
      <c r="K19" s="38">
        <v>1.25</v>
      </c>
      <c r="L19" s="38">
        <v>0.75</v>
      </c>
      <c r="M19" s="38">
        <f t="shared" si="0"/>
        <v>1171.2574502359093</v>
      </c>
      <c r="N19" s="38">
        <f t="shared" si="1"/>
        <v>585.62872511795467</v>
      </c>
      <c r="O19" s="38">
        <f t="shared" si="2"/>
        <v>2.0972070416432387</v>
      </c>
      <c r="P19" s="38">
        <f t="shared" si="3"/>
        <v>2.5972070416432387</v>
      </c>
      <c r="Q19" s="37">
        <f t="shared" si="4"/>
        <v>4.4349037713614899E-3</v>
      </c>
    </row>
    <row r="20" spans="1:17" x14ac:dyDescent="0.25">
      <c r="A20" s="36">
        <v>38808</v>
      </c>
      <c r="B20" s="37">
        <v>0.1159</v>
      </c>
      <c r="C20" s="38">
        <v>1310.6099850000001</v>
      </c>
      <c r="D20" s="37">
        <v>4.5999999999999999E-2</v>
      </c>
      <c r="E20" s="37">
        <v>1.77E-2</v>
      </c>
      <c r="F20" s="38">
        <v>33</v>
      </c>
      <c r="G20" s="38">
        <f t="shared" si="5"/>
        <v>1183.957713115389</v>
      </c>
      <c r="H20" s="38">
        <v>1185</v>
      </c>
      <c r="I20" s="49">
        <v>38885</v>
      </c>
      <c r="J20" s="38">
        <v>50</v>
      </c>
      <c r="K20" s="38">
        <v>1.2</v>
      </c>
      <c r="L20" s="38">
        <v>2</v>
      </c>
      <c r="M20" s="38">
        <f t="shared" si="0"/>
        <v>1176.3563539263992</v>
      </c>
      <c r="N20" s="38">
        <f t="shared" si="1"/>
        <v>588.17817696319958</v>
      </c>
      <c r="O20" s="38">
        <f t="shared" si="2"/>
        <v>2.4562714806480566</v>
      </c>
      <c r="P20" s="38">
        <f t="shared" si="3"/>
        <v>1.6562714806480565</v>
      </c>
      <c r="Q20" s="37">
        <f t="shared" si="4"/>
        <v>2.8159349420263922E-3</v>
      </c>
    </row>
    <row r="21" spans="1:17" x14ac:dyDescent="0.25">
      <c r="A21" s="36">
        <v>38838</v>
      </c>
      <c r="B21" s="37">
        <v>0.16439999999999999</v>
      </c>
      <c r="C21" s="38">
        <v>1270.089966</v>
      </c>
      <c r="D21" s="37">
        <v>4.7500000000000001E-2</v>
      </c>
      <c r="E21" s="37">
        <v>1.7999999999999999E-2</v>
      </c>
      <c r="F21" s="38">
        <v>30</v>
      </c>
      <c r="G21" s="38">
        <f t="shared" si="5"/>
        <v>1106.5821991782411</v>
      </c>
      <c r="H21" s="38">
        <v>1100</v>
      </c>
      <c r="I21" s="49">
        <v>38920</v>
      </c>
      <c r="J21" s="38">
        <v>52</v>
      </c>
      <c r="K21" s="38">
        <v>2.2999999999999998</v>
      </c>
      <c r="L21" s="38">
        <v>0.3</v>
      </c>
      <c r="M21" s="38">
        <f t="shared" si="0"/>
        <v>1090.281294342441</v>
      </c>
      <c r="N21" s="38">
        <f t="shared" si="1"/>
        <v>545.14064717122051</v>
      </c>
      <c r="O21" s="38">
        <f t="shared" si="2"/>
        <v>2.1414457795480968</v>
      </c>
      <c r="P21" s="38">
        <f t="shared" si="3"/>
        <v>4.1414457795480963</v>
      </c>
      <c r="Q21" s="37">
        <f t="shared" si="4"/>
        <v>7.597022531778538E-3</v>
      </c>
    </row>
    <row r="22" spans="1:17" x14ac:dyDescent="0.25">
      <c r="A22" s="36">
        <v>38869</v>
      </c>
      <c r="B22" s="37">
        <v>0.1308</v>
      </c>
      <c r="C22" s="38">
        <v>1270.1999510000001</v>
      </c>
      <c r="D22" s="37">
        <v>4.5400000000000003E-2</v>
      </c>
      <c r="E22" s="37">
        <v>1.8700000000000001E-2</v>
      </c>
      <c r="F22" s="38">
        <v>31</v>
      </c>
      <c r="G22" s="38">
        <f t="shared" si="5"/>
        <v>1136.2745996178421</v>
      </c>
      <c r="H22" s="38">
        <v>1130</v>
      </c>
      <c r="I22" s="49">
        <v>38948</v>
      </c>
      <c r="J22" s="38">
        <v>50</v>
      </c>
      <c r="K22" s="38">
        <v>1.45</v>
      </c>
      <c r="L22" s="38">
        <v>0.6</v>
      </c>
      <c r="M22" s="38">
        <f t="shared" si="0"/>
        <v>1121.5441367040053</v>
      </c>
      <c r="N22" s="38">
        <f t="shared" si="1"/>
        <v>560.77206835200263</v>
      </c>
      <c r="O22" s="38">
        <f t="shared" si="2"/>
        <v>2.1720515874805604</v>
      </c>
      <c r="P22" s="38">
        <f t="shared" si="3"/>
        <v>3.0220515874805605</v>
      </c>
      <c r="Q22" s="37">
        <f t="shared" si="4"/>
        <v>5.3890907875668061E-3</v>
      </c>
    </row>
    <row r="23" spans="1:17" x14ac:dyDescent="0.25">
      <c r="A23" s="36">
        <v>38899</v>
      </c>
      <c r="B23" s="37">
        <v>0.1459</v>
      </c>
      <c r="C23" s="38">
        <v>1276.660034</v>
      </c>
      <c r="D23" s="37">
        <v>5.0200000000000002E-2</v>
      </c>
      <c r="E23" s="37">
        <v>1.8800000000000001E-2</v>
      </c>
      <c r="F23" s="38">
        <v>31</v>
      </c>
      <c r="G23" s="38">
        <f t="shared" si="5"/>
        <v>1127.7133278203225</v>
      </c>
      <c r="H23" s="38">
        <v>1125</v>
      </c>
      <c r="I23" s="49">
        <v>38976</v>
      </c>
      <c r="J23" s="38">
        <v>47</v>
      </c>
      <c r="K23" s="38">
        <v>1.8</v>
      </c>
      <c r="L23" s="38">
        <v>0.2</v>
      </c>
      <c r="M23" s="38">
        <f t="shared" si="0"/>
        <v>1115.951330051073</v>
      </c>
      <c r="N23" s="38">
        <f t="shared" si="1"/>
        <v>557.9756650255365</v>
      </c>
      <c r="O23" s="38">
        <f t="shared" si="2"/>
        <v>2.391733082203682</v>
      </c>
      <c r="P23" s="38">
        <f t="shared" si="3"/>
        <v>3.9917330822036821</v>
      </c>
      <c r="Q23" s="37">
        <f t="shared" si="4"/>
        <v>7.1539555081152062E-3</v>
      </c>
    </row>
    <row r="24" spans="1:17" x14ac:dyDescent="0.25">
      <c r="A24" s="36">
        <v>38930</v>
      </c>
      <c r="B24" s="37">
        <v>0.1231</v>
      </c>
      <c r="C24" s="38">
        <v>1303.8199460000001</v>
      </c>
      <c r="D24" s="37">
        <v>5.1200000000000002E-2</v>
      </c>
      <c r="E24" s="37">
        <v>1.8499999999999999E-2</v>
      </c>
      <c r="F24" s="38">
        <v>29</v>
      </c>
      <c r="G24" s="38">
        <f t="shared" si="5"/>
        <v>1178.8734695222961</v>
      </c>
      <c r="H24" s="38">
        <v>1180</v>
      </c>
      <c r="I24" s="49">
        <v>39011</v>
      </c>
      <c r="J24" s="38">
        <v>51</v>
      </c>
      <c r="K24" s="38">
        <v>0.2</v>
      </c>
      <c r="L24" s="38">
        <v>0.45</v>
      </c>
      <c r="M24" s="38">
        <f t="shared" si="0"/>
        <v>1171.388436251882</v>
      </c>
      <c r="N24" s="38">
        <f t="shared" si="1"/>
        <v>585.69421812594101</v>
      </c>
      <c r="O24" s="38">
        <f t="shared" si="2"/>
        <v>2.3882398966447651</v>
      </c>
      <c r="P24" s="38">
        <f t="shared" si="3"/>
        <v>2.1382398966447651</v>
      </c>
      <c r="Q24" s="37">
        <f t="shared" si="4"/>
        <v>3.6507785640885093E-3</v>
      </c>
    </row>
    <row r="25" spans="1:17" x14ac:dyDescent="0.25">
      <c r="A25" s="36">
        <v>38961</v>
      </c>
      <c r="B25" s="37">
        <v>0.1198</v>
      </c>
      <c r="C25" s="38">
        <v>1335.849976</v>
      </c>
      <c r="D25" s="37">
        <v>4.5999999999999999E-2</v>
      </c>
      <c r="E25" s="37">
        <v>1.83E-2</v>
      </c>
      <c r="F25" s="38">
        <v>32</v>
      </c>
      <c r="G25" s="38">
        <f t="shared" si="5"/>
        <v>1204.4923406390933</v>
      </c>
      <c r="H25" s="38">
        <v>1205</v>
      </c>
      <c r="I25" s="49">
        <v>39039</v>
      </c>
      <c r="J25" s="38">
        <v>50</v>
      </c>
      <c r="K25" s="38">
        <v>1.75</v>
      </c>
      <c r="L25" s="38">
        <v>0.25</v>
      </c>
      <c r="M25" s="38">
        <f t="shared" si="0"/>
        <v>1195.6807227690388</v>
      </c>
      <c r="N25" s="38">
        <f t="shared" si="1"/>
        <v>597.84036138451938</v>
      </c>
      <c r="O25" s="38">
        <f t="shared" si="2"/>
        <v>2.4229564637814307</v>
      </c>
      <c r="P25" s="38">
        <f t="shared" si="3"/>
        <v>3.9229564637814307</v>
      </c>
      <c r="Q25" s="37">
        <f t="shared" si="4"/>
        <v>6.5618795872135188E-3</v>
      </c>
    </row>
    <row r="26" spans="1:17" x14ac:dyDescent="0.25">
      <c r="A26" s="36">
        <v>38991</v>
      </c>
      <c r="B26" s="37">
        <v>0.111</v>
      </c>
      <c r="C26" s="38">
        <v>1377.9399410000001</v>
      </c>
      <c r="D26" s="37">
        <v>5.1799999999999999E-2</v>
      </c>
      <c r="E26" s="37">
        <v>1.7899999999999999E-2</v>
      </c>
      <c r="F26" s="38">
        <v>30</v>
      </c>
      <c r="G26" s="38">
        <f t="shared" si="5"/>
        <v>1256.6630435170121</v>
      </c>
      <c r="H26" s="38">
        <v>1255</v>
      </c>
      <c r="I26" s="49">
        <v>39067</v>
      </c>
      <c r="J26" s="38">
        <v>46</v>
      </c>
      <c r="K26" s="38">
        <v>1</v>
      </c>
      <c r="L26" s="38">
        <v>0.5</v>
      </c>
      <c r="M26" s="38">
        <f t="shared" si="0"/>
        <v>1245.8337694052038</v>
      </c>
      <c r="N26" s="38">
        <f t="shared" si="1"/>
        <v>622.91688470260192</v>
      </c>
      <c r="O26" s="38">
        <f t="shared" si="2"/>
        <v>2.662010282511226</v>
      </c>
      <c r="P26" s="38">
        <f t="shared" si="3"/>
        <v>3.162010282511226</v>
      </c>
      <c r="Q26" s="37">
        <f t="shared" si="4"/>
        <v>5.0761351316088643E-3</v>
      </c>
    </row>
    <row r="27" spans="1:17" x14ac:dyDescent="0.25">
      <c r="A27" s="36">
        <v>39022</v>
      </c>
      <c r="B27" s="37">
        <v>0.1191</v>
      </c>
      <c r="C27" s="38">
        <v>1400.630005</v>
      </c>
      <c r="D27" s="37">
        <v>5.2200000000000003E-2</v>
      </c>
      <c r="E27" s="37">
        <v>1.77E-2</v>
      </c>
      <c r="F27" s="38">
        <v>29</v>
      </c>
      <c r="G27" s="38">
        <f t="shared" si="5"/>
        <v>1270.8362661942042</v>
      </c>
      <c r="H27" s="38">
        <v>1270</v>
      </c>
      <c r="I27" s="49">
        <v>38738</v>
      </c>
      <c r="J27" s="38">
        <v>51</v>
      </c>
      <c r="K27" s="38">
        <v>1.25</v>
      </c>
      <c r="L27" s="38">
        <v>0.4</v>
      </c>
      <c r="M27" s="38">
        <f t="shared" si="0"/>
        <v>1259.5207015155952</v>
      </c>
      <c r="N27" s="38">
        <f t="shared" si="1"/>
        <v>629.7603507577976</v>
      </c>
      <c r="O27" s="38">
        <f t="shared" si="2"/>
        <v>2.6224850845730079</v>
      </c>
      <c r="P27" s="38">
        <f t="shared" si="3"/>
        <v>3.472485084573008</v>
      </c>
      <c r="Q27" s="37">
        <f t="shared" si="4"/>
        <v>5.513978579938429E-3</v>
      </c>
    </row>
    <row r="28" spans="1:17" x14ac:dyDescent="0.25">
      <c r="A28" s="36">
        <v>39052</v>
      </c>
      <c r="B28" s="37">
        <v>0.11559999999999999</v>
      </c>
      <c r="C28" s="38">
        <v>1418.3000489999999</v>
      </c>
      <c r="D28" s="37">
        <v>4.7500000000000001E-2</v>
      </c>
      <c r="E28" s="37">
        <v>1.7600000000000001E-2</v>
      </c>
      <c r="F28" s="38">
        <v>33</v>
      </c>
      <c r="G28" s="38">
        <f t="shared" si="5"/>
        <v>1281.7549780862203</v>
      </c>
      <c r="H28" s="38">
        <v>1280</v>
      </c>
      <c r="I28" s="49">
        <v>38765</v>
      </c>
      <c r="J28" s="38">
        <v>50</v>
      </c>
      <c r="K28" s="38">
        <v>1.65</v>
      </c>
      <c r="L28" s="38">
        <v>0.5</v>
      </c>
      <c r="M28" s="38">
        <f t="shared" si="0"/>
        <v>1270.0482712164517</v>
      </c>
      <c r="N28" s="38">
        <f t="shared" si="1"/>
        <v>635.02413560822583</v>
      </c>
      <c r="O28" s="38">
        <f t="shared" si="2"/>
        <v>2.7400896320619363</v>
      </c>
      <c r="P28" s="38">
        <f t="shared" si="3"/>
        <v>3.8900896320619363</v>
      </c>
      <c r="Q28" s="37">
        <f t="shared" si="4"/>
        <v>6.1258925668014339E-3</v>
      </c>
    </row>
    <row r="29" spans="1:17" x14ac:dyDescent="0.25">
      <c r="A29" s="36">
        <v>39083</v>
      </c>
      <c r="B29" s="37">
        <v>0.1042</v>
      </c>
      <c r="C29" s="38">
        <v>1438.23999</v>
      </c>
      <c r="D29" s="41">
        <v>0.05</v>
      </c>
      <c r="E29" s="48">
        <v>1.7600000000000001E-2</v>
      </c>
      <c r="F29" s="38">
        <v>28</v>
      </c>
      <c r="G29" s="38">
        <f t="shared" si="5"/>
        <v>1323.1188912377597</v>
      </c>
      <c r="H29" s="38">
        <v>1325</v>
      </c>
      <c r="I29" s="49">
        <v>39158</v>
      </c>
      <c r="J29" s="38">
        <v>45</v>
      </c>
      <c r="K29" s="38">
        <v>1.55</v>
      </c>
      <c r="L29" s="38">
        <v>3.8</v>
      </c>
      <c r="M29" s="38">
        <f t="shared" si="0"/>
        <v>1315.3073148828623</v>
      </c>
      <c r="N29" s="38">
        <f t="shared" si="1"/>
        <v>657.65365744143116</v>
      </c>
      <c r="O29" s="38">
        <f t="shared" si="2"/>
        <v>2.5333076771672767</v>
      </c>
      <c r="P29" s="38">
        <f t="shared" si="3"/>
        <v>0.28330767716727667</v>
      </c>
      <c r="Q29" s="37">
        <f t="shared" si="4"/>
        <v>4.3078552663946412E-4</v>
      </c>
    </row>
    <row r="30" spans="1:17" x14ac:dyDescent="0.25">
      <c r="A30" s="36">
        <v>39114</v>
      </c>
      <c r="B30" s="37">
        <v>0.1542</v>
      </c>
      <c r="C30" s="38">
        <v>1406.8199460000001</v>
      </c>
      <c r="D30" s="37">
        <v>5.2400000000000002E-2</v>
      </c>
      <c r="E30" s="48">
        <v>1.7500000000000002E-2</v>
      </c>
      <c r="F30" s="38">
        <v>30</v>
      </c>
      <c r="G30" s="38">
        <f t="shared" si="5"/>
        <v>1236.8991597830113</v>
      </c>
      <c r="H30" s="38">
        <v>1235</v>
      </c>
      <c r="I30" s="49">
        <v>39193</v>
      </c>
      <c r="J30" s="38">
        <v>52</v>
      </c>
      <c r="K30" s="38">
        <v>1.1000000000000001</v>
      </c>
      <c r="L30" s="38">
        <v>0.5</v>
      </c>
      <c r="M30" s="38">
        <f t="shared" si="0"/>
        <v>1224.7147985978208</v>
      </c>
      <c r="N30" s="38">
        <f t="shared" si="1"/>
        <v>612.35739929891042</v>
      </c>
      <c r="O30" s="38">
        <f t="shared" si="2"/>
        <v>2.6477662523568353</v>
      </c>
      <c r="P30" s="38">
        <f t="shared" si="3"/>
        <v>3.2477662523568354</v>
      </c>
      <c r="Q30" s="37">
        <f t="shared" si="4"/>
        <v>5.3037103104742614E-3</v>
      </c>
    </row>
    <row r="31" spans="1:17" x14ac:dyDescent="0.25">
      <c r="A31" s="36">
        <v>39142</v>
      </c>
      <c r="B31" s="37">
        <v>0.1464</v>
      </c>
      <c r="C31" s="38">
        <v>1420.8599850000001</v>
      </c>
      <c r="D31" s="37">
        <v>5.0700000000000002E-2</v>
      </c>
      <c r="E31" s="48">
        <v>1.8100000000000002E-2</v>
      </c>
      <c r="F31" s="38">
        <v>31</v>
      </c>
      <c r="G31" s="38">
        <f t="shared" si="5"/>
        <v>1254.6741726924427</v>
      </c>
      <c r="H31" s="38">
        <v>1255</v>
      </c>
      <c r="I31" s="49">
        <v>39221</v>
      </c>
      <c r="J31" s="38">
        <v>50</v>
      </c>
      <c r="K31" s="38">
        <v>2.2000000000000002</v>
      </c>
      <c r="L31" s="38">
        <v>0.3</v>
      </c>
      <c r="M31" s="38">
        <f t="shared" si="0"/>
        <v>1244.1139651864278</v>
      </c>
      <c r="N31" s="38">
        <f t="shared" si="1"/>
        <v>622.05698259321389</v>
      </c>
      <c r="O31" s="38">
        <f t="shared" si="2"/>
        <v>2.6938634324116517</v>
      </c>
      <c r="P31" s="38">
        <f t="shared" si="3"/>
        <v>4.5938634324116521</v>
      </c>
      <c r="Q31" s="37">
        <f t="shared" si="4"/>
        <v>7.3849559782463688E-3</v>
      </c>
    </row>
    <row r="32" spans="1:17" x14ac:dyDescent="0.25">
      <c r="A32" s="36">
        <v>39173</v>
      </c>
      <c r="B32" s="37">
        <v>0.14219999999999999</v>
      </c>
      <c r="C32" s="50">
        <v>1482.369995</v>
      </c>
      <c r="D32" s="37">
        <v>4.8000000000000001E-2</v>
      </c>
      <c r="E32" s="48">
        <v>1.7600000000000001E-2</v>
      </c>
      <c r="F32" s="38">
        <v>31</v>
      </c>
      <c r="G32" s="38">
        <f t="shared" si="5"/>
        <v>1313.4981739829614</v>
      </c>
      <c r="H32" s="38">
        <v>1315</v>
      </c>
      <c r="I32" s="49">
        <v>39249</v>
      </c>
      <c r="J32" s="38">
        <v>47</v>
      </c>
      <c r="K32" s="38">
        <v>2.1</v>
      </c>
      <c r="L32" s="38">
        <v>0.5</v>
      </c>
      <c r="M32" s="38">
        <f t="shared" si="0"/>
        <v>1304.7972856905335</v>
      </c>
      <c r="N32" s="38">
        <f t="shared" si="1"/>
        <v>652.39864284526675</v>
      </c>
      <c r="O32" s="38">
        <f t="shared" si="2"/>
        <v>2.6736488321171592</v>
      </c>
      <c r="P32" s="38">
        <f t="shared" si="3"/>
        <v>4.2736488321171588</v>
      </c>
      <c r="Q32" s="37">
        <f t="shared" si="4"/>
        <v>6.5506709417400876E-3</v>
      </c>
    </row>
    <row r="33" spans="1:17" x14ac:dyDescent="0.25">
      <c r="A33" s="36">
        <v>39203</v>
      </c>
      <c r="B33" s="37">
        <v>0.1305</v>
      </c>
      <c r="C33" s="50">
        <v>1530.619995</v>
      </c>
      <c r="D33" s="37">
        <v>4.7800000000000002E-2</v>
      </c>
      <c r="E33" s="48">
        <v>1.72E-2</v>
      </c>
      <c r="F33" s="38">
        <v>29</v>
      </c>
      <c r="G33" s="38">
        <f t="shared" si="5"/>
        <v>1375.1728393319806</v>
      </c>
      <c r="H33" s="38">
        <v>1375</v>
      </c>
      <c r="I33" s="49">
        <v>42937</v>
      </c>
      <c r="J33" s="38">
        <v>51</v>
      </c>
      <c r="K33" s="38">
        <v>2.2999999999999998</v>
      </c>
      <c r="L33" s="38">
        <v>1.65</v>
      </c>
      <c r="M33" s="38">
        <f t="shared" si="0"/>
        <v>1363.547106522394</v>
      </c>
      <c r="N33" s="38">
        <f t="shared" si="1"/>
        <v>681.77355326119698</v>
      </c>
      <c r="O33" s="38">
        <f t="shared" si="2"/>
        <v>2.6029197295018975</v>
      </c>
      <c r="P33" s="38">
        <f t="shared" si="3"/>
        <v>3.2529197295018975</v>
      </c>
      <c r="Q33" s="37">
        <f t="shared" si="4"/>
        <v>4.7712612405422222E-3</v>
      </c>
    </row>
    <row r="34" spans="1:17" x14ac:dyDescent="0.25">
      <c r="A34" s="36">
        <v>39234</v>
      </c>
      <c r="B34" s="37">
        <v>0.1623</v>
      </c>
      <c r="C34" s="38">
        <v>1503.349976</v>
      </c>
      <c r="D34" s="37">
        <v>4.2799999999999998E-2</v>
      </c>
      <c r="E34" s="48">
        <v>1.7299999999999999E-2</v>
      </c>
      <c r="F34" s="38">
        <v>32</v>
      </c>
      <c r="G34" s="38">
        <f t="shared" si="5"/>
        <v>1305.7148505877517</v>
      </c>
      <c r="H34" s="38">
        <v>1300</v>
      </c>
      <c r="I34" s="49">
        <v>39312</v>
      </c>
      <c r="J34" s="38">
        <v>50</v>
      </c>
      <c r="K34" s="38">
        <v>2.5</v>
      </c>
      <c r="L34" s="38">
        <v>2.9</v>
      </c>
      <c r="M34" s="38">
        <f t="shared" si="0"/>
        <v>1289.9003822928228</v>
      </c>
      <c r="N34" s="38">
        <f t="shared" si="1"/>
        <v>644.95019114641138</v>
      </c>
      <c r="O34" s="38">
        <f t="shared" si="2"/>
        <v>2.4340097239733063</v>
      </c>
      <c r="P34" s="38">
        <f t="shared" si="3"/>
        <v>2.0340097239733064</v>
      </c>
      <c r="Q34" s="37">
        <f t="shared" si="4"/>
        <v>3.1537469899153218E-3</v>
      </c>
    </row>
    <row r="35" spans="1:17" x14ac:dyDescent="0.25">
      <c r="A35" s="36">
        <v>39264</v>
      </c>
      <c r="B35" s="37">
        <v>0.23519999999999999</v>
      </c>
      <c r="C35" s="38">
        <v>1455.2700199999999</v>
      </c>
      <c r="D35" s="37">
        <v>5.1299999999999998E-2</v>
      </c>
      <c r="E35" s="48">
        <v>1.7399999999999999E-2</v>
      </c>
      <c r="F35" s="38">
        <v>31</v>
      </c>
      <c r="G35" s="38">
        <f t="shared" si="5"/>
        <v>1190.8750120539821</v>
      </c>
      <c r="H35" s="38">
        <v>1200</v>
      </c>
      <c r="I35" s="49">
        <v>39347</v>
      </c>
      <c r="J35" s="38">
        <v>53</v>
      </c>
      <c r="K35" s="38">
        <v>2.7</v>
      </c>
      <c r="L35" s="38">
        <v>0.5</v>
      </c>
      <c r="M35" s="38">
        <f t="shared" si="0"/>
        <v>1188.3943610998024</v>
      </c>
      <c r="N35" s="38">
        <f t="shared" si="1"/>
        <v>594.19718054990119</v>
      </c>
      <c r="O35" s="38">
        <f t="shared" si="2"/>
        <v>2.6063466241577391</v>
      </c>
      <c r="P35" s="38">
        <f t="shared" si="3"/>
        <v>4.8063466241577393</v>
      </c>
      <c r="Q35" s="37">
        <f t="shared" si="4"/>
        <v>8.0888075229668607E-3</v>
      </c>
    </row>
    <row r="36" spans="1:17" x14ac:dyDescent="0.25">
      <c r="A36" s="36">
        <v>39295</v>
      </c>
      <c r="B36" s="37">
        <v>0.23380000000000001</v>
      </c>
      <c r="C36" s="38">
        <v>1473.98999</v>
      </c>
      <c r="D36" s="37">
        <v>4.02E-2</v>
      </c>
      <c r="E36" s="48">
        <v>1.84E-2</v>
      </c>
      <c r="F36" s="38">
        <v>28</v>
      </c>
      <c r="G36" s="38">
        <f t="shared" si="5"/>
        <v>1218.7193314116978</v>
      </c>
      <c r="H36" s="38">
        <v>1220</v>
      </c>
      <c r="I36" s="49">
        <v>39375</v>
      </c>
      <c r="J36" s="38">
        <v>50</v>
      </c>
      <c r="K36" s="38">
        <v>3.5</v>
      </c>
      <c r="L36" s="38">
        <v>0.5</v>
      </c>
      <c r="M36" s="38">
        <f t="shared" si="0"/>
        <v>1209.8001084137061</v>
      </c>
      <c r="N36" s="38">
        <f t="shared" si="1"/>
        <v>604.90005420685304</v>
      </c>
      <c r="O36" s="38">
        <f t="shared" si="2"/>
        <v>1.8791016873669388</v>
      </c>
      <c r="P36" s="38">
        <f t="shared" si="3"/>
        <v>4.8791016873669388</v>
      </c>
      <c r="Q36" s="37">
        <f t="shared" si="4"/>
        <v>8.0659633826028216E-3</v>
      </c>
    </row>
    <row r="37" spans="1:17" x14ac:dyDescent="0.25">
      <c r="A37" s="36">
        <v>39326</v>
      </c>
      <c r="B37" s="41">
        <v>0.18</v>
      </c>
      <c r="C37" s="38">
        <v>1526.75</v>
      </c>
      <c r="D37" s="37">
        <v>3.4299999999999997E-2</v>
      </c>
      <c r="E37" s="48">
        <v>1.7999999999999999E-2</v>
      </c>
      <c r="F37" s="38">
        <v>33</v>
      </c>
      <c r="G37" s="38">
        <f t="shared" si="5"/>
        <v>1301.4515060309448</v>
      </c>
      <c r="H37" s="38">
        <v>1300</v>
      </c>
      <c r="I37" s="49">
        <v>39403</v>
      </c>
      <c r="J37" s="38">
        <v>50</v>
      </c>
      <c r="K37" s="38">
        <v>2.4</v>
      </c>
      <c r="L37" s="38">
        <v>0.25</v>
      </c>
      <c r="M37" s="38">
        <f t="shared" si="0"/>
        <v>1291.5061085043305</v>
      </c>
      <c r="N37" s="38">
        <f t="shared" si="1"/>
        <v>645.75305425216527</v>
      </c>
      <c r="O37" s="38">
        <f t="shared" si="2"/>
        <v>2.0131045747595362</v>
      </c>
      <c r="P37" s="38">
        <f t="shared" si="3"/>
        <v>4.1631045747595365</v>
      </c>
      <c r="Q37" s="37">
        <f t="shared" si="4"/>
        <v>6.446898775540057E-3</v>
      </c>
    </row>
    <row r="38" spans="1:17" x14ac:dyDescent="0.25">
      <c r="A38" s="36">
        <v>39356</v>
      </c>
      <c r="B38" s="37">
        <v>0.18529999999999999</v>
      </c>
      <c r="C38" s="38">
        <v>1549.380005</v>
      </c>
      <c r="D38" s="37">
        <v>4.0099999999999997E-2</v>
      </c>
      <c r="E38" s="48">
        <v>1.77E-2</v>
      </c>
      <c r="F38" s="38">
        <v>30</v>
      </c>
      <c r="G38" s="38">
        <f t="shared" si="5"/>
        <v>1325.4878953211758</v>
      </c>
      <c r="H38" s="38">
        <v>1325</v>
      </c>
      <c r="I38" s="49">
        <v>39438</v>
      </c>
      <c r="J38" s="38">
        <v>52</v>
      </c>
      <c r="K38" s="38">
        <v>2.8</v>
      </c>
      <c r="L38" s="38">
        <v>1.95</v>
      </c>
      <c r="M38" s="38">
        <f t="shared" si="0"/>
        <v>1314.6520192265421</v>
      </c>
      <c r="N38" s="38">
        <f t="shared" si="1"/>
        <v>657.32600961327103</v>
      </c>
      <c r="O38" s="38">
        <f t="shared" si="2"/>
        <v>2.1792923667313229</v>
      </c>
      <c r="P38" s="38">
        <f t="shared" si="3"/>
        <v>3.0292923667313225</v>
      </c>
      <c r="Q38" s="37">
        <f t="shared" si="4"/>
        <v>4.6085082933407214E-3</v>
      </c>
    </row>
    <row r="39" spans="1:17" x14ac:dyDescent="0.25">
      <c r="A39" s="36">
        <v>39387</v>
      </c>
      <c r="B39" s="37">
        <v>0.22869999999999999</v>
      </c>
      <c r="C39" s="38">
        <v>1481.1400149999999</v>
      </c>
      <c r="D39" s="37">
        <v>3.6299999999999999E-2</v>
      </c>
      <c r="E39" s="48">
        <v>1.8800000000000001E-2</v>
      </c>
      <c r="F39" s="38">
        <v>31</v>
      </c>
      <c r="G39" s="38">
        <f t="shared" si="5"/>
        <v>1217.1347482107581</v>
      </c>
      <c r="H39" s="38">
        <v>1215</v>
      </c>
      <c r="I39" s="49">
        <v>39466</v>
      </c>
      <c r="J39" s="38">
        <v>50</v>
      </c>
      <c r="K39" s="38">
        <v>1.95</v>
      </c>
      <c r="L39" s="38">
        <v>0.3</v>
      </c>
      <c r="M39" s="38">
        <f t="shared" si="0"/>
        <v>1207.0232843211143</v>
      </c>
      <c r="N39" s="38">
        <f t="shared" si="1"/>
        <v>603.51164216055713</v>
      </c>
      <c r="O39" s="38">
        <f t="shared" si="2"/>
        <v>1.8695269445493021</v>
      </c>
      <c r="P39" s="38">
        <f t="shared" si="3"/>
        <v>3.5195269445493018</v>
      </c>
      <c r="Q39" s="37">
        <f t="shared" si="4"/>
        <v>5.8317465624183823E-3</v>
      </c>
    </row>
    <row r="40" spans="1:17" x14ac:dyDescent="0.25">
      <c r="A40" s="36">
        <v>39417</v>
      </c>
      <c r="B40" s="37">
        <v>0.22500000000000001</v>
      </c>
      <c r="C40" s="38">
        <v>1468.3599850000001</v>
      </c>
      <c r="D40" s="37">
        <v>2.76E-2</v>
      </c>
      <c r="E40" s="48">
        <v>1.8700000000000001E-2</v>
      </c>
      <c r="F40" s="38">
        <v>31</v>
      </c>
      <c r="G40" s="38">
        <f t="shared" si="5"/>
        <v>1209.5904623431095</v>
      </c>
      <c r="H40" s="38">
        <v>1210</v>
      </c>
      <c r="I40" s="49">
        <v>39494</v>
      </c>
      <c r="J40" s="38">
        <v>47</v>
      </c>
      <c r="K40" s="38">
        <v>2.1</v>
      </c>
      <c r="L40" s="38">
        <v>1.75</v>
      </c>
      <c r="M40" s="38">
        <f t="shared" si="0"/>
        <v>1203.6073256924226</v>
      </c>
      <c r="N40" s="38">
        <f t="shared" si="1"/>
        <v>601.8036628462113</v>
      </c>
      <c r="O40" s="38">
        <f t="shared" si="2"/>
        <v>1.4172768440782784</v>
      </c>
      <c r="P40" s="38">
        <f t="shared" si="3"/>
        <v>1.7672768440782785</v>
      </c>
      <c r="Q40" s="37">
        <f t="shared" si="4"/>
        <v>2.9366335786658372E-3</v>
      </c>
    </row>
    <row r="41" spans="1:17" x14ac:dyDescent="0.25">
      <c r="A41" s="36">
        <v>39448</v>
      </c>
      <c r="B41" s="37">
        <v>0.26200000000000001</v>
      </c>
      <c r="C41" s="38">
        <v>1378.5500489999999</v>
      </c>
      <c r="D41" s="37">
        <v>1.6400000000000001E-2</v>
      </c>
      <c r="E41" s="48">
        <v>2.0299999999999999E-2</v>
      </c>
      <c r="F41" s="38">
        <v>29</v>
      </c>
      <c r="G41" s="38">
        <f t="shared" si="5"/>
        <v>1107.400870071504</v>
      </c>
      <c r="H41" s="38">
        <v>1100</v>
      </c>
      <c r="I41" s="49">
        <v>39529</v>
      </c>
      <c r="J41" s="38">
        <v>51</v>
      </c>
      <c r="K41" s="38">
        <v>2.25</v>
      </c>
      <c r="L41" s="38">
        <v>0.5</v>
      </c>
      <c r="M41" s="38">
        <f t="shared" si="0"/>
        <v>1095.2322283130218</v>
      </c>
      <c r="N41" s="38">
        <f t="shared" si="1"/>
        <v>547.61611415651089</v>
      </c>
      <c r="O41" s="38">
        <f t="shared" si="2"/>
        <v>0.71695007560413815</v>
      </c>
      <c r="P41" s="38">
        <f t="shared" si="3"/>
        <v>2.4669500756041383</v>
      </c>
      <c r="Q41" s="37">
        <f t="shared" si="4"/>
        <v>4.504889487052373E-3</v>
      </c>
    </row>
    <row r="42" spans="1:17" x14ac:dyDescent="0.25">
      <c r="A42" s="36">
        <v>39479</v>
      </c>
      <c r="B42" s="37">
        <v>0.26540000000000002</v>
      </c>
      <c r="C42" s="38">
        <v>1330.630005</v>
      </c>
      <c r="D42" s="37">
        <v>2.07E-2</v>
      </c>
      <c r="E42" s="48">
        <v>2.07E-2</v>
      </c>
      <c r="F42" s="38">
        <v>31</v>
      </c>
      <c r="G42" s="38">
        <f t="shared" si="5"/>
        <v>1058.1803151270888</v>
      </c>
      <c r="H42" s="38">
        <v>1160</v>
      </c>
      <c r="I42" s="49">
        <v>39557</v>
      </c>
      <c r="J42" s="38">
        <v>50</v>
      </c>
      <c r="K42" s="38">
        <v>7.6</v>
      </c>
      <c r="L42" s="38">
        <v>8.9</v>
      </c>
      <c r="M42" s="38">
        <f t="shared" si="0"/>
        <v>1149.1153441444924</v>
      </c>
      <c r="N42" s="38">
        <f t="shared" si="1"/>
        <v>574.55767207224619</v>
      </c>
      <c r="O42" s="38">
        <f t="shared" si="2"/>
        <v>1.024381245440388</v>
      </c>
      <c r="P42" s="38">
        <f t="shared" si="3"/>
        <v>-0.27561875455961271</v>
      </c>
      <c r="Q42" s="37">
        <f t="shared" si="4"/>
        <v>-4.7970598593791955E-4</v>
      </c>
    </row>
    <row r="43" spans="1:17" x14ac:dyDescent="0.25">
      <c r="A43" s="36">
        <v>39508</v>
      </c>
      <c r="B43" s="37">
        <v>0.25609999999999999</v>
      </c>
      <c r="C43" s="38">
        <v>1322.6999510000001</v>
      </c>
      <c r="D43" s="37">
        <v>1.2200000000000001E-2</v>
      </c>
      <c r="E43" s="48">
        <v>2.1499999999999998E-2</v>
      </c>
      <c r="F43" s="38">
        <v>30</v>
      </c>
      <c r="G43" s="38">
        <f t="shared" si="5"/>
        <v>1063.2902407075983</v>
      </c>
      <c r="H43" s="38">
        <v>1060</v>
      </c>
      <c r="I43" s="49">
        <v>39585</v>
      </c>
      <c r="J43" s="38">
        <v>47</v>
      </c>
      <c r="K43" s="38">
        <v>1.5</v>
      </c>
      <c r="L43" s="38">
        <v>0.4</v>
      </c>
      <c r="M43" s="38">
        <f t="shared" si="0"/>
        <v>1056.8360908702737</v>
      </c>
      <c r="N43" s="38">
        <f t="shared" si="1"/>
        <v>528.41804543513683</v>
      </c>
      <c r="O43" s="38">
        <f t="shared" si="2"/>
        <v>0.53163637760835258</v>
      </c>
      <c r="P43" s="38">
        <f t="shared" si="3"/>
        <v>1.6316363776083527</v>
      </c>
      <c r="Q43" s="37">
        <f t="shared" si="4"/>
        <v>3.0877756573675446E-3</v>
      </c>
    </row>
    <row r="44" spans="1:17" x14ac:dyDescent="0.25">
      <c r="A44" s="36">
        <v>39539</v>
      </c>
      <c r="B44" s="37">
        <v>0.2079</v>
      </c>
      <c r="C44" s="38">
        <v>1385.589966</v>
      </c>
      <c r="D44" s="37">
        <v>1.17E-2</v>
      </c>
      <c r="E44" s="48">
        <v>2.0799999999999999E-2</v>
      </c>
      <c r="F44" s="38">
        <v>30</v>
      </c>
      <c r="G44" s="38">
        <f t="shared" si="5"/>
        <v>1159.9296828427391</v>
      </c>
      <c r="H44" s="38">
        <v>1150</v>
      </c>
      <c r="I44" s="49">
        <v>39620</v>
      </c>
      <c r="J44" s="38">
        <v>52</v>
      </c>
      <c r="K44" s="38">
        <v>2</v>
      </c>
      <c r="L44" s="38">
        <v>0.2</v>
      </c>
      <c r="M44" s="38">
        <f t="shared" si="0"/>
        <v>1146.0847199727211</v>
      </c>
      <c r="N44" s="38">
        <f t="shared" si="1"/>
        <v>573.04235998636057</v>
      </c>
      <c r="O44" s="38">
        <f t="shared" si="2"/>
        <v>0.55325191370996984</v>
      </c>
      <c r="P44" s="38">
        <f t="shared" si="3"/>
        <v>2.3532519137099701</v>
      </c>
      <c r="Q44" s="37">
        <f t="shared" si="4"/>
        <v>4.106593295766096E-3</v>
      </c>
    </row>
    <row r="45" spans="1:17" x14ac:dyDescent="0.25">
      <c r="A45" s="36">
        <v>39569</v>
      </c>
      <c r="B45" s="37">
        <v>0.17829999999999999</v>
      </c>
      <c r="C45" s="38">
        <v>1400.380005</v>
      </c>
      <c r="D45" s="37">
        <v>1.9800000000000002E-2</v>
      </c>
      <c r="E45" s="48">
        <v>2.0400000000000001E-2</v>
      </c>
      <c r="F45" s="38">
        <v>31</v>
      </c>
      <c r="G45" s="38">
        <f t="shared" si="5"/>
        <v>1199.7728995367806</v>
      </c>
      <c r="H45" s="38">
        <v>1200</v>
      </c>
      <c r="I45" s="49">
        <v>39648</v>
      </c>
      <c r="J45" s="38">
        <v>50</v>
      </c>
      <c r="K45" s="38">
        <v>2.0499999999999998</v>
      </c>
      <c r="L45" s="38">
        <v>5.2</v>
      </c>
      <c r="M45" s="38">
        <f t="shared" si="0"/>
        <v>1194.6996155277886</v>
      </c>
      <c r="N45" s="38">
        <f t="shared" si="1"/>
        <v>597.34980776389432</v>
      </c>
      <c r="O45" s="38">
        <f t="shared" si="2"/>
        <v>1.0088249962237472</v>
      </c>
      <c r="P45" s="38">
        <f t="shared" si="3"/>
        <v>-2.1411750037762531</v>
      </c>
      <c r="Q45" s="37">
        <f t="shared" si="4"/>
        <v>-3.5844575087275558E-3</v>
      </c>
    </row>
    <row r="46" spans="1:17" x14ac:dyDescent="0.25">
      <c r="A46" s="36">
        <v>39600</v>
      </c>
      <c r="B46" s="37">
        <v>0.23949999999999999</v>
      </c>
      <c r="C46" s="38">
        <v>1280</v>
      </c>
      <c r="D46" s="37">
        <v>1.6E-2</v>
      </c>
      <c r="E46" s="48">
        <v>2.1399999999999999E-2</v>
      </c>
      <c r="F46" s="38">
        <v>31</v>
      </c>
      <c r="G46" s="38">
        <f t="shared" si="5"/>
        <v>1040.1943357369187</v>
      </c>
      <c r="H46" s="38">
        <v>1050</v>
      </c>
      <c r="I46" s="49">
        <v>39676</v>
      </c>
      <c r="J46" s="38">
        <v>47</v>
      </c>
      <c r="K46" s="38">
        <v>2</v>
      </c>
      <c r="L46" s="38">
        <v>0.25</v>
      </c>
      <c r="M46" s="38">
        <f t="shared" si="0"/>
        <v>1045.8389392817689</v>
      </c>
      <c r="N46" s="38">
        <f t="shared" si="1"/>
        <v>522.91946964088447</v>
      </c>
      <c r="O46" s="38">
        <f t="shared" si="2"/>
        <v>0.71380010760503187</v>
      </c>
      <c r="P46" s="38">
        <f t="shared" si="3"/>
        <v>2.463800107605032</v>
      </c>
      <c r="Q46" s="37">
        <f t="shared" si="4"/>
        <v>4.711624352593047E-3</v>
      </c>
    </row>
    <row r="47" spans="1:17" x14ac:dyDescent="0.25">
      <c r="A47" s="36">
        <v>39630</v>
      </c>
      <c r="B47" s="37">
        <v>0.22939999999999999</v>
      </c>
      <c r="C47" s="38">
        <v>1267.380005</v>
      </c>
      <c r="D47" s="37">
        <v>1.55E-2</v>
      </c>
      <c r="E47" s="48">
        <v>2.29E-2</v>
      </c>
      <c r="F47" s="38">
        <v>29</v>
      </c>
      <c r="G47" s="38">
        <f t="shared" si="5"/>
        <v>1045.5501484286071</v>
      </c>
      <c r="H47" s="38">
        <v>1050</v>
      </c>
      <c r="I47" s="49">
        <v>39711</v>
      </c>
      <c r="J47" s="38">
        <v>51</v>
      </c>
      <c r="K47" s="38">
        <v>1.55</v>
      </c>
      <c r="L47" s="38">
        <v>0.25</v>
      </c>
      <c r="M47" s="38">
        <f t="shared" si="0"/>
        <v>1046.1784196334902</v>
      </c>
      <c r="N47" s="38">
        <f t="shared" si="1"/>
        <v>523.0892098167451</v>
      </c>
      <c r="O47" s="38">
        <f t="shared" si="2"/>
        <v>0.64649477997666827</v>
      </c>
      <c r="P47" s="38">
        <f t="shared" si="3"/>
        <v>1.9464947799766683</v>
      </c>
      <c r="Q47" s="37">
        <f t="shared" si="4"/>
        <v>3.7211526130668761E-3</v>
      </c>
    </row>
    <row r="48" spans="1:17" x14ac:dyDescent="0.25">
      <c r="A48" s="36">
        <v>39661</v>
      </c>
      <c r="B48" s="37">
        <v>0.20649999999999999</v>
      </c>
      <c r="C48" s="38">
        <v>1282.829956</v>
      </c>
      <c r="D48" s="37">
        <v>1.6299999999999999E-2</v>
      </c>
      <c r="E48" s="48">
        <v>2.2499999999999999E-2</v>
      </c>
      <c r="F48" s="38">
        <v>32</v>
      </c>
      <c r="G48" s="38">
        <f t="shared" si="5"/>
        <v>1069.1873189216453</v>
      </c>
      <c r="H48" s="38">
        <v>1070</v>
      </c>
      <c r="I48" s="49">
        <v>39739</v>
      </c>
      <c r="J48" s="38">
        <v>50</v>
      </c>
      <c r="K48" s="38">
        <v>1.5</v>
      </c>
      <c r="L48" s="38">
        <v>15.1</v>
      </c>
      <c r="M48" s="38">
        <f t="shared" si="0"/>
        <v>1066.1134873036638</v>
      </c>
      <c r="N48" s="38">
        <f t="shared" si="1"/>
        <v>533.05674365183188</v>
      </c>
      <c r="O48" s="38">
        <f t="shared" si="2"/>
        <v>0.76444963964531576</v>
      </c>
      <c r="P48" s="38">
        <f t="shared" si="3"/>
        <v>-12.835550360354684</v>
      </c>
      <c r="Q48" s="37">
        <f t="shared" si="4"/>
        <v>-2.4079144506120861E-2</v>
      </c>
    </row>
    <row r="49" spans="1:17" x14ac:dyDescent="0.25">
      <c r="A49" s="36">
        <v>39692</v>
      </c>
      <c r="B49" s="37">
        <v>0.39389999999999997</v>
      </c>
      <c r="C49" s="38">
        <v>1166.3599850000001</v>
      </c>
      <c r="D49" s="37">
        <v>1.0200000000000001E-2</v>
      </c>
      <c r="E49" s="48">
        <v>2.3699999999999999E-2</v>
      </c>
      <c r="F49" s="38">
        <v>31</v>
      </c>
      <c r="G49" s="38">
        <f t="shared" si="5"/>
        <v>830.97522539280067</v>
      </c>
      <c r="H49" s="38">
        <v>850</v>
      </c>
      <c r="I49" s="49">
        <v>39774</v>
      </c>
      <c r="J49" s="38">
        <v>53</v>
      </c>
      <c r="K49" s="38">
        <v>1.85</v>
      </c>
      <c r="L49" s="38">
        <v>0.23</v>
      </c>
      <c r="M49" s="38">
        <f t="shared" si="0"/>
        <v>846.89200033218674</v>
      </c>
      <c r="N49" s="38">
        <f t="shared" si="1"/>
        <v>423.44600016609337</v>
      </c>
      <c r="O49" s="38">
        <f t="shared" si="2"/>
        <v>0.36859414129410228</v>
      </c>
      <c r="P49" s="38">
        <f t="shared" si="3"/>
        <v>1.9885941412941024</v>
      </c>
      <c r="Q49" s="37">
        <f t="shared" si="4"/>
        <v>4.6962166144303924E-3</v>
      </c>
    </row>
    <row r="50" spans="1:17" x14ac:dyDescent="0.25">
      <c r="A50" s="36">
        <v>39722</v>
      </c>
      <c r="B50" s="37">
        <v>0.59889999999999999</v>
      </c>
      <c r="C50" s="38">
        <v>968.75</v>
      </c>
      <c r="D50" s="37">
        <v>1.1999999999999999E-3</v>
      </c>
      <c r="E50" s="48">
        <v>2.9600000000000001E-2</v>
      </c>
      <c r="F50" s="38">
        <v>28</v>
      </c>
      <c r="G50" s="38">
        <f t="shared" si="5"/>
        <v>596.42478190077475</v>
      </c>
      <c r="H50" s="38">
        <v>600</v>
      </c>
      <c r="I50" s="49">
        <v>39802</v>
      </c>
      <c r="J50" s="38">
        <v>50</v>
      </c>
      <c r="K50" s="38">
        <v>5</v>
      </c>
      <c r="L50" s="38">
        <v>1.25</v>
      </c>
      <c r="M50" s="38">
        <f t="shared" si="0"/>
        <v>594.9013779691561</v>
      </c>
      <c r="N50" s="38">
        <f t="shared" si="1"/>
        <v>297.45068898457805</v>
      </c>
      <c r="O50" s="38">
        <f t="shared" si="2"/>
        <v>2.7843317562822212E-2</v>
      </c>
      <c r="P50" s="38">
        <f t="shared" si="3"/>
        <v>3.7778433175628221</v>
      </c>
      <c r="Q50" s="37">
        <f t="shared" si="4"/>
        <v>1.2700738164229609E-2</v>
      </c>
    </row>
    <row r="51" spans="1:17" x14ac:dyDescent="0.25">
      <c r="A51" s="36">
        <v>39753</v>
      </c>
      <c r="B51" s="37">
        <v>0.55279999999999996</v>
      </c>
      <c r="C51" s="38">
        <v>896.23999000000003</v>
      </c>
      <c r="D51" s="37">
        <v>2.0000000000000001E-4</v>
      </c>
      <c r="E51" s="48">
        <v>3.2300000000000002E-2</v>
      </c>
      <c r="F51" s="38">
        <v>33</v>
      </c>
      <c r="G51" s="38">
        <f t="shared" si="5"/>
        <v>549.83127205296205</v>
      </c>
      <c r="H51" s="38">
        <v>550</v>
      </c>
      <c r="I51" s="49">
        <v>39830</v>
      </c>
      <c r="J51" s="38">
        <v>50</v>
      </c>
      <c r="K51" s="38">
        <v>2.5</v>
      </c>
      <c r="L51" s="38">
        <v>0.4</v>
      </c>
      <c r="M51" s="38">
        <f t="shared" si="0"/>
        <v>547.48493171326515</v>
      </c>
      <c r="N51" s="38">
        <f t="shared" si="1"/>
        <v>273.74246585663258</v>
      </c>
      <c r="O51" s="38">
        <f t="shared" si="2"/>
        <v>4.9951144068112472E-3</v>
      </c>
      <c r="P51" s="38">
        <f t="shared" si="3"/>
        <v>2.1049951144068113</v>
      </c>
      <c r="Q51" s="37">
        <f t="shared" si="4"/>
        <v>7.6896915055527501E-3</v>
      </c>
    </row>
    <row r="52" spans="1:17" x14ac:dyDescent="0.25">
      <c r="A52" s="36">
        <v>39783</v>
      </c>
      <c r="B52" s="41">
        <v>0.4</v>
      </c>
      <c r="C52" s="38">
        <v>903.25</v>
      </c>
      <c r="D52" s="37">
        <v>1.1000000000000001E-3</v>
      </c>
      <c r="E52" s="48">
        <v>3.2300000000000002E-2</v>
      </c>
      <c r="F52" s="38">
        <v>30</v>
      </c>
      <c r="G52" s="38">
        <f t="shared" si="5"/>
        <v>642.93056296976533</v>
      </c>
      <c r="H52" s="38">
        <v>645</v>
      </c>
      <c r="I52" s="49">
        <v>39865</v>
      </c>
      <c r="J52" s="38">
        <v>52</v>
      </c>
      <c r="K52" s="38">
        <v>3</v>
      </c>
      <c r="L52" s="38">
        <v>2.75</v>
      </c>
      <c r="M52" s="38">
        <f t="shared" si="0"/>
        <v>641.89892846772966</v>
      </c>
      <c r="N52" s="38">
        <f t="shared" si="1"/>
        <v>320.94946423386483</v>
      </c>
      <c r="O52" s="38">
        <f t="shared" si="2"/>
        <v>2.9289905742153257E-2</v>
      </c>
      <c r="P52" s="38">
        <f t="shared" si="3"/>
        <v>0.27928990574215323</v>
      </c>
      <c r="Q52" s="37">
        <f t="shared" si="4"/>
        <v>8.7019900908338736E-4</v>
      </c>
    </row>
    <row r="53" spans="1:17" x14ac:dyDescent="0.25">
      <c r="A53" s="36">
        <v>39814</v>
      </c>
      <c r="B53" s="37">
        <v>0.44840000000000002</v>
      </c>
      <c r="C53" s="38">
        <v>825.88000499999998</v>
      </c>
      <c r="D53" s="37">
        <v>1.5E-3</v>
      </c>
      <c r="E53" s="48">
        <v>3.2399999999999998E-2</v>
      </c>
      <c r="F53" s="38">
        <v>28</v>
      </c>
      <c r="G53" s="38">
        <f t="shared" si="5"/>
        <v>572.30506511954025</v>
      </c>
      <c r="H53" s="38">
        <v>575</v>
      </c>
      <c r="I53" s="49">
        <v>39893</v>
      </c>
      <c r="J53" s="38">
        <v>50</v>
      </c>
      <c r="K53" s="38">
        <v>2.9</v>
      </c>
      <c r="L53" s="38">
        <v>1.95</v>
      </c>
      <c r="M53" s="38">
        <f t="shared" si="0"/>
        <v>571.9818614530061</v>
      </c>
      <c r="N53" s="38">
        <f t="shared" si="1"/>
        <v>285.99093072650305</v>
      </c>
      <c r="O53" s="38">
        <f t="shared" si="2"/>
        <v>3.3244156724438464E-2</v>
      </c>
      <c r="P53" s="38">
        <f t="shared" si="3"/>
        <v>0.98324415672443843</v>
      </c>
      <c r="Q53" s="37">
        <f t="shared" si="4"/>
        <v>3.438025654263589E-3</v>
      </c>
    </row>
    <row r="54" spans="1:17" x14ac:dyDescent="0.25">
      <c r="A54" s="36">
        <v>39845</v>
      </c>
      <c r="B54" s="37">
        <v>0.46350000000000002</v>
      </c>
      <c r="C54" s="38">
        <v>735.09002699999996</v>
      </c>
      <c r="D54" s="37">
        <v>1.6000000000000001E-3</v>
      </c>
      <c r="E54" s="48">
        <v>3.4299999999999997E-2</v>
      </c>
      <c r="F54" s="38">
        <v>32</v>
      </c>
      <c r="G54" s="38">
        <f t="shared" si="5"/>
        <v>490.04714936257739</v>
      </c>
      <c r="H54" s="38">
        <v>490</v>
      </c>
      <c r="I54" s="49">
        <v>39921</v>
      </c>
      <c r="J54" s="38">
        <v>50</v>
      </c>
      <c r="K54" s="38">
        <v>2</v>
      </c>
      <c r="L54" s="38">
        <v>1.1499999999999999</v>
      </c>
      <c r="M54" s="38">
        <f t="shared" si="0"/>
        <v>487.89261450842901</v>
      </c>
      <c r="N54" s="38">
        <f t="shared" si="1"/>
        <v>243.9463072542145</v>
      </c>
      <c r="O54" s="38">
        <f t="shared" si="2"/>
        <v>3.4502285395239536E-2</v>
      </c>
      <c r="P54" s="38">
        <f t="shared" si="3"/>
        <v>0.88450228539523967</v>
      </c>
      <c r="Q54" s="37">
        <f t="shared" si="4"/>
        <v>3.6258072333659346E-3</v>
      </c>
    </row>
    <row r="55" spans="1:17" x14ac:dyDescent="0.25">
      <c r="A55" s="36">
        <v>39873</v>
      </c>
      <c r="B55" s="37">
        <v>0.44140000000000001</v>
      </c>
      <c r="C55" s="38">
        <v>797.86999500000002</v>
      </c>
      <c r="D55" s="37">
        <v>1.6999999999999999E-3</v>
      </c>
      <c r="E55" s="48">
        <v>3.5999999999999997E-2</v>
      </c>
      <c r="F55" s="38">
        <v>30</v>
      </c>
      <c r="G55" s="38">
        <f t="shared" si="5"/>
        <v>548.70945645575046</v>
      </c>
      <c r="H55" s="38">
        <v>550</v>
      </c>
      <c r="I55" s="49">
        <v>39949</v>
      </c>
      <c r="J55" s="38">
        <v>46</v>
      </c>
      <c r="K55" s="38">
        <v>1.9</v>
      </c>
      <c r="L55" s="38">
        <v>0.1</v>
      </c>
      <c r="M55" s="38">
        <f t="shared" si="0"/>
        <v>547.98217700559883</v>
      </c>
      <c r="N55" s="38">
        <f t="shared" si="1"/>
        <v>273.99108850279941</v>
      </c>
      <c r="O55" s="38">
        <f t="shared" si="2"/>
        <v>3.8551859077110083E-2</v>
      </c>
      <c r="P55" s="38">
        <f t="shared" si="3"/>
        <v>1.8385518590771099</v>
      </c>
      <c r="Q55" s="37">
        <f t="shared" si="4"/>
        <v>6.7102615239193267E-3</v>
      </c>
    </row>
    <row r="56" spans="1:17" x14ac:dyDescent="0.25">
      <c r="A56" s="36">
        <v>39904</v>
      </c>
      <c r="B56" s="37">
        <v>0.36499999999999999</v>
      </c>
      <c r="C56" s="38">
        <v>872.80999799999995</v>
      </c>
      <c r="D56" s="37">
        <v>4.0000000000000002E-4</v>
      </c>
      <c r="E56" s="48">
        <v>3.15E-2</v>
      </c>
      <c r="F56" s="38">
        <v>29</v>
      </c>
      <c r="G56" s="38">
        <f t="shared" si="5"/>
        <v>642.92429298211857</v>
      </c>
      <c r="H56" s="38">
        <v>645</v>
      </c>
      <c r="I56" s="49">
        <v>39984</v>
      </c>
      <c r="J56" s="38">
        <v>50</v>
      </c>
      <c r="K56" s="38">
        <v>2.65</v>
      </c>
      <c r="L56" s="38">
        <v>0.9</v>
      </c>
      <c r="M56" s="38">
        <f t="shared" si="0"/>
        <v>642.31465850251561</v>
      </c>
      <c r="N56" s="38">
        <f t="shared" si="1"/>
        <v>321.15732925125781</v>
      </c>
      <c r="O56" s="38">
        <f t="shared" si="2"/>
        <v>1.029102659439407E-2</v>
      </c>
      <c r="P56" s="38">
        <f t="shared" si="3"/>
        <v>1.7602910265943941</v>
      </c>
      <c r="Q56" s="37">
        <f t="shared" si="4"/>
        <v>5.4810862660314014E-3</v>
      </c>
    </row>
    <row r="57" spans="1:17" x14ac:dyDescent="0.25">
      <c r="A57" s="36">
        <v>39934</v>
      </c>
      <c r="B57" s="37">
        <v>0.28920000000000001</v>
      </c>
      <c r="C57" s="38">
        <v>919.14001499999995</v>
      </c>
      <c r="D57" s="37">
        <v>1.4E-3</v>
      </c>
      <c r="E57" s="48">
        <v>2.9000000000000001E-2</v>
      </c>
      <c r="F57" s="38">
        <v>32</v>
      </c>
      <c r="G57" s="38">
        <f t="shared" si="5"/>
        <v>711.75431830507591</v>
      </c>
      <c r="H57" s="38">
        <v>710</v>
      </c>
      <c r="I57" s="49">
        <v>40012</v>
      </c>
      <c r="J57" s="38">
        <v>50</v>
      </c>
      <c r="K57" s="38">
        <v>1.9</v>
      </c>
      <c r="L57" s="38">
        <v>0.4</v>
      </c>
      <c r="M57" s="38">
        <f t="shared" si="0"/>
        <v>707.9638486724624</v>
      </c>
      <c r="N57" s="38">
        <f t="shared" si="1"/>
        <v>353.9819243362312</v>
      </c>
      <c r="O57" s="38">
        <f t="shared" si="2"/>
        <v>4.3683530688620881E-2</v>
      </c>
      <c r="P57" s="38">
        <f t="shared" si="3"/>
        <v>1.543683530688621</v>
      </c>
      <c r="Q57" s="37">
        <f t="shared" si="4"/>
        <v>4.3609106131146597E-3</v>
      </c>
    </row>
    <row r="58" spans="1:17" x14ac:dyDescent="0.25">
      <c r="A58" s="36">
        <v>39965</v>
      </c>
      <c r="B58" s="37">
        <v>0.26350000000000001</v>
      </c>
      <c r="C58" s="38">
        <v>919.32000700000003</v>
      </c>
      <c r="D58" s="37">
        <v>1.6999999999999999E-3</v>
      </c>
      <c r="E58" s="48">
        <v>2.76E-2</v>
      </c>
      <c r="F58" s="38">
        <v>31</v>
      </c>
      <c r="G58" s="38">
        <f t="shared" si="5"/>
        <v>730.69303879958318</v>
      </c>
      <c r="H58" s="38">
        <v>730</v>
      </c>
      <c r="I58" s="49">
        <v>40047</v>
      </c>
      <c r="J58" s="38">
        <v>53</v>
      </c>
      <c r="K58" s="38">
        <v>2</v>
      </c>
      <c r="L58" s="38">
        <v>0.3</v>
      </c>
      <c r="M58" s="38">
        <f t="shared" si="0"/>
        <v>727.81982223929333</v>
      </c>
      <c r="N58" s="38">
        <f t="shared" si="1"/>
        <v>363.90991111964667</v>
      </c>
      <c r="O58" s="38">
        <f t="shared" si="2"/>
        <v>5.2835190382939219E-2</v>
      </c>
      <c r="P58" s="38">
        <f t="shared" si="3"/>
        <v>1.7528351903829391</v>
      </c>
      <c r="Q58" s="37">
        <f t="shared" si="4"/>
        <v>4.8166734041124818E-3</v>
      </c>
    </row>
    <row r="59" spans="1:17" x14ac:dyDescent="0.25">
      <c r="A59" s="36">
        <v>39995</v>
      </c>
      <c r="B59" s="37">
        <v>0.25919999999999999</v>
      </c>
      <c r="C59" s="38">
        <v>987.47997999999995</v>
      </c>
      <c r="D59" s="37">
        <v>1.4E-3</v>
      </c>
      <c r="E59" s="48">
        <v>2.6700000000000002E-2</v>
      </c>
      <c r="F59" s="38">
        <v>31</v>
      </c>
      <c r="G59" s="38">
        <f t="shared" si="5"/>
        <v>787.78971820147615</v>
      </c>
      <c r="H59" s="38">
        <v>790</v>
      </c>
      <c r="I59" s="49">
        <v>40075</v>
      </c>
      <c r="J59" s="38">
        <v>50</v>
      </c>
      <c r="K59" s="38">
        <v>2.25</v>
      </c>
      <c r="L59" s="38">
        <v>0.4</v>
      </c>
      <c r="M59" s="38">
        <f t="shared" si="0"/>
        <v>787.59850767781029</v>
      </c>
      <c r="N59" s="38">
        <f t="shared" si="1"/>
        <v>393.79925383890514</v>
      </c>
      <c r="O59" s="38">
        <f t="shared" si="2"/>
        <v>4.7094683701316843E-2</v>
      </c>
      <c r="P59" s="38">
        <f t="shared" si="3"/>
        <v>1.897094683701317</v>
      </c>
      <c r="Q59" s="37">
        <f t="shared" si="4"/>
        <v>4.8174156380635953E-3</v>
      </c>
    </row>
    <row r="60" spans="1:17" x14ac:dyDescent="0.25">
      <c r="A60" s="36">
        <v>40026</v>
      </c>
      <c r="B60" s="37">
        <v>0.2601</v>
      </c>
      <c r="C60" s="38">
        <v>1020.619995</v>
      </c>
      <c r="D60" s="37">
        <v>1.1000000000000001E-3</v>
      </c>
      <c r="E60" s="48">
        <v>2.4199999999999999E-2</v>
      </c>
      <c r="F60" s="38">
        <v>30</v>
      </c>
      <c r="G60" s="38">
        <f t="shared" si="5"/>
        <v>816.76738548889762</v>
      </c>
      <c r="H60" s="38">
        <v>815</v>
      </c>
      <c r="I60" s="49">
        <v>40103</v>
      </c>
      <c r="J60" s="38">
        <v>47</v>
      </c>
      <c r="K60" s="38">
        <v>2.1</v>
      </c>
      <c r="L60" s="38">
        <v>0.55000000000000004</v>
      </c>
      <c r="M60" s="38">
        <f t="shared" si="0"/>
        <v>812.78456844924938</v>
      </c>
      <c r="N60" s="38">
        <f t="shared" si="1"/>
        <v>406.39228422462469</v>
      </c>
      <c r="O60" s="38">
        <f t="shared" si="2"/>
        <v>3.6933848708879502E-2</v>
      </c>
      <c r="P60" s="38">
        <f t="shared" si="3"/>
        <v>1.5869338487088795</v>
      </c>
      <c r="Q60" s="37">
        <f t="shared" si="4"/>
        <v>3.9049310489166068E-3</v>
      </c>
    </row>
    <row r="61" spans="1:17" x14ac:dyDescent="0.25">
      <c r="A61" s="36">
        <v>40057</v>
      </c>
      <c r="B61" s="37">
        <v>0.25609999999999999</v>
      </c>
      <c r="C61" s="38">
        <v>1057.079956</v>
      </c>
      <c r="D61" s="37">
        <v>5.9999999999999995E-4</v>
      </c>
      <c r="E61" s="48">
        <v>2.29E-2</v>
      </c>
      <c r="F61" s="38">
        <v>30</v>
      </c>
      <c r="G61" s="38">
        <f t="shared" si="5"/>
        <v>848.84392057363266</v>
      </c>
      <c r="H61" s="38">
        <v>850</v>
      </c>
      <c r="I61" s="49">
        <v>40138</v>
      </c>
      <c r="J61" s="38">
        <v>52</v>
      </c>
      <c r="K61" s="38">
        <v>2.75</v>
      </c>
      <c r="L61" s="38">
        <v>2.2999999999999998</v>
      </c>
      <c r="M61" s="38">
        <f t="shared" si="0"/>
        <v>847.17734557102813</v>
      </c>
      <c r="N61" s="38">
        <f t="shared" si="1"/>
        <v>423.58867278551406</v>
      </c>
      <c r="O61" s="38">
        <f t="shared" si="2"/>
        <v>2.1025439280963731E-2</v>
      </c>
      <c r="P61" s="38">
        <f t="shared" si="3"/>
        <v>0.47102543928096391</v>
      </c>
      <c r="Q61" s="37">
        <f t="shared" si="4"/>
        <v>1.1119878069059453E-3</v>
      </c>
    </row>
    <row r="62" spans="1:17" x14ac:dyDescent="0.25">
      <c r="A62" s="36">
        <v>40087</v>
      </c>
      <c r="B62" s="37">
        <v>0.30690000000000001</v>
      </c>
      <c r="C62" s="38">
        <v>1036.1899410000001</v>
      </c>
      <c r="D62" s="37">
        <v>1E-4</v>
      </c>
      <c r="E62" s="48">
        <v>2.1899999999999999E-2</v>
      </c>
      <c r="F62" s="38">
        <v>31</v>
      </c>
      <c r="G62" s="38">
        <f t="shared" si="5"/>
        <v>794.00826060277518</v>
      </c>
      <c r="H62" s="38">
        <v>795</v>
      </c>
      <c r="I62" s="49">
        <v>40166</v>
      </c>
      <c r="J62" s="38">
        <v>50</v>
      </c>
      <c r="K62" s="38">
        <v>2.4</v>
      </c>
      <c r="L62" s="38">
        <v>0.3</v>
      </c>
      <c r="M62" s="38">
        <f t="shared" si="0"/>
        <v>792.5891096636326</v>
      </c>
      <c r="N62" s="38">
        <f t="shared" si="1"/>
        <v>396.2945548318163</v>
      </c>
      <c r="O62" s="38">
        <f t="shared" si="2"/>
        <v>3.3861873111482774E-3</v>
      </c>
      <c r="P62" s="38">
        <f t="shared" si="3"/>
        <v>2.1033861873111483</v>
      </c>
      <c r="Q62" s="37">
        <f t="shared" si="4"/>
        <v>5.3076333289610953E-3</v>
      </c>
    </row>
    <row r="63" spans="1:17" x14ac:dyDescent="0.25">
      <c r="A63" s="36">
        <v>40118</v>
      </c>
      <c r="B63" s="37">
        <v>0.24510000000000001</v>
      </c>
      <c r="C63" s="38">
        <v>1095.630005</v>
      </c>
      <c r="D63" s="37">
        <v>8.0000000000000004E-4</v>
      </c>
      <c r="E63" s="48">
        <v>2.1000000000000001E-2</v>
      </c>
      <c r="F63" s="38">
        <v>31</v>
      </c>
      <c r="G63" s="38">
        <f t="shared" si="5"/>
        <v>885.02510965696911</v>
      </c>
      <c r="H63" s="38">
        <v>885</v>
      </c>
      <c r="I63" s="49">
        <v>40194</v>
      </c>
      <c r="J63" s="38">
        <v>47</v>
      </c>
      <c r="K63" s="38">
        <v>2</v>
      </c>
      <c r="L63" s="38">
        <v>0.5</v>
      </c>
      <c r="M63" s="38">
        <f t="shared" si="0"/>
        <v>882.90883757228244</v>
      </c>
      <c r="N63" s="38">
        <f t="shared" si="1"/>
        <v>441.45441878614122</v>
      </c>
      <c r="O63" s="38">
        <f t="shared" si="2"/>
        <v>3.0131625243349208E-2</v>
      </c>
      <c r="P63" s="38">
        <f t="shared" si="3"/>
        <v>1.5301316252433492</v>
      </c>
      <c r="Q63" s="37">
        <f t="shared" si="4"/>
        <v>3.4661146431623066E-3</v>
      </c>
    </row>
    <row r="64" spans="1:17" x14ac:dyDescent="0.25">
      <c r="A64" s="36">
        <v>40148</v>
      </c>
      <c r="B64" s="37">
        <v>0.21679999999999999</v>
      </c>
      <c r="C64" s="38">
        <v>1115.099976</v>
      </c>
      <c r="D64" s="37">
        <v>4.0000000000000002E-4</v>
      </c>
      <c r="E64" s="48">
        <v>2.0199999999999999E-2</v>
      </c>
      <c r="F64" s="38">
        <v>29</v>
      </c>
      <c r="G64" s="38">
        <f t="shared" si="5"/>
        <v>928.59988940514836</v>
      </c>
      <c r="H64" s="38">
        <v>930</v>
      </c>
      <c r="I64" s="49">
        <v>40229</v>
      </c>
      <c r="J64" s="38">
        <v>51</v>
      </c>
      <c r="K64" s="38">
        <v>2.75</v>
      </c>
      <c r="L64" s="38">
        <v>2.0499999999999998</v>
      </c>
      <c r="M64" s="38">
        <f t="shared" si="0"/>
        <v>927.19802337031933</v>
      </c>
      <c r="N64" s="38">
        <f t="shared" si="1"/>
        <v>463.59901168515967</v>
      </c>
      <c r="O64" s="38">
        <f t="shared" si="2"/>
        <v>1.4821190405475441E-2</v>
      </c>
      <c r="P64" s="38">
        <f t="shared" si="3"/>
        <v>0.71482119040547565</v>
      </c>
      <c r="Q64" s="37">
        <f t="shared" si="4"/>
        <v>1.5418954147618557E-3</v>
      </c>
    </row>
    <row r="65" spans="1:17" x14ac:dyDescent="0.25">
      <c r="A65" s="36">
        <v>40179</v>
      </c>
      <c r="B65" s="37">
        <v>0.2462</v>
      </c>
      <c r="C65" s="38">
        <v>1073.869995</v>
      </c>
      <c r="D65" s="37">
        <v>2.0000000000000001E-4</v>
      </c>
      <c r="E65" s="48">
        <v>1.9800000000000002E-2</v>
      </c>
      <c r="F65" s="38">
        <v>28</v>
      </c>
      <c r="G65" s="38">
        <f t="shared" si="5"/>
        <v>875.98285261206183</v>
      </c>
      <c r="H65" s="38">
        <v>875</v>
      </c>
      <c r="I65" s="49">
        <v>40257</v>
      </c>
      <c r="J65" s="38">
        <v>50</v>
      </c>
      <c r="K65" s="38">
        <v>2.8</v>
      </c>
      <c r="L65" s="38">
        <v>0.3</v>
      </c>
      <c r="M65" s="38">
        <f t="shared" si="0"/>
        <v>872.17602772564919</v>
      </c>
      <c r="N65" s="38">
        <f t="shared" si="1"/>
        <v>436.0880138628246</v>
      </c>
      <c r="O65" s="38">
        <f t="shared" si="2"/>
        <v>6.7336759777664335E-3</v>
      </c>
      <c r="P65" s="38">
        <f t="shared" si="3"/>
        <v>2.5067336759777663</v>
      </c>
      <c r="Q65" s="37">
        <f t="shared" si="4"/>
        <v>5.7482287893523302E-3</v>
      </c>
    </row>
    <row r="66" spans="1:17" x14ac:dyDescent="0.25">
      <c r="A66" s="36">
        <v>40210</v>
      </c>
      <c r="B66" s="37">
        <v>0.19500000000000001</v>
      </c>
      <c r="C66" s="38">
        <v>1104.48999</v>
      </c>
      <c r="D66" s="37">
        <v>8.9999999999999998E-4</v>
      </c>
      <c r="E66" s="48">
        <v>2.0299999999999999E-2</v>
      </c>
      <c r="F66" s="38">
        <v>33</v>
      </c>
      <c r="G66" s="38">
        <f t="shared" si="5"/>
        <v>926.30767294344798</v>
      </c>
      <c r="H66" s="38">
        <v>925</v>
      </c>
      <c r="I66" s="49">
        <v>40285</v>
      </c>
      <c r="J66" s="38">
        <v>50</v>
      </c>
      <c r="K66" s="38">
        <v>1.8</v>
      </c>
      <c r="L66" s="38">
        <v>0.2</v>
      </c>
      <c r="M66" s="38">
        <f t="shared" si="0"/>
        <v>923.08596593375137</v>
      </c>
      <c r="N66" s="38">
        <f t="shared" si="1"/>
        <v>461.54298296687568</v>
      </c>
      <c r="O66" s="38">
        <f t="shared" si="2"/>
        <v>3.7703689003614906E-2</v>
      </c>
      <c r="P66" s="38">
        <f t="shared" si="3"/>
        <v>1.637703689003615</v>
      </c>
      <c r="Q66" s="37">
        <f t="shared" si="4"/>
        <v>3.5483232319472847E-3</v>
      </c>
    </row>
    <row r="67" spans="1:17" x14ac:dyDescent="0.25">
      <c r="A67" s="36">
        <v>40238</v>
      </c>
      <c r="B67" s="37">
        <v>0.1759</v>
      </c>
      <c r="C67" s="38">
        <v>1169.4300539999999</v>
      </c>
      <c r="D67" s="37">
        <v>1.5E-3</v>
      </c>
      <c r="E67" s="48">
        <v>1.9E-2</v>
      </c>
      <c r="F67" s="38">
        <v>30</v>
      </c>
      <c r="G67" s="38">
        <f t="shared" si="5"/>
        <v>1005.0733017552448</v>
      </c>
      <c r="H67" s="38">
        <v>1005</v>
      </c>
      <c r="I67" s="49">
        <v>40320</v>
      </c>
      <c r="J67" s="38">
        <v>52</v>
      </c>
      <c r="K67" s="38">
        <v>2.5</v>
      </c>
      <c r="L67" s="38">
        <v>1.6</v>
      </c>
      <c r="M67" s="38">
        <f t="shared" si="0"/>
        <v>1002.2852558227978</v>
      </c>
      <c r="N67" s="38">
        <f t="shared" si="1"/>
        <v>501.1426279113989</v>
      </c>
      <c r="O67" s="38">
        <f t="shared" si="2"/>
        <v>6.2096754532330281E-2</v>
      </c>
      <c r="P67" s="38">
        <f t="shared" si="3"/>
        <v>0.96209675453233023</v>
      </c>
      <c r="Q67" s="37">
        <f t="shared" si="4"/>
        <v>1.9198062606289145E-3</v>
      </c>
    </row>
    <row r="68" spans="1:17" x14ac:dyDescent="0.25">
      <c r="A68" s="36">
        <v>40269</v>
      </c>
      <c r="B68" s="37">
        <v>0.2205</v>
      </c>
      <c r="C68" s="38">
        <v>1186.6899410000001</v>
      </c>
      <c r="D68" s="37">
        <v>1.4E-3</v>
      </c>
      <c r="E68" s="48">
        <v>1.83E-2</v>
      </c>
      <c r="F68" s="38">
        <v>28</v>
      </c>
      <c r="G68" s="38">
        <f t="shared" si="5"/>
        <v>988.63486358122395</v>
      </c>
      <c r="H68" s="38">
        <v>990</v>
      </c>
      <c r="I68" s="49">
        <v>40348</v>
      </c>
      <c r="J68" s="38">
        <v>50</v>
      </c>
      <c r="K68" s="38">
        <v>3.2</v>
      </c>
      <c r="L68" s="38">
        <v>8.3000000000000007</v>
      </c>
      <c r="M68" s="38">
        <f t="shared" si="0"/>
        <v>986.61015519117996</v>
      </c>
      <c r="N68" s="38">
        <f t="shared" si="1"/>
        <v>493.30507759558998</v>
      </c>
      <c r="O68" s="38">
        <f t="shared" si="2"/>
        <v>5.3326148535801358E-2</v>
      </c>
      <c r="P68" s="38">
        <f t="shared" si="3"/>
        <v>-5.0466738514641989</v>
      </c>
      <c r="Q68" s="37">
        <f t="shared" si="4"/>
        <v>-1.0230330237146772E-2</v>
      </c>
    </row>
    <row r="69" spans="1:17" x14ac:dyDescent="0.25">
      <c r="A69" s="36">
        <v>40299</v>
      </c>
      <c r="B69" s="37">
        <v>0.35539999999999999</v>
      </c>
      <c r="C69" s="38">
        <v>1089.410034</v>
      </c>
      <c r="D69" s="37">
        <v>1.5E-3</v>
      </c>
      <c r="E69" s="48">
        <v>1.95E-2</v>
      </c>
      <c r="F69" s="38">
        <v>33</v>
      </c>
      <c r="G69" s="38">
        <f t="shared" si="5"/>
        <v>793.58846030930727</v>
      </c>
      <c r="H69" s="38">
        <v>795</v>
      </c>
      <c r="I69" s="49">
        <v>40376</v>
      </c>
      <c r="J69" s="38">
        <v>50</v>
      </c>
      <c r="K69" s="38">
        <v>2.8</v>
      </c>
      <c r="L69" s="38">
        <v>0.9</v>
      </c>
      <c r="M69" s="38">
        <f t="shared" si="0"/>
        <v>792.03666061763454</v>
      </c>
      <c r="N69" s="38">
        <f t="shared" si="1"/>
        <v>396.01833030881727</v>
      </c>
      <c r="O69" s="38">
        <f t="shared" si="2"/>
        <v>5.408998917061747E-2</v>
      </c>
      <c r="P69" s="38">
        <f t="shared" si="3"/>
        <v>1.9540899891706174</v>
      </c>
      <c r="Q69" s="37">
        <f t="shared" si="4"/>
        <v>4.9343422756386235E-3</v>
      </c>
    </row>
    <row r="70" spans="1:17" x14ac:dyDescent="0.25">
      <c r="A70" s="36">
        <v>40330</v>
      </c>
      <c r="B70" s="37">
        <v>0.34539999999999998</v>
      </c>
      <c r="C70" s="38">
        <v>1030.709961</v>
      </c>
      <c r="D70" s="37">
        <v>1.6999999999999999E-3</v>
      </c>
      <c r="E70" s="48">
        <v>2.0299999999999999E-2</v>
      </c>
      <c r="F70" s="38">
        <v>30</v>
      </c>
      <c r="G70" s="38">
        <f t="shared" si="5"/>
        <v>768.43401789187521</v>
      </c>
      <c r="H70" s="38">
        <v>770</v>
      </c>
      <c r="I70" s="49">
        <v>40411</v>
      </c>
      <c r="J70" s="38">
        <v>52</v>
      </c>
      <c r="K70" s="38">
        <v>3.7</v>
      </c>
      <c r="L70" s="38">
        <v>0.15</v>
      </c>
      <c r="M70" s="38">
        <f t="shared" ref="M70:M133" si="6">H70*EXP(-D70*(J70/365))-K70</f>
        <v>766.11353490983458</v>
      </c>
      <c r="N70" s="38">
        <f t="shared" ref="N70:N133" si="7">M70/$B$1</f>
        <v>383.05676745491729</v>
      </c>
      <c r="O70" s="38">
        <f t="shared" ref="O70:O133" si="8">(N70+K70)*(EXP(D70*F70/365)-1)</f>
        <v>5.4043762257617527E-2</v>
      </c>
      <c r="P70" s="38">
        <f t="shared" ref="P70:P133" si="9">K70-L70+O70</f>
        <v>3.6040437622576178</v>
      </c>
      <c r="Q70" s="37">
        <f t="shared" ref="Q70:Q133" si="10">P70/N70</f>
        <v>9.4086414037360261E-3</v>
      </c>
    </row>
    <row r="71" spans="1:17" x14ac:dyDescent="0.25">
      <c r="A71" s="36">
        <v>40360</v>
      </c>
      <c r="B71" s="37">
        <v>0.23499999999999999</v>
      </c>
      <c r="C71" s="38">
        <v>1101.599976</v>
      </c>
      <c r="D71" s="37">
        <v>1.4E-3</v>
      </c>
      <c r="E71" s="48">
        <v>2.0500000000000001E-2</v>
      </c>
      <c r="F71" s="38">
        <v>32</v>
      </c>
      <c r="G71" s="38">
        <f t="shared" ref="G71:G134" si="11">C71*EXP((D71-E71+((B71^2)/2))*(1/12)+(B71*SQRT(F71/365)*$B$2))</f>
        <v>894.69469336991415</v>
      </c>
      <c r="H71" s="38">
        <v>895</v>
      </c>
      <c r="I71" s="49">
        <v>40439</v>
      </c>
      <c r="J71" s="38">
        <v>50</v>
      </c>
      <c r="K71" s="38">
        <v>2.2000000000000002</v>
      </c>
      <c r="L71" s="38">
        <v>0.65</v>
      </c>
      <c r="M71" s="38">
        <f t="shared" si="6"/>
        <v>892.62837262232927</v>
      </c>
      <c r="N71" s="38">
        <f t="shared" si="7"/>
        <v>446.31418631116463</v>
      </c>
      <c r="O71" s="38">
        <f t="shared" si="8"/>
        <v>5.5053886927661853E-2</v>
      </c>
      <c r="P71" s="38">
        <f t="shared" si="9"/>
        <v>1.605053886927662</v>
      </c>
      <c r="Q71" s="37">
        <f t="shared" si="10"/>
        <v>3.5962421454572334E-3</v>
      </c>
    </row>
    <row r="72" spans="1:17" x14ac:dyDescent="0.25">
      <c r="A72" s="36">
        <v>40391</v>
      </c>
      <c r="B72" s="37">
        <v>0.26050000000000001</v>
      </c>
      <c r="C72" s="38">
        <v>1049.329956</v>
      </c>
      <c r="D72" s="37">
        <v>1.6000000000000001E-3</v>
      </c>
      <c r="E72" s="48">
        <v>2.0500000000000001E-2</v>
      </c>
      <c r="F72" s="38">
        <v>30</v>
      </c>
      <c r="G72" s="38">
        <f t="shared" si="11"/>
        <v>839.75528856137612</v>
      </c>
      <c r="H72" s="38">
        <v>840</v>
      </c>
      <c r="I72" s="49">
        <v>40467</v>
      </c>
      <c r="J72" s="38">
        <v>46</v>
      </c>
      <c r="K72" s="38">
        <v>1.85</v>
      </c>
      <c r="L72" s="38">
        <v>0.1</v>
      </c>
      <c r="M72" s="38">
        <f t="shared" si="6"/>
        <v>837.98063625423367</v>
      </c>
      <c r="N72" s="38">
        <f t="shared" si="7"/>
        <v>418.99031812711684</v>
      </c>
      <c r="O72" s="38">
        <f t="shared" si="8"/>
        <v>5.5347023478231006E-2</v>
      </c>
      <c r="P72" s="38">
        <f t="shared" si="9"/>
        <v>1.805347023478231</v>
      </c>
      <c r="Q72" s="37">
        <f t="shared" si="10"/>
        <v>4.3088036772499106E-3</v>
      </c>
    </row>
    <row r="73" spans="1:17" x14ac:dyDescent="0.25">
      <c r="A73" s="36">
        <v>40422</v>
      </c>
      <c r="B73" s="37">
        <v>0.23699999999999999</v>
      </c>
      <c r="C73" s="38">
        <v>1141.1999510000001</v>
      </c>
      <c r="D73" s="37">
        <v>1.4E-3</v>
      </c>
      <c r="E73" s="48">
        <v>1.9900000000000001E-2</v>
      </c>
      <c r="F73" s="38">
        <v>29</v>
      </c>
      <c r="G73" s="38">
        <f t="shared" si="11"/>
        <v>934.69755104327987</v>
      </c>
      <c r="H73" s="38">
        <v>935</v>
      </c>
      <c r="I73" s="49">
        <v>40502</v>
      </c>
      <c r="J73" s="38">
        <v>51</v>
      </c>
      <c r="K73" s="38">
        <v>2.8</v>
      </c>
      <c r="L73" s="38">
        <v>0.3</v>
      </c>
      <c r="M73" s="38">
        <f t="shared" si="6"/>
        <v>932.01711651822791</v>
      </c>
      <c r="N73" s="38">
        <f t="shared" si="7"/>
        <v>466.00855825911395</v>
      </c>
      <c r="O73" s="38">
        <f t="shared" si="8"/>
        <v>5.2149824896311238E-2</v>
      </c>
      <c r="P73" s="38">
        <f t="shared" si="9"/>
        <v>2.5521498248963113</v>
      </c>
      <c r="Q73" s="37">
        <f t="shared" si="10"/>
        <v>5.4766157824020986E-3</v>
      </c>
    </row>
    <row r="74" spans="1:17" x14ac:dyDescent="0.25">
      <c r="A74" s="36">
        <v>40452</v>
      </c>
      <c r="B74" s="37">
        <v>0.21199999999999999</v>
      </c>
      <c r="C74" s="38">
        <v>1183.26001</v>
      </c>
      <c r="D74" s="37">
        <v>1.4E-3</v>
      </c>
      <c r="E74" s="48">
        <v>1.9199999999999998E-2</v>
      </c>
      <c r="F74" s="38">
        <v>32</v>
      </c>
      <c r="G74" s="38">
        <f t="shared" si="11"/>
        <v>980.53920855112676</v>
      </c>
      <c r="H74" s="38">
        <v>980</v>
      </c>
      <c r="I74" s="49">
        <v>40530</v>
      </c>
      <c r="J74" s="38">
        <v>50</v>
      </c>
      <c r="K74" s="38">
        <v>1.8</v>
      </c>
      <c r="L74" s="38">
        <v>0.7</v>
      </c>
      <c r="M74" s="38">
        <f t="shared" si="6"/>
        <v>978.01207281551149</v>
      </c>
      <c r="N74" s="38">
        <f t="shared" si="7"/>
        <v>489.00603640775574</v>
      </c>
      <c r="O74" s="38">
        <f t="shared" si="8"/>
        <v>6.0245095598961344E-2</v>
      </c>
      <c r="P74" s="38">
        <f t="shared" si="9"/>
        <v>1.1602450955989614</v>
      </c>
      <c r="Q74" s="37">
        <f t="shared" si="10"/>
        <v>2.3726600680067998E-3</v>
      </c>
    </row>
    <row r="75" spans="1:17" x14ac:dyDescent="0.25">
      <c r="A75" s="36">
        <v>40483</v>
      </c>
      <c r="B75" s="37">
        <v>0.2354</v>
      </c>
      <c r="C75" s="38">
        <v>1180.5500489999999</v>
      </c>
      <c r="D75" s="37">
        <v>1.8E-3</v>
      </c>
      <c r="E75" s="48">
        <v>1.89E-2</v>
      </c>
      <c r="F75" s="38">
        <v>31</v>
      </c>
      <c r="G75" s="38">
        <f t="shared" si="11"/>
        <v>961.80496658802986</v>
      </c>
      <c r="H75" s="38">
        <v>960</v>
      </c>
      <c r="I75" s="49">
        <v>40565</v>
      </c>
      <c r="J75" s="38">
        <v>53</v>
      </c>
      <c r="K75" s="38">
        <v>2.6</v>
      </c>
      <c r="L75" s="38">
        <v>1</v>
      </c>
      <c r="M75" s="38">
        <f t="shared" si="6"/>
        <v>957.14911771946868</v>
      </c>
      <c r="N75" s="38">
        <f t="shared" si="7"/>
        <v>478.57455885973434</v>
      </c>
      <c r="O75" s="38">
        <f t="shared" si="8"/>
        <v>7.3566007736143552E-2</v>
      </c>
      <c r="P75" s="38">
        <f t="shared" si="9"/>
        <v>1.6735660077361436</v>
      </c>
      <c r="Q75" s="37">
        <f t="shared" si="10"/>
        <v>3.4969807248501272E-3</v>
      </c>
    </row>
    <row r="76" spans="1:17" x14ac:dyDescent="0.25">
      <c r="A76" s="36">
        <v>40513</v>
      </c>
      <c r="B76" s="37">
        <v>0.17749999999999999</v>
      </c>
      <c r="C76" s="38">
        <v>1257.6400149999999</v>
      </c>
      <c r="D76" s="37">
        <v>6.9999999999999999E-4</v>
      </c>
      <c r="E76" s="48">
        <v>1.83E-2</v>
      </c>
      <c r="F76" s="38">
        <v>31</v>
      </c>
      <c r="G76" s="38">
        <f t="shared" si="11"/>
        <v>1076.695386397264</v>
      </c>
      <c r="H76" s="38">
        <v>1075</v>
      </c>
      <c r="I76" s="49">
        <v>40593</v>
      </c>
      <c r="J76" s="38">
        <v>50</v>
      </c>
      <c r="K76" s="38">
        <v>2.35</v>
      </c>
      <c r="L76" s="38">
        <v>0.9</v>
      </c>
      <c r="M76" s="38">
        <f t="shared" si="6"/>
        <v>1072.5469227503581</v>
      </c>
      <c r="N76" s="38">
        <f t="shared" si="7"/>
        <v>536.27346137517907</v>
      </c>
      <c r="O76" s="38">
        <f t="shared" si="8"/>
        <v>3.2023223453123209E-2</v>
      </c>
      <c r="P76" s="38">
        <f t="shared" si="9"/>
        <v>1.4820232234531234</v>
      </c>
      <c r="Q76" s="37">
        <f t="shared" si="10"/>
        <v>2.7635587628236074E-3</v>
      </c>
    </row>
    <row r="77" spans="1:17" x14ac:dyDescent="0.25">
      <c r="A77" s="36">
        <v>40544</v>
      </c>
      <c r="B77" s="37">
        <v>0.1953</v>
      </c>
      <c r="C77" s="38">
        <v>1286.119995</v>
      </c>
      <c r="D77" s="37">
        <v>1.5E-3</v>
      </c>
      <c r="E77" s="48">
        <v>1.7899999999999999E-2</v>
      </c>
      <c r="F77" s="38">
        <v>28</v>
      </c>
      <c r="G77" s="38">
        <f t="shared" si="11"/>
        <v>1093.7102874306549</v>
      </c>
      <c r="H77" s="38">
        <v>1095</v>
      </c>
      <c r="I77" s="49">
        <v>40621</v>
      </c>
      <c r="J77" s="38">
        <v>47</v>
      </c>
      <c r="K77" s="38">
        <v>2.6</v>
      </c>
      <c r="L77" s="38">
        <v>0.55000000000000004</v>
      </c>
      <c r="M77" s="38">
        <f t="shared" si="6"/>
        <v>1092.1885204243699</v>
      </c>
      <c r="N77" s="38">
        <f t="shared" si="7"/>
        <v>546.09426021218496</v>
      </c>
      <c r="O77" s="38">
        <f t="shared" si="8"/>
        <v>6.3141054426393839E-2</v>
      </c>
      <c r="P77" s="38">
        <f t="shared" si="9"/>
        <v>2.1131410544263938</v>
      </c>
      <c r="Q77" s="37">
        <f t="shared" si="10"/>
        <v>3.8695536803579158E-3</v>
      </c>
    </row>
    <row r="78" spans="1:17" x14ac:dyDescent="0.25">
      <c r="A78" s="36">
        <v>40575</v>
      </c>
      <c r="B78" s="37">
        <v>0.1835</v>
      </c>
      <c r="C78" s="38">
        <v>1327.219971</v>
      </c>
      <c r="D78" s="37">
        <v>1.2999999999999999E-3</v>
      </c>
      <c r="E78" s="48">
        <v>1.7600000000000001E-2</v>
      </c>
      <c r="F78" s="38">
        <v>31</v>
      </c>
      <c r="G78" s="38">
        <f t="shared" si="11"/>
        <v>1130.5439751423582</v>
      </c>
      <c r="H78" s="38">
        <v>1130</v>
      </c>
      <c r="I78" s="49">
        <v>40649</v>
      </c>
      <c r="J78" s="38">
        <v>47</v>
      </c>
      <c r="K78" s="38">
        <v>2.15</v>
      </c>
      <c r="L78" s="38">
        <v>0.65</v>
      </c>
      <c r="M78" s="38">
        <f t="shared" si="6"/>
        <v>1127.660856927348</v>
      </c>
      <c r="N78" s="38">
        <f t="shared" si="7"/>
        <v>563.83042846367402</v>
      </c>
      <c r="O78" s="38">
        <f t="shared" si="8"/>
        <v>6.2493891769416055E-2</v>
      </c>
      <c r="P78" s="38">
        <f t="shared" si="9"/>
        <v>1.562493891769416</v>
      </c>
      <c r="Q78" s="37">
        <f t="shared" si="10"/>
        <v>2.7712124299976177E-3</v>
      </c>
    </row>
    <row r="79" spans="1:17" x14ac:dyDescent="0.25">
      <c r="A79" s="36">
        <v>40603</v>
      </c>
      <c r="B79" s="37">
        <v>0.1774</v>
      </c>
      <c r="C79" s="38">
        <v>1325.829956</v>
      </c>
      <c r="D79" s="37">
        <v>5.0000000000000001E-4</v>
      </c>
      <c r="E79" s="48">
        <v>1.7999999999999999E-2</v>
      </c>
      <c r="F79" s="38">
        <v>29</v>
      </c>
      <c r="G79" s="38">
        <f t="shared" si="11"/>
        <v>1140.9703649240209</v>
      </c>
      <c r="H79" s="38">
        <v>1140</v>
      </c>
      <c r="I79" s="49">
        <v>40684</v>
      </c>
      <c r="J79" s="38">
        <v>51</v>
      </c>
      <c r="K79" s="38">
        <v>0.7</v>
      </c>
      <c r="L79" s="38">
        <v>0.5</v>
      </c>
      <c r="M79" s="38">
        <f t="shared" si="6"/>
        <v>1139.2203589463979</v>
      </c>
      <c r="N79" s="38">
        <f t="shared" si="7"/>
        <v>569.61017947319897</v>
      </c>
      <c r="O79" s="38">
        <f t="shared" si="8"/>
        <v>2.2656607840160482E-2</v>
      </c>
      <c r="P79" s="38">
        <f t="shared" si="9"/>
        <v>0.22265660784016045</v>
      </c>
      <c r="Q79" s="37">
        <f t="shared" si="10"/>
        <v>3.9089295778752279E-4</v>
      </c>
    </row>
    <row r="80" spans="1:17" x14ac:dyDescent="0.25">
      <c r="A80" s="36">
        <v>40634</v>
      </c>
      <c r="B80" s="37">
        <v>0.1474</v>
      </c>
      <c r="C80" s="38">
        <v>1363.6099850000001</v>
      </c>
      <c r="D80" s="37">
        <v>2.0000000000000001E-4</v>
      </c>
      <c r="E80" s="48">
        <v>1.78E-2</v>
      </c>
      <c r="F80" s="38">
        <v>32</v>
      </c>
      <c r="G80" s="38">
        <f t="shared" si="11"/>
        <v>1195.5923447603141</v>
      </c>
      <c r="H80" s="38">
        <v>1195</v>
      </c>
      <c r="I80" s="49">
        <v>40712</v>
      </c>
      <c r="J80" s="38">
        <v>50</v>
      </c>
      <c r="K80" s="38">
        <v>1.95</v>
      </c>
      <c r="L80" s="38">
        <v>0.95</v>
      </c>
      <c r="M80" s="38">
        <f t="shared" si="6"/>
        <v>1193.0172607224579</v>
      </c>
      <c r="N80" s="38">
        <f t="shared" si="7"/>
        <v>596.50863036122894</v>
      </c>
      <c r="O80" s="38">
        <f t="shared" si="8"/>
        <v>1.0493613188375373E-2</v>
      </c>
      <c r="P80" s="38">
        <f t="shared" si="9"/>
        <v>1.0104936131883753</v>
      </c>
      <c r="Q80" s="37">
        <f t="shared" si="10"/>
        <v>1.6940134002360512E-3</v>
      </c>
    </row>
    <row r="81" spans="1:17" x14ac:dyDescent="0.25">
      <c r="A81" s="36">
        <v>40664</v>
      </c>
      <c r="B81" s="37">
        <v>0.1545</v>
      </c>
      <c r="C81" s="38">
        <v>1345.1999510000001</v>
      </c>
      <c r="D81" s="37">
        <v>4.0000000000000002E-4</v>
      </c>
      <c r="E81" s="48">
        <v>1.7999999999999999E-2</v>
      </c>
      <c r="F81" s="38">
        <v>30</v>
      </c>
      <c r="G81" s="38">
        <f t="shared" si="11"/>
        <v>1177.2594903189918</v>
      </c>
      <c r="H81" s="38">
        <v>1175</v>
      </c>
      <c r="I81" s="49">
        <v>40740</v>
      </c>
      <c r="J81" s="38">
        <v>46</v>
      </c>
      <c r="K81" s="38">
        <v>0.35</v>
      </c>
      <c r="L81" s="38">
        <v>1</v>
      </c>
      <c r="M81" s="38">
        <f t="shared" si="6"/>
        <v>1174.5907686162557</v>
      </c>
      <c r="N81" s="38">
        <f t="shared" si="7"/>
        <v>587.29538430812784</v>
      </c>
      <c r="O81" s="38">
        <f t="shared" si="8"/>
        <v>1.932016584124847E-2</v>
      </c>
      <c r="P81" s="38">
        <f t="shared" si="9"/>
        <v>-0.63067983415875151</v>
      </c>
      <c r="Q81" s="37">
        <f t="shared" si="10"/>
        <v>-1.0738716002369631E-3</v>
      </c>
    </row>
    <row r="82" spans="1:17" x14ac:dyDescent="0.25">
      <c r="A82" s="36">
        <v>40695</v>
      </c>
      <c r="B82" s="37">
        <v>0.16520000000000001</v>
      </c>
      <c r="C82" s="38">
        <v>1320.6400149999999</v>
      </c>
      <c r="D82" s="37">
        <v>1E-4</v>
      </c>
      <c r="E82" s="48">
        <v>1.89E-2</v>
      </c>
      <c r="F82" s="38">
        <v>29</v>
      </c>
      <c r="G82" s="38">
        <f t="shared" si="11"/>
        <v>1147.9651877537817</v>
      </c>
      <c r="H82" s="38">
        <v>1150</v>
      </c>
      <c r="I82" s="49">
        <v>40775</v>
      </c>
      <c r="J82" s="38">
        <v>51</v>
      </c>
      <c r="K82" s="38">
        <v>2.6</v>
      </c>
      <c r="L82" s="38">
        <v>4.5999999999999996</v>
      </c>
      <c r="M82" s="38">
        <f t="shared" si="6"/>
        <v>1147.3839316191081</v>
      </c>
      <c r="N82" s="38">
        <f t="shared" si="7"/>
        <v>573.69196580955406</v>
      </c>
      <c r="O82" s="38">
        <f t="shared" si="8"/>
        <v>4.5787762741765969E-3</v>
      </c>
      <c r="P82" s="38">
        <f t="shared" si="9"/>
        <v>-1.9954212237258229</v>
      </c>
      <c r="Q82" s="37">
        <f t="shared" si="10"/>
        <v>-3.4782101591923527E-3</v>
      </c>
    </row>
    <row r="83" spans="1:17" x14ac:dyDescent="0.25">
      <c r="A83" s="36">
        <v>40725</v>
      </c>
      <c r="B83" s="37">
        <v>0.2525</v>
      </c>
      <c r="C83" s="38">
        <v>1292.280029</v>
      </c>
      <c r="D83" s="37">
        <v>1.6000000000000001E-3</v>
      </c>
      <c r="E83" s="48">
        <v>1.8599999999999998E-2</v>
      </c>
      <c r="F83" s="38">
        <v>33</v>
      </c>
      <c r="G83" s="38">
        <f t="shared" si="11"/>
        <v>1030.3306000367686</v>
      </c>
      <c r="H83" s="38">
        <v>1030</v>
      </c>
      <c r="I83" s="49">
        <v>40803</v>
      </c>
      <c r="J83" s="38">
        <v>50</v>
      </c>
      <c r="K83" s="38">
        <v>2</v>
      </c>
      <c r="L83" s="38">
        <v>2.2000000000000002</v>
      </c>
      <c r="M83" s="38">
        <f t="shared" si="6"/>
        <v>1027.7742713136365</v>
      </c>
      <c r="N83" s="38">
        <f t="shared" si="7"/>
        <v>513.88713565681826</v>
      </c>
      <c r="O83" s="38">
        <f t="shared" si="8"/>
        <v>7.4632358930014089E-2</v>
      </c>
      <c r="P83" s="38">
        <f t="shared" si="9"/>
        <v>-0.1253676410699861</v>
      </c>
      <c r="Q83" s="37">
        <f t="shared" si="10"/>
        <v>-2.4395948520826281E-4</v>
      </c>
    </row>
    <row r="84" spans="1:17" x14ac:dyDescent="0.25">
      <c r="A84" s="36">
        <v>40756</v>
      </c>
      <c r="B84" s="37">
        <v>0.31619999999999998</v>
      </c>
      <c r="C84" s="38">
        <v>1218.8900149999999</v>
      </c>
      <c r="D84" s="37">
        <v>1E-4</v>
      </c>
      <c r="E84" s="48">
        <v>2.1000000000000001E-2</v>
      </c>
      <c r="F84" s="38">
        <v>30</v>
      </c>
      <c r="G84" s="38">
        <f t="shared" si="11"/>
        <v>930.91223256132082</v>
      </c>
      <c r="H84" s="38">
        <v>930</v>
      </c>
      <c r="I84" s="49">
        <v>40838</v>
      </c>
      <c r="J84" s="38">
        <v>52</v>
      </c>
      <c r="K84" s="38">
        <v>3.9</v>
      </c>
      <c r="L84" s="38">
        <v>5.0999999999999996</v>
      </c>
      <c r="M84" s="38">
        <f t="shared" si="6"/>
        <v>926.0867507793098</v>
      </c>
      <c r="N84" s="38">
        <f t="shared" si="7"/>
        <v>463.0433753896549</v>
      </c>
      <c r="O84" s="38">
        <f t="shared" si="8"/>
        <v>3.8379065288499767E-3</v>
      </c>
      <c r="P84" s="38">
        <f t="shared" si="9"/>
        <v>-1.1961620934711497</v>
      </c>
      <c r="Q84" s="37">
        <f t="shared" si="10"/>
        <v>-2.5832614330451639E-3</v>
      </c>
    </row>
    <row r="85" spans="1:17" x14ac:dyDescent="0.25">
      <c r="A85" s="36">
        <v>40787</v>
      </c>
      <c r="B85" s="37">
        <v>0.42959999999999998</v>
      </c>
      <c r="C85" s="38">
        <v>1131.420044</v>
      </c>
      <c r="D85" s="37">
        <v>2.0000000000000001E-4</v>
      </c>
      <c r="E85" s="48">
        <v>2.1499999999999998E-2</v>
      </c>
      <c r="F85" s="38">
        <v>31</v>
      </c>
      <c r="G85" s="38">
        <f t="shared" si="11"/>
        <v>781.76057053375484</v>
      </c>
      <c r="H85" s="38">
        <v>780</v>
      </c>
      <c r="I85" s="40">
        <v>40866</v>
      </c>
      <c r="J85" s="38">
        <v>50</v>
      </c>
      <c r="K85" s="38">
        <v>4.0999999999999996</v>
      </c>
      <c r="L85" s="38">
        <v>0.05</v>
      </c>
      <c r="M85" s="38">
        <f t="shared" si="6"/>
        <v>775.87863042972151</v>
      </c>
      <c r="N85" s="38">
        <f t="shared" si="7"/>
        <v>387.93931521486076</v>
      </c>
      <c r="O85" s="38">
        <f t="shared" si="8"/>
        <v>6.6593545157997459E-3</v>
      </c>
      <c r="P85" s="38">
        <f t="shared" si="9"/>
        <v>4.0566593545157996</v>
      </c>
      <c r="Q85" s="37">
        <f t="shared" si="10"/>
        <v>1.045694312335684E-2</v>
      </c>
    </row>
    <row r="86" spans="1:17" x14ac:dyDescent="0.25">
      <c r="A86" s="36">
        <v>40817</v>
      </c>
      <c r="B86" s="37">
        <v>0.29959999999999998</v>
      </c>
      <c r="C86" s="38">
        <v>1253.3000489999999</v>
      </c>
      <c r="D86" s="37">
        <v>2.0000000000000001E-4</v>
      </c>
      <c r="E86" s="48">
        <v>2.12E-2</v>
      </c>
      <c r="F86" s="38">
        <v>30</v>
      </c>
      <c r="G86" s="38">
        <f t="shared" si="11"/>
        <v>970.53498084023511</v>
      </c>
      <c r="H86" s="38">
        <v>970</v>
      </c>
      <c r="I86" s="49">
        <v>40894</v>
      </c>
      <c r="J86" s="38">
        <v>47</v>
      </c>
      <c r="K86" s="38">
        <v>3.5</v>
      </c>
      <c r="L86" s="38">
        <v>0.35</v>
      </c>
      <c r="M86" s="38">
        <f t="shared" si="6"/>
        <v>966.47501949975026</v>
      </c>
      <c r="N86" s="38">
        <f t="shared" si="7"/>
        <v>483.23750974987513</v>
      </c>
      <c r="O86" s="38">
        <f t="shared" si="8"/>
        <v>8.0012303071712015E-3</v>
      </c>
      <c r="P86" s="38">
        <f t="shared" si="9"/>
        <v>3.1580012303071712</v>
      </c>
      <c r="Q86" s="37">
        <f t="shared" si="10"/>
        <v>6.5350912679393615E-3</v>
      </c>
    </row>
    <row r="87" spans="1:17" x14ac:dyDescent="0.25">
      <c r="A87" s="36">
        <v>40848</v>
      </c>
      <c r="B87" s="37">
        <v>0.27800000000000002</v>
      </c>
      <c r="C87" s="38">
        <v>1246.959961</v>
      </c>
      <c r="D87" s="37">
        <v>2.0000000000000001E-4</v>
      </c>
      <c r="E87" s="48">
        <v>2.12E-2</v>
      </c>
      <c r="F87" s="38">
        <v>30</v>
      </c>
      <c r="G87" s="38">
        <f t="shared" si="11"/>
        <v>983.22072277358143</v>
      </c>
      <c r="H87" s="38">
        <v>985</v>
      </c>
      <c r="I87" s="49">
        <v>40564</v>
      </c>
      <c r="J87" s="38">
        <v>52</v>
      </c>
      <c r="K87" s="38">
        <v>3.1</v>
      </c>
      <c r="L87" s="38">
        <v>0.35</v>
      </c>
      <c r="M87" s="38">
        <f t="shared" si="6"/>
        <v>981.87193464641234</v>
      </c>
      <c r="N87" s="38">
        <f t="shared" si="7"/>
        <v>490.93596732320617</v>
      </c>
      <c r="O87" s="38">
        <f t="shared" si="8"/>
        <v>8.1212059383103524E-3</v>
      </c>
      <c r="P87" s="38">
        <f t="shared" si="9"/>
        <v>2.7581212059383104</v>
      </c>
      <c r="Q87" s="37">
        <f t="shared" si="10"/>
        <v>5.6180874686708581E-3</v>
      </c>
    </row>
    <row r="88" spans="1:17" x14ac:dyDescent="0.25">
      <c r="A88" s="36">
        <v>40878</v>
      </c>
      <c r="B88" s="37">
        <v>0.23400000000000001</v>
      </c>
      <c r="C88" s="38">
        <v>1257.599976</v>
      </c>
      <c r="D88" s="37">
        <v>1E-4</v>
      </c>
      <c r="E88" s="48">
        <v>2.1299999999999999E-2</v>
      </c>
      <c r="F88" s="38">
        <v>32</v>
      </c>
      <c r="G88" s="38">
        <f t="shared" si="11"/>
        <v>1022.1032065021811</v>
      </c>
      <c r="H88" s="38">
        <v>1020</v>
      </c>
      <c r="I88" s="49">
        <v>40592</v>
      </c>
      <c r="J88" s="38">
        <v>50</v>
      </c>
      <c r="K88" s="38">
        <v>2.7</v>
      </c>
      <c r="L88" s="38">
        <v>0.2</v>
      </c>
      <c r="M88" s="38">
        <f t="shared" si="6"/>
        <v>1017.2860274929626</v>
      </c>
      <c r="N88" s="38">
        <f t="shared" si="7"/>
        <v>508.6430137464813</v>
      </c>
      <c r="O88" s="38">
        <f t="shared" si="8"/>
        <v>4.4830268954206215E-3</v>
      </c>
      <c r="P88" s="38">
        <f t="shared" si="9"/>
        <v>2.5044830268954206</v>
      </c>
      <c r="Q88" s="37">
        <f t="shared" si="10"/>
        <v>4.923852209132492E-3</v>
      </c>
    </row>
    <row r="89" spans="1:17" x14ac:dyDescent="0.25">
      <c r="A89" s="36">
        <v>40909</v>
      </c>
      <c r="B89" s="37">
        <v>0.19439999999999999</v>
      </c>
      <c r="C89" s="38">
        <v>1312.410034</v>
      </c>
      <c r="D89" s="37">
        <v>4.0000000000000002E-4</v>
      </c>
      <c r="E89" s="48">
        <v>2.06E-2</v>
      </c>
      <c r="F89" s="38">
        <v>29</v>
      </c>
      <c r="G89" s="38">
        <f t="shared" si="11"/>
        <v>1113.3444301983393</v>
      </c>
      <c r="H89" s="38">
        <v>1115</v>
      </c>
      <c r="I89" s="49">
        <v>40985</v>
      </c>
      <c r="J89" s="38">
        <v>46</v>
      </c>
      <c r="K89" s="38">
        <v>2.2000000000000002</v>
      </c>
      <c r="L89" s="38">
        <v>0.3</v>
      </c>
      <c r="M89" s="38">
        <f t="shared" si="6"/>
        <v>1112.7437931975533</v>
      </c>
      <c r="N89" s="38">
        <f t="shared" si="7"/>
        <v>556.37189659877663</v>
      </c>
      <c r="O89" s="38">
        <f t="shared" si="8"/>
        <v>1.7752156061664612E-2</v>
      </c>
      <c r="P89" s="38">
        <f t="shared" si="9"/>
        <v>1.9177521560616648</v>
      </c>
      <c r="Q89" s="37">
        <f t="shared" si="10"/>
        <v>3.4468889744167599E-3</v>
      </c>
    </row>
    <row r="90" spans="1:17" x14ac:dyDescent="0.25">
      <c r="A90" s="36">
        <v>40940</v>
      </c>
      <c r="B90" s="37">
        <v>0.18429999999999999</v>
      </c>
      <c r="C90" s="38">
        <v>1365.6800539999999</v>
      </c>
      <c r="D90" s="37">
        <v>8.0000000000000004E-4</v>
      </c>
      <c r="E90" s="48">
        <v>0.02</v>
      </c>
      <c r="F90" s="38">
        <v>30</v>
      </c>
      <c r="G90" s="38">
        <f t="shared" si="11"/>
        <v>1165.2740316298302</v>
      </c>
      <c r="H90" s="38">
        <v>1165</v>
      </c>
      <c r="I90" s="49">
        <v>41020</v>
      </c>
      <c r="J90" s="38">
        <v>52</v>
      </c>
      <c r="K90" s="38">
        <v>3.2</v>
      </c>
      <c r="L90" s="38">
        <v>0.45</v>
      </c>
      <c r="M90" s="38">
        <f t="shared" si="6"/>
        <v>1161.6672294840525</v>
      </c>
      <c r="N90" s="38">
        <f t="shared" si="7"/>
        <v>580.83361474202627</v>
      </c>
      <c r="O90" s="38">
        <f t="shared" si="8"/>
        <v>3.8403472850521689E-2</v>
      </c>
      <c r="P90" s="38">
        <f t="shared" si="9"/>
        <v>2.7884034728505216</v>
      </c>
      <c r="Q90" s="37">
        <f t="shared" si="10"/>
        <v>4.8006923188992322E-3</v>
      </c>
    </row>
    <row r="91" spans="1:17" x14ac:dyDescent="0.25">
      <c r="A91" s="36">
        <v>40969</v>
      </c>
      <c r="B91" s="37">
        <v>0.155</v>
      </c>
      <c r="C91" s="38">
        <v>1408.469971</v>
      </c>
      <c r="D91" s="37">
        <v>5.0000000000000001E-4</v>
      </c>
      <c r="E91" s="48">
        <v>1.9699999999999999E-2</v>
      </c>
      <c r="F91" s="38">
        <v>31</v>
      </c>
      <c r="G91" s="38">
        <f t="shared" si="11"/>
        <v>1229.2325487043061</v>
      </c>
      <c r="H91" s="38">
        <v>1230</v>
      </c>
      <c r="I91" s="49">
        <v>41048</v>
      </c>
      <c r="J91" s="38">
        <v>50</v>
      </c>
      <c r="K91" s="38">
        <v>2.35</v>
      </c>
      <c r="L91" s="38">
        <v>0.8</v>
      </c>
      <c r="M91" s="38">
        <f t="shared" si="6"/>
        <v>1227.5657563097484</v>
      </c>
      <c r="N91" s="38">
        <f t="shared" si="7"/>
        <v>613.7828781548742</v>
      </c>
      <c r="O91" s="38">
        <f t="shared" si="8"/>
        <v>2.6165102437020582E-2</v>
      </c>
      <c r="P91" s="38">
        <f t="shared" si="9"/>
        <v>1.5761651024370207</v>
      </c>
      <c r="Q91" s="37">
        <f t="shared" si="10"/>
        <v>2.567952216548001E-3</v>
      </c>
    </row>
    <row r="92" spans="1:17" x14ac:dyDescent="0.25">
      <c r="A92" s="36">
        <v>41000</v>
      </c>
      <c r="B92" s="37">
        <v>0.17150000000000001</v>
      </c>
      <c r="C92" s="38">
        <v>1397.910034</v>
      </c>
      <c r="D92" s="37">
        <v>6.9999999999999999E-4</v>
      </c>
      <c r="E92" s="48">
        <v>0.02</v>
      </c>
      <c r="F92" s="38">
        <v>31</v>
      </c>
      <c r="G92" s="38">
        <f t="shared" si="11"/>
        <v>1202.8030113895936</v>
      </c>
      <c r="H92" s="38">
        <v>1200</v>
      </c>
      <c r="I92" s="49">
        <v>41076</v>
      </c>
      <c r="J92" s="38">
        <v>47</v>
      </c>
      <c r="K92" s="38">
        <v>2.5499999999999998</v>
      </c>
      <c r="L92" s="38">
        <v>2.5</v>
      </c>
      <c r="M92" s="38">
        <f t="shared" si="6"/>
        <v>1197.3418404910979</v>
      </c>
      <c r="N92" s="38">
        <f t="shared" si="7"/>
        <v>598.67092024554893</v>
      </c>
      <c r="O92" s="38">
        <f t="shared" si="8"/>
        <v>3.5744881636904501E-2</v>
      </c>
      <c r="P92" s="38">
        <f t="shared" si="9"/>
        <v>8.574488163690433E-2</v>
      </c>
      <c r="Q92" s="37">
        <f t="shared" si="10"/>
        <v>1.4322539935919301E-4</v>
      </c>
    </row>
    <row r="93" spans="1:17" x14ac:dyDescent="0.25">
      <c r="A93" s="36">
        <v>41030</v>
      </c>
      <c r="B93" s="37">
        <v>0.24060000000000001</v>
      </c>
      <c r="C93" s="38">
        <v>1310.329956</v>
      </c>
      <c r="D93" s="37">
        <v>2.9999999999999997E-4</v>
      </c>
      <c r="E93" s="48">
        <v>2.0899999999999998E-2</v>
      </c>
      <c r="F93" s="38">
        <v>29</v>
      </c>
      <c r="G93" s="38">
        <f t="shared" si="11"/>
        <v>1069.8503983046539</v>
      </c>
      <c r="H93" s="38">
        <v>1075</v>
      </c>
      <c r="I93" s="49">
        <v>41096</v>
      </c>
      <c r="J93" s="38">
        <v>36</v>
      </c>
      <c r="K93" s="38">
        <v>1.95</v>
      </c>
      <c r="L93" s="38">
        <v>0.05</v>
      </c>
      <c r="M93" s="38">
        <f t="shared" si="6"/>
        <v>1073.0181922514046</v>
      </c>
      <c r="N93" s="38">
        <f t="shared" si="7"/>
        <v>536.50909612570229</v>
      </c>
      <c r="O93" s="38">
        <f t="shared" si="8"/>
        <v>1.2834657443373757E-2</v>
      </c>
      <c r="P93" s="38">
        <f t="shared" si="9"/>
        <v>1.9128346574433737</v>
      </c>
      <c r="Q93" s="37">
        <f t="shared" si="10"/>
        <v>3.5653349985238702E-3</v>
      </c>
    </row>
    <row r="94" spans="1:17" x14ac:dyDescent="0.25">
      <c r="A94" s="36">
        <v>41061</v>
      </c>
      <c r="B94" s="37">
        <v>0.17080000000000001</v>
      </c>
      <c r="C94" s="38">
        <v>1362.160034</v>
      </c>
      <c r="D94" s="37">
        <v>4.0000000000000002E-4</v>
      </c>
      <c r="E94" s="48">
        <v>2.1399999999999999E-2</v>
      </c>
      <c r="F94" s="38">
        <v>32</v>
      </c>
      <c r="G94" s="38">
        <f t="shared" si="11"/>
        <v>1169.7838966070572</v>
      </c>
      <c r="H94" s="38">
        <v>1170</v>
      </c>
      <c r="I94" s="49">
        <v>41124</v>
      </c>
      <c r="J94" s="38">
        <v>35</v>
      </c>
      <c r="K94" s="38">
        <v>0.4</v>
      </c>
      <c r="L94" s="38">
        <v>0.05</v>
      </c>
      <c r="M94" s="38">
        <f t="shared" si="6"/>
        <v>1169.5551241483095</v>
      </c>
      <c r="N94" s="38">
        <f t="shared" si="7"/>
        <v>584.77756207415473</v>
      </c>
      <c r="O94" s="38">
        <f t="shared" si="8"/>
        <v>2.0521655157206498E-2</v>
      </c>
      <c r="P94" s="38">
        <f t="shared" si="9"/>
        <v>0.37052165515720653</v>
      </c>
      <c r="Q94" s="37">
        <f t="shared" si="10"/>
        <v>6.3361127236653662E-4</v>
      </c>
    </row>
    <row r="95" spans="1:17" x14ac:dyDescent="0.25">
      <c r="A95" s="36">
        <v>41091</v>
      </c>
      <c r="B95" s="37">
        <v>0.1893</v>
      </c>
      <c r="C95" s="38">
        <v>1379.3199460000001</v>
      </c>
      <c r="D95" s="37">
        <v>6.9999999999999999E-4</v>
      </c>
      <c r="E95" s="48">
        <v>2.1100000000000001E-2</v>
      </c>
      <c r="F95" s="38">
        <v>31</v>
      </c>
      <c r="G95" s="38">
        <f t="shared" si="11"/>
        <v>1168.6865733350928</v>
      </c>
      <c r="H95" s="38">
        <v>1170</v>
      </c>
      <c r="I95" s="49">
        <v>41174</v>
      </c>
      <c r="J95" s="38">
        <v>53</v>
      </c>
      <c r="K95" s="38">
        <v>2.9</v>
      </c>
      <c r="L95" s="38">
        <v>0.45</v>
      </c>
      <c r="M95" s="38">
        <f t="shared" si="6"/>
        <v>1166.9810827560334</v>
      </c>
      <c r="N95" s="38">
        <f t="shared" si="7"/>
        <v>583.4905413780167</v>
      </c>
      <c r="O95" s="38">
        <f t="shared" si="8"/>
        <v>3.4863158929993567E-2</v>
      </c>
      <c r="P95" s="38">
        <f t="shared" si="9"/>
        <v>2.4848631589299934</v>
      </c>
      <c r="Q95" s="37">
        <f t="shared" si="10"/>
        <v>4.2586177199403219E-3</v>
      </c>
    </row>
    <row r="96" spans="1:17" x14ac:dyDescent="0.25">
      <c r="A96" s="36">
        <v>41122</v>
      </c>
      <c r="B96" s="37">
        <v>0.17469999999999999</v>
      </c>
      <c r="C96" s="38">
        <v>1406.579956</v>
      </c>
      <c r="D96" s="37">
        <v>8.9999999999999998E-4</v>
      </c>
      <c r="E96" s="48">
        <v>2.0799999999999999E-2</v>
      </c>
      <c r="F96" s="38">
        <v>28</v>
      </c>
      <c r="G96" s="38">
        <f t="shared" si="11"/>
        <v>1216.0581513490968</v>
      </c>
      <c r="H96" s="38">
        <v>1220</v>
      </c>
      <c r="I96" s="49">
        <v>41187</v>
      </c>
      <c r="J96" s="38">
        <v>35</v>
      </c>
      <c r="K96" s="38">
        <v>1.55</v>
      </c>
      <c r="L96" s="38">
        <v>0.15</v>
      </c>
      <c r="M96" s="38">
        <f t="shared" si="6"/>
        <v>1218.3447168718717</v>
      </c>
      <c r="N96" s="38">
        <f t="shared" si="7"/>
        <v>609.17235843593585</v>
      </c>
      <c r="O96" s="38">
        <f t="shared" si="8"/>
        <v>4.216639650162024E-2</v>
      </c>
      <c r="P96" s="38">
        <f t="shared" si="9"/>
        <v>1.4421663965016203</v>
      </c>
      <c r="Q96" s="37">
        <f t="shared" si="10"/>
        <v>2.3674192969037793E-3</v>
      </c>
    </row>
    <row r="97" spans="1:17" x14ac:dyDescent="0.25">
      <c r="A97" s="36">
        <v>41153</v>
      </c>
      <c r="B97" s="37">
        <v>0.1573</v>
      </c>
      <c r="C97" s="38">
        <v>1440.670044</v>
      </c>
      <c r="D97" s="37">
        <v>5.9999999999999995E-4</v>
      </c>
      <c r="E97" s="48">
        <v>2.0500000000000001E-2</v>
      </c>
      <c r="F97" s="38">
        <v>33</v>
      </c>
      <c r="G97" s="38">
        <f t="shared" si="11"/>
        <v>1249.3058783203264</v>
      </c>
      <c r="H97" s="38">
        <v>1250</v>
      </c>
      <c r="I97" s="49">
        <v>41215</v>
      </c>
      <c r="J97" s="38">
        <v>35</v>
      </c>
      <c r="K97" s="38">
        <v>0.85</v>
      </c>
      <c r="L97" s="38">
        <v>0.05</v>
      </c>
      <c r="M97" s="38">
        <f t="shared" si="6"/>
        <v>1249.0780842606098</v>
      </c>
      <c r="N97" s="38">
        <f t="shared" si="7"/>
        <v>624.53904213030489</v>
      </c>
      <c r="O97" s="38">
        <f t="shared" si="8"/>
        <v>3.3926133972221266E-2</v>
      </c>
      <c r="P97" s="38">
        <f t="shared" si="9"/>
        <v>0.83392613397222115</v>
      </c>
      <c r="Q97" s="37">
        <f t="shared" si="10"/>
        <v>1.3352666170039524E-3</v>
      </c>
    </row>
    <row r="98" spans="1:17" x14ac:dyDescent="0.25">
      <c r="A98" s="36">
        <v>41183</v>
      </c>
      <c r="B98" s="37">
        <v>0.186</v>
      </c>
      <c r="C98" s="38">
        <v>1412.160034</v>
      </c>
      <c r="D98" s="37">
        <v>8.9999999999999998E-4</v>
      </c>
      <c r="E98" s="48">
        <v>2.1000000000000001E-2</v>
      </c>
      <c r="F98" s="38">
        <v>30</v>
      </c>
      <c r="G98" s="38">
        <f t="shared" si="11"/>
        <v>1203.1141776000516</v>
      </c>
      <c r="H98" s="38">
        <v>1205</v>
      </c>
      <c r="I98" s="49">
        <v>41265</v>
      </c>
      <c r="J98" s="38">
        <v>52</v>
      </c>
      <c r="K98" s="38">
        <v>2.75</v>
      </c>
      <c r="L98" s="38">
        <v>0.55000000000000004</v>
      </c>
      <c r="M98" s="38">
        <f t="shared" si="6"/>
        <v>1202.0955057951826</v>
      </c>
      <c r="N98" s="38">
        <f t="shared" si="7"/>
        <v>601.04775289759129</v>
      </c>
      <c r="O98" s="38">
        <f t="shared" si="8"/>
        <v>4.4666143325307398E-2</v>
      </c>
      <c r="P98" s="38">
        <f t="shared" si="9"/>
        <v>2.2446661433253077</v>
      </c>
      <c r="Q98" s="37">
        <f t="shared" si="10"/>
        <v>3.7345886953307718E-3</v>
      </c>
    </row>
    <row r="99" spans="1:17" x14ac:dyDescent="0.25">
      <c r="A99" s="36">
        <v>41214</v>
      </c>
      <c r="B99" s="37">
        <v>0.15870000000000001</v>
      </c>
      <c r="C99" s="38">
        <v>1416.1800539999999</v>
      </c>
      <c r="D99" s="37">
        <v>1.1000000000000001E-3</v>
      </c>
      <c r="E99" s="48">
        <v>2.1999999999999999E-2</v>
      </c>
      <c r="F99" s="38">
        <v>31</v>
      </c>
      <c r="G99" s="38">
        <f t="shared" si="11"/>
        <v>1231.8548079155298</v>
      </c>
      <c r="H99" s="38">
        <v>1230</v>
      </c>
      <c r="I99" s="49">
        <v>41293</v>
      </c>
      <c r="J99" s="38">
        <v>50</v>
      </c>
      <c r="K99" s="38">
        <v>1.8</v>
      </c>
      <c r="L99" s="38">
        <v>0.75</v>
      </c>
      <c r="M99" s="38">
        <f t="shared" si="6"/>
        <v>1228.0146714977036</v>
      </c>
      <c r="N99" s="38">
        <f t="shared" si="7"/>
        <v>614.0073357488518</v>
      </c>
      <c r="O99" s="38">
        <f t="shared" si="8"/>
        <v>5.7534276967691859E-2</v>
      </c>
      <c r="P99" s="38">
        <f t="shared" si="9"/>
        <v>1.1075342769676919</v>
      </c>
      <c r="Q99" s="37">
        <f t="shared" si="10"/>
        <v>1.8037802034025015E-3</v>
      </c>
    </row>
    <row r="100" spans="1:17" x14ac:dyDescent="0.25">
      <c r="A100" s="36">
        <v>41244</v>
      </c>
      <c r="B100" s="37">
        <v>0.1802</v>
      </c>
      <c r="C100" s="38">
        <v>1426.1899410000001</v>
      </c>
      <c r="D100" s="37">
        <v>2.0000000000000001E-4</v>
      </c>
      <c r="E100" s="48">
        <v>2.1999999999999999E-2</v>
      </c>
      <c r="F100" s="38">
        <v>31</v>
      </c>
      <c r="G100" s="38">
        <f t="shared" si="11"/>
        <v>1217.7388423156535</v>
      </c>
      <c r="H100" s="38">
        <v>1220</v>
      </c>
      <c r="I100" s="49">
        <v>41306</v>
      </c>
      <c r="J100" s="38">
        <v>32</v>
      </c>
      <c r="K100" s="38">
        <v>0.85</v>
      </c>
      <c r="L100" s="38">
        <v>0.05</v>
      </c>
      <c r="M100" s="38">
        <f t="shared" si="6"/>
        <v>1219.1286084067215</v>
      </c>
      <c r="N100" s="38">
        <f t="shared" si="7"/>
        <v>609.56430420336073</v>
      </c>
      <c r="O100" s="38">
        <f t="shared" si="8"/>
        <v>1.0368769394920426E-2</v>
      </c>
      <c r="P100" s="38">
        <f t="shared" si="9"/>
        <v>0.81036876939492031</v>
      </c>
      <c r="Q100" s="37">
        <f t="shared" si="10"/>
        <v>1.3294229399701985E-3</v>
      </c>
    </row>
    <row r="101" spans="1:17" x14ac:dyDescent="0.25">
      <c r="A101" s="36">
        <v>41275</v>
      </c>
      <c r="B101" s="37">
        <v>0.14280000000000001</v>
      </c>
      <c r="C101" s="38">
        <v>1498.1099850000001</v>
      </c>
      <c r="D101" s="37">
        <v>4.0000000000000002E-4</v>
      </c>
      <c r="E101" s="48">
        <v>2.1299999999999999E-2</v>
      </c>
      <c r="F101" s="38">
        <v>28</v>
      </c>
      <c r="G101" s="38">
        <f t="shared" si="11"/>
        <v>1329.3078447382129</v>
      </c>
      <c r="H101" s="38">
        <v>1330</v>
      </c>
      <c r="I101" s="49">
        <v>41334</v>
      </c>
      <c r="J101" s="38">
        <v>29</v>
      </c>
      <c r="K101" s="38">
        <v>0.9</v>
      </c>
      <c r="L101" s="38">
        <v>0.05</v>
      </c>
      <c r="M101" s="38">
        <f t="shared" si="6"/>
        <v>1329.0577321785058</v>
      </c>
      <c r="N101" s="38">
        <f t="shared" si="7"/>
        <v>664.52886608925292</v>
      </c>
      <c r="O101" s="38">
        <f t="shared" si="8"/>
        <v>2.0418952454140847E-2</v>
      </c>
      <c r="P101" s="38">
        <f t="shared" si="9"/>
        <v>0.8704189524541408</v>
      </c>
      <c r="Q101" s="37">
        <f t="shared" si="10"/>
        <v>1.3098286573712734E-3</v>
      </c>
    </row>
    <row r="102" spans="1:17" x14ac:dyDescent="0.25">
      <c r="A102" s="36">
        <v>41306</v>
      </c>
      <c r="B102" s="37">
        <v>0.15509999999999999</v>
      </c>
      <c r="C102" s="38">
        <v>1514.6800539999999</v>
      </c>
      <c r="D102" s="37">
        <v>6.9999999999999999E-4</v>
      </c>
      <c r="E102" s="48">
        <v>2.1000000000000001E-2</v>
      </c>
      <c r="F102" s="38">
        <v>28</v>
      </c>
      <c r="G102" s="38">
        <f t="shared" si="11"/>
        <v>1330.6144141064742</v>
      </c>
      <c r="H102" s="38">
        <v>1330</v>
      </c>
      <c r="I102" s="49">
        <v>41369</v>
      </c>
      <c r="J102" s="38">
        <v>36</v>
      </c>
      <c r="K102" s="38">
        <v>1.75</v>
      </c>
      <c r="L102" s="38">
        <v>0.05</v>
      </c>
      <c r="M102" s="38">
        <f t="shared" si="6"/>
        <v>1328.1581785122303</v>
      </c>
      <c r="N102" s="38">
        <f t="shared" si="7"/>
        <v>664.07908925611514</v>
      </c>
      <c r="O102" s="38">
        <f t="shared" si="8"/>
        <v>3.5755069988990668E-2</v>
      </c>
      <c r="P102" s="38">
        <f t="shared" si="9"/>
        <v>1.7357550699889905</v>
      </c>
      <c r="Q102" s="37">
        <f t="shared" si="10"/>
        <v>2.6137776329222175E-3</v>
      </c>
    </row>
    <row r="103" spans="1:17" x14ac:dyDescent="0.25">
      <c r="A103" s="36">
        <v>41334</v>
      </c>
      <c r="B103" s="37">
        <v>0.127</v>
      </c>
      <c r="C103" s="38">
        <v>1569.1899410000001</v>
      </c>
      <c r="D103" s="37">
        <v>4.0000000000000002E-4</v>
      </c>
      <c r="E103" s="48">
        <v>2.07E-2</v>
      </c>
      <c r="F103" s="38">
        <v>33</v>
      </c>
      <c r="G103" s="38">
        <f t="shared" si="11"/>
        <v>1397.9113620110284</v>
      </c>
      <c r="H103" s="38">
        <v>1400</v>
      </c>
      <c r="I103" s="49">
        <v>41397</v>
      </c>
      <c r="J103" s="38">
        <v>36</v>
      </c>
      <c r="K103" s="38">
        <v>1.25</v>
      </c>
      <c r="L103" s="38">
        <v>0.05</v>
      </c>
      <c r="M103" s="38">
        <f t="shared" si="6"/>
        <v>1398.6947682127986</v>
      </c>
      <c r="N103" s="38">
        <f t="shared" si="7"/>
        <v>699.34738410639932</v>
      </c>
      <c r="O103" s="38">
        <f t="shared" si="8"/>
        <v>2.5337130669256979E-2</v>
      </c>
      <c r="P103" s="38">
        <f t="shared" si="9"/>
        <v>1.2253371306692569</v>
      </c>
      <c r="Q103" s="37">
        <f t="shared" si="10"/>
        <v>1.7521151269264388E-3</v>
      </c>
    </row>
    <row r="104" spans="1:17" x14ac:dyDescent="0.25">
      <c r="A104" s="36">
        <v>41365</v>
      </c>
      <c r="B104" s="37">
        <v>0.13519999999999999</v>
      </c>
      <c r="C104" s="38">
        <v>1597.5699460000001</v>
      </c>
      <c r="D104" s="37">
        <v>2.9999999999999997E-4</v>
      </c>
      <c r="E104" s="48">
        <v>2.07E-2</v>
      </c>
      <c r="F104" s="38">
        <v>31</v>
      </c>
      <c r="G104" s="38">
        <f t="shared" si="11"/>
        <v>1418.1330691259161</v>
      </c>
      <c r="H104" s="38">
        <v>1420</v>
      </c>
      <c r="I104" s="49">
        <v>41447</v>
      </c>
      <c r="J104" s="38">
        <v>53</v>
      </c>
      <c r="K104" s="38">
        <v>2.6</v>
      </c>
      <c r="L104" s="38">
        <v>0.8</v>
      </c>
      <c r="M104" s="38">
        <f t="shared" si="6"/>
        <v>1417.3381438130418</v>
      </c>
      <c r="N104" s="38">
        <f t="shared" si="7"/>
        <v>708.66907190652091</v>
      </c>
      <c r="O104" s="38">
        <f t="shared" si="8"/>
        <v>1.8122977096481401E-2</v>
      </c>
      <c r="P104" s="38">
        <f t="shared" si="9"/>
        <v>1.8181229770964815</v>
      </c>
      <c r="Q104" s="37">
        <f t="shared" si="10"/>
        <v>2.5655458226859183E-3</v>
      </c>
    </row>
    <row r="105" spans="1:17" x14ac:dyDescent="0.25">
      <c r="A105" s="36">
        <v>41395</v>
      </c>
      <c r="B105" s="37">
        <v>0.16300000000000001</v>
      </c>
      <c r="C105" s="38">
        <v>1630.73999</v>
      </c>
      <c r="D105" s="37">
        <v>2.9999999999999997E-4</v>
      </c>
      <c r="E105" s="48">
        <v>2.01E-2</v>
      </c>
      <c r="F105" s="38">
        <v>28</v>
      </c>
      <c r="G105" s="38">
        <f t="shared" si="11"/>
        <v>1423.4060853328658</v>
      </c>
      <c r="H105" s="38">
        <v>1420</v>
      </c>
      <c r="I105" s="49">
        <v>41460</v>
      </c>
      <c r="J105" s="38">
        <v>35</v>
      </c>
      <c r="K105" s="38">
        <v>1.6</v>
      </c>
      <c r="L105" s="38">
        <v>0.1</v>
      </c>
      <c r="M105" s="38">
        <f t="shared" si="6"/>
        <v>1418.3591512724847</v>
      </c>
      <c r="N105" s="38">
        <f t="shared" si="7"/>
        <v>709.17957563624236</v>
      </c>
      <c r="O105" s="38">
        <f t="shared" si="8"/>
        <v>1.6357855172846412E-2</v>
      </c>
      <c r="P105" s="38">
        <f t="shared" si="9"/>
        <v>1.5163578551728465</v>
      </c>
      <c r="Q105" s="37">
        <f t="shared" si="10"/>
        <v>2.1381860212379101E-3</v>
      </c>
    </row>
    <row r="106" spans="1:17" x14ac:dyDescent="0.25">
      <c r="A106" s="36">
        <v>41426</v>
      </c>
      <c r="B106" s="37">
        <v>0.1686</v>
      </c>
      <c r="C106" s="38">
        <v>1606.280029</v>
      </c>
      <c r="D106" s="37">
        <v>2.0000000000000001E-4</v>
      </c>
      <c r="E106" s="48">
        <v>2.06E-2</v>
      </c>
      <c r="F106" s="38">
        <v>33</v>
      </c>
      <c r="G106" s="38">
        <f t="shared" si="11"/>
        <v>1378.9458573773804</v>
      </c>
      <c r="H106" s="38">
        <v>1380</v>
      </c>
      <c r="I106" s="49">
        <v>41488</v>
      </c>
      <c r="J106" s="38">
        <v>35</v>
      </c>
      <c r="K106" s="38">
        <v>1.1499999999999999</v>
      </c>
      <c r="L106" s="38">
        <v>0.05</v>
      </c>
      <c r="M106" s="38">
        <f t="shared" si="6"/>
        <v>1378.8235345003548</v>
      </c>
      <c r="N106" s="38">
        <f t="shared" si="7"/>
        <v>689.41176725017738</v>
      </c>
      <c r="O106" s="38">
        <f t="shared" si="8"/>
        <v>1.2486983207623923E-2</v>
      </c>
      <c r="P106" s="38">
        <f t="shared" si="9"/>
        <v>1.1124869832076238</v>
      </c>
      <c r="Q106" s="37">
        <f t="shared" si="10"/>
        <v>1.6136756522809955E-3</v>
      </c>
    </row>
    <row r="107" spans="1:17" x14ac:dyDescent="0.25">
      <c r="A107" s="36">
        <v>41456</v>
      </c>
      <c r="B107" s="37">
        <v>0.13450000000000001</v>
      </c>
      <c r="C107" s="38">
        <v>1685.7299800000001</v>
      </c>
      <c r="D107" s="37">
        <v>2.9999999999999997E-4</v>
      </c>
      <c r="E107" s="48">
        <v>2.0199999999999999E-2</v>
      </c>
      <c r="F107" s="38">
        <v>30</v>
      </c>
      <c r="G107" s="38">
        <f t="shared" si="11"/>
        <v>1500.2237520187166</v>
      </c>
      <c r="H107" s="38">
        <v>1500</v>
      </c>
      <c r="I107" s="49">
        <v>41538</v>
      </c>
      <c r="J107" s="38">
        <v>52</v>
      </c>
      <c r="K107" s="38">
        <v>2.2000000000000002</v>
      </c>
      <c r="L107" s="38">
        <v>2.75</v>
      </c>
      <c r="M107" s="38">
        <f t="shared" si="6"/>
        <v>1497.7358917809524</v>
      </c>
      <c r="N107" s="38">
        <f t="shared" si="7"/>
        <v>748.86794589047622</v>
      </c>
      <c r="O107" s="38">
        <f t="shared" si="8"/>
        <v>1.8519711921614973E-2</v>
      </c>
      <c r="P107" s="38">
        <f t="shared" si="9"/>
        <v>-0.53148028807838488</v>
      </c>
      <c r="Q107" s="37">
        <f t="shared" si="10"/>
        <v>-7.0971162672265741E-4</v>
      </c>
    </row>
    <row r="108" spans="1:17" x14ac:dyDescent="0.25">
      <c r="A108" s="36">
        <v>41487</v>
      </c>
      <c r="B108" s="37">
        <v>0.1701</v>
      </c>
      <c r="C108" s="38">
        <v>1632.969971</v>
      </c>
      <c r="D108" s="37">
        <v>2.0000000000000001E-4</v>
      </c>
      <c r="E108" s="48">
        <v>2.0400000000000001E-2</v>
      </c>
      <c r="F108" s="38">
        <v>31</v>
      </c>
      <c r="G108" s="38">
        <f t="shared" si="11"/>
        <v>1406.6428277566647</v>
      </c>
      <c r="H108" s="38">
        <v>1410</v>
      </c>
      <c r="I108" s="49">
        <v>41551</v>
      </c>
      <c r="J108" s="38">
        <v>35</v>
      </c>
      <c r="K108" s="38">
        <v>1.55</v>
      </c>
      <c r="L108" s="38">
        <v>0.1</v>
      </c>
      <c r="M108" s="38">
        <f t="shared" si="6"/>
        <v>1408.4229591634062</v>
      </c>
      <c r="N108" s="38">
        <f t="shared" si="7"/>
        <v>704.21147958170309</v>
      </c>
      <c r="O108" s="38">
        <f t="shared" si="8"/>
        <v>1.1988379006207812E-2</v>
      </c>
      <c r="P108" s="38">
        <f t="shared" si="9"/>
        <v>1.4619883790062078</v>
      </c>
      <c r="Q108" s="37">
        <f t="shared" si="10"/>
        <v>2.0760643945688293E-3</v>
      </c>
    </row>
    <row r="109" spans="1:17" x14ac:dyDescent="0.25">
      <c r="A109" s="36">
        <v>41518</v>
      </c>
      <c r="B109" s="37">
        <v>0.16600000000000001</v>
      </c>
      <c r="C109" s="38">
        <v>1681.5500489999999</v>
      </c>
      <c r="D109" s="37">
        <v>2.9999999999999997E-4</v>
      </c>
      <c r="E109" s="48">
        <v>2.0400000000000001E-2</v>
      </c>
      <c r="F109" s="38">
        <v>31</v>
      </c>
      <c r="G109" s="38">
        <f t="shared" si="11"/>
        <v>1453.6199898820012</v>
      </c>
      <c r="H109" s="38">
        <v>1455</v>
      </c>
      <c r="I109" s="49">
        <v>41579</v>
      </c>
      <c r="J109" s="38">
        <v>32</v>
      </c>
      <c r="K109" s="38">
        <v>1.65</v>
      </c>
      <c r="L109" s="38">
        <v>0.05</v>
      </c>
      <c r="M109" s="38">
        <f t="shared" si="6"/>
        <v>1453.3117320101017</v>
      </c>
      <c r="N109" s="38">
        <f t="shared" si="7"/>
        <v>726.65586600505083</v>
      </c>
      <c r="O109" s="38">
        <f t="shared" si="8"/>
        <v>1.8557070805093695E-2</v>
      </c>
      <c r="P109" s="38">
        <f t="shared" si="9"/>
        <v>1.6185570708050936</v>
      </c>
      <c r="Q109" s="37">
        <f t="shared" si="10"/>
        <v>2.227405222369516E-3</v>
      </c>
    </row>
    <row r="110" spans="1:17" x14ac:dyDescent="0.25">
      <c r="A110" s="36">
        <v>41548</v>
      </c>
      <c r="B110" s="37">
        <v>0.13750000000000001</v>
      </c>
      <c r="C110" s="38">
        <v>1756.540039</v>
      </c>
      <c r="D110" s="37">
        <v>2.9999999999999997E-4</v>
      </c>
      <c r="E110" s="48">
        <v>2.01E-2</v>
      </c>
      <c r="F110" s="38">
        <v>29</v>
      </c>
      <c r="G110" s="38">
        <f t="shared" si="11"/>
        <v>1562.3816863855134</v>
      </c>
      <c r="H110" s="38">
        <v>1560</v>
      </c>
      <c r="I110" s="49">
        <v>41614</v>
      </c>
      <c r="J110" s="38">
        <v>36</v>
      </c>
      <c r="K110" s="38">
        <v>1.4</v>
      </c>
      <c r="L110" s="38">
        <v>0.35</v>
      </c>
      <c r="M110" s="38">
        <f t="shared" si="6"/>
        <v>1558.5538417787825</v>
      </c>
      <c r="N110" s="38">
        <f t="shared" si="7"/>
        <v>779.27692088939125</v>
      </c>
      <c r="O110" s="38">
        <f t="shared" si="8"/>
        <v>1.86081374159274E-2</v>
      </c>
      <c r="P110" s="38">
        <f t="shared" si="9"/>
        <v>1.0686081374159273</v>
      </c>
      <c r="Q110" s="37">
        <f t="shared" si="10"/>
        <v>1.3712816442662274E-3</v>
      </c>
    </row>
    <row r="111" spans="1:17" x14ac:dyDescent="0.25">
      <c r="A111" s="36">
        <v>41579</v>
      </c>
      <c r="B111" s="37">
        <v>0.13700000000000001</v>
      </c>
      <c r="C111" s="38">
        <v>1805.8100589999999</v>
      </c>
      <c r="D111" s="37">
        <v>5.0000000000000001E-4</v>
      </c>
      <c r="E111" s="48">
        <v>1.95E-2</v>
      </c>
      <c r="F111" s="38">
        <v>32</v>
      </c>
      <c r="G111" s="38">
        <f t="shared" si="11"/>
        <v>1597.6178017045345</v>
      </c>
      <c r="H111" s="38">
        <v>1600</v>
      </c>
      <c r="I111" s="49">
        <v>41642</v>
      </c>
      <c r="J111" s="38">
        <v>35</v>
      </c>
      <c r="K111" s="38">
        <v>1.65</v>
      </c>
      <c r="L111" s="38">
        <v>0.1</v>
      </c>
      <c r="M111" s="38">
        <f t="shared" si="6"/>
        <v>1598.2732895101976</v>
      </c>
      <c r="N111" s="38">
        <f t="shared" si="7"/>
        <v>799.13664475509881</v>
      </c>
      <c r="O111" s="38">
        <f t="shared" si="8"/>
        <v>3.5103745600008625E-2</v>
      </c>
      <c r="P111" s="38">
        <f t="shared" si="9"/>
        <v>1.5851037456000086</v>
      </c>
      <c r="Q111" s="37">
        <f t="shared" si="10"/>
        <v>1.9835202853021152E-3</v>
      </c>
    </row>
    <row r="112" spans="1:17" x14ac:dyDescent="0.25">
      <c r="A112" s="36">
        <v>41609</v>
      </c>
      <c r="B112" s="37">
        <v>0.13719999999999999</v>
      </c>
      <c r="C112" s="38">
        <v>1848.3599850000001</v>
      </c>
      <c r="D112" s="37">
        <v>1E-4</v>
      </c>
      <c r="E112" s="48">
        <v>1.9400000000000001E-2</v>
      </c>
      <c r="F112" s="38">
        <v>31</v>
      </c>
      <c r="G112" s="38">
        <f t="shared" si="11"/>
        <v>1638.0755585589136</v>
      </c>
      <c r="H112" s="38">
        <v>1640</v>
      </c>
      <c r="I112" s="49">
        <v>41692</v>
      </c>
      <c r="J112" s="38">
        <v>53</v>
      </c>
      <c r="K112" s="38">
        <v>3</v>
      </c>
      <c r="L112" s="38">
        <v>4.3</v>
      </c>
      <c r="M112" s="38">
        <f t="shared" si="6"/>
        <v>1636.9761864742629</v>
      </c>
      <c r="N112" s="38">
        <f t="shared" si="7"/>
        <v>818.48809323713147</v>
      </c>
      <c r="O112" s="38">
        <f t="shared" si="8"/>
        <v>6.9770517903170121E-3</v>
      </c>
      <c r="P112" s="38">
        <f t="shared" si="9"/>
        <v>-1.2930229482096829</v>
      </c>
      <c r="Q112" s="37">
        <f t="shared" si="10"/>
        <v>-1.5797700160741003E-3</v>
      </c>
    </row>
    <row r="113" spans="1:17" x14ac:dyDescent="0.25">
      <c r="A113" s="36">
        <v>41640</v>
      </c>
      <c r="B113" s="37">
        <v>0.18410000000000001</v>
      </c>
      <c r="C113" s="38">
        <v>1782.589966</v>
      </c>
      <c r="D113" s="37">
        <v>2.9999999999999997E-4</v>
      </c>
      <c r="E113" s="48">
        <v>1.9400000000000001E-2</v>
      </c>
      <c r="F113" s="38">
        <v>28</v>
      </c>
      <c r="G113" s="38">
        <f t="shared" si="11"/>
        <v>1529.4640785261429</v>
      </c>
      <c r="H113" s="38">
        <v>1530</v>
      </c>
      <c r="I113" s="49">
        <v>41705</v>
      </c>
      <c r="J113" s="38">
        <v>35</v>
      </c>
      <c r="K113" s="38">
        <v>2.7</v>
      </c>
      <c r="L113" s="38">
        <v>0.1</v>
      </c>
      <c r="M113" s="38">
        <f t="shared" si="6"/>
        <v>1527.2559869344375</v>
      </c>
      <c r="N113" s="38">
        <f t="shared" si="7"/>
        <v>763.62799346721874</v>
      </c>
      <c r="O113" s="38">
        <f t="shared" si="8"/>
        <v>1.7636244430369048E-2</v>
      </c>
      <c r="P113" s="38">
        <f t="shared" si="9"/>
        <v>2.6176362444303694</v>
      </c>
      <c r="Q113" s="37">
        <f t="shared" si="10"/>
        <v>3.4278945596862014E-3</v>
      </c>
    </row>
    <row r="114" spans="1:17" x14ac:dyDescent="0.25">
      <c r="A114" s="36">
        <v>41671</v>
      </c>
      <c r="B114" s="41">
        <v>0.14000000000000001</v>
      </c>
      <c r="C114" s="38">
        <v>1859.4499510000001</v>
      </c>
      <c r="D114" s="37">
        <v>4.0000000000000002E-4</v>
      </c>
      <c r="E114" s="48">
        <v>1.9699999999999999E-2</v>
      </c>
      <c r="F114" s="38">
        <v>31</v>
      </c>
      <c r="G114" s="38">
        <f t="shared" si="11"/>
        <v>1643.9278477066346</v>
      </c>
      <c r="H114" s="38">
        <v>1645</v>
      </c>
      <c r="I114" s="49">
        <v>41733</v>
      </c>
      <c r="J114" s="38">
        <v>35</v>
      </c>
      <c r="K114" s="38">
        <v>1.75</v>
      </c>
      <c r="L114" s="38">
        <v>0.1</v>
      </c>
      <c r="M114" s="38">
        <f t="shared" si="6"/>
        <v>1643.1869053196317</v>
      </c>
      <c r="N114" s="38">
        <f t="shared" si="7"/>
        <v>821.59345265981585</v>
      </c>
      <c r="O114" s="38">
        <f t="shared" si="8"/>
        <v>2.7971595166820011E-2</v>
      </c>
      <c r="P114" s="38">
        <f t="shared" si="9"/>
        <v>1.6779715951668199</v>
      </c>
      <c r="Q114" s="37">
        <f t="shared" si="10"/>
        <v>2.0423380806341347E-3</v>
      </c>
    </row>
    <row r="115" spans="1:17" x14ac:dyDescent="0.25">
      <c r="A115" s="36">
        <v>41699</v>
      </c>
      <c r="B115" s="37">
        <v>0.13880000000000001</v>
      </c>
      <c r="C115" s="38">
        <v>1872.339966</v>
      </c>
      <c r="D115" s="37">
        <v>2.9999999999999997E-4</v>
      </c>
      <c r="E115" s="48">
        <v>1.9400000000000001E-2</v>
      </c>
      <c r="F115" s="38">
        <v>30</v>
      </c>
      <c r="G115" s="38">
        <f t="shared" si="11"/>
        <v>1660.3390984002272</v>
      </c>
      <c r="H115" s="38">
        <v>1660</v>
      </c>
      <c r="I115" s="49">
        <v>41761</v>
      </c>
      <c r="J115" s="38">
        <v>32</v>
      </c>
      <c r="K115" s="38">
        <v>1.55</v>
      </c>
      <c r="L115" s="38">
        <v>0.05</v>
      </c>
      <c r="M115" s="38">
        <f t="shared" si="6"/>
        <v>1658.4063403001849</v>
      </c>
      <c r="N115" s="38">
        <f t="shared" si="7"/>
        <v>829.20317015009243</v>
      </c>
      <c r="O115" s="38">
        <f t="shared" si="8"/>
        <v>2.0484577292014597E-2</v>
      </c>
      <c r="P115" s="38">
        <f t="shared" si="9"/>
        <v>1.5204845772920146</v>
      </c>
      <c r="Q115" s="37">
        <f t="shared" si="10"/>
        <v>1.833669517950341E-3</v>
      </c>
    </row>
    <row r="116" spans="1:17" x14ac:dyDescent="0.25">
      <c r="A116" s="36">
        <v>41730</v>
      </c>
      <c r="B116" s="37">
        <v>0.1341</v>
      </c>
      <c r="C116" s="38">
        <v>1883.9499510000001</v>
      </c>
      <c r="D116" s="37">
        <v>2.0000000000000001E-4</v>
      </c>
      <c r="E116" s="48">
        <v>1.9599999999999999E-2</v>
      </c>
      <c r="F116" s="38">
        <v>30</v>
      </c>
      <c r="G116" s="38">
        <f t="shared" si="11"/>
        <v>1677.2698836063407</v>
      </c>
      <c r="H116" s="38">
        <v>1675</v>
      </c>
      <c r="I116" s="49">
        <v>41796</v>
      </c>
      <c r="J116" s="38">
        <v>37</v>
      </c>
      <c r="K116" s="38">
        <v>1.6</v>
      </c>
      <c r="L116" s="38">
        <v>0.1</v>
      </c>
      <c r="M116" s="38">
        <f t="shared" si="6"/>
        <v>1673.366041440129</v>
      </c>
      <c r="N116" s="38">
        <f t="shared" si="7"/>
        <v>836.68302072006452</v>
      </c>
      <c r="O116" s="38">
        <f t="shared" si="8"/>
        <v>1.3780108121971434E-2</v>
      </c>
      <c r="P116" s="38">
        <f t="shared" si="9"/>
        <v>1.5137801081219715</v>
      </c>
      <c r="Q116" s="37">
        <f t="shared" si="10"/>
        <v>1.8092635689190692E-3</v>
      </c>
    </row>
    <row r="117" spans="1:17" x14ac:dyDescent="0.25">
      <c r="A117" s="36">
        <v>41760</v>
      </c>
      <c r="B117" s="37">
        <v>0.114</v>
      </c>
      <c r="C117" s="38">
        <v>1923.5699460000001</v>
      </c>
      <c r="D117" s="37">
        <v>5.0000000000000001E-4</v>
      </c>
      <c r="E117" s="48">
        <v>1.9599999999999999E-2</v>
      </c>
      <c r="F117" s="38">
        <v>31</v>
      </c>
      <c r="G117" s="38">
        <f t="shared" si="11"/>
        <v>1739.2666231895591</v>
      </c>
      <c r="H117" s="38">
        <v>1740</v>
      </c>
      <c r="I117" s="49">
        <v>41823</v>
      </c>
      <c r="J117" s="38">
        <v>34</v>
      </c>
      <c r="K117" s="38">
        <v>1.35</v>
      </c>
      <c r="L117" s="38">
        <v>0.2</v>
      </c>
      <c r="M117" s="38">
        <f t="shared" si="6"/>
        <v>1738.5689607913387</v>
      </c>
      <c r="N117" s="38">
        <f t="shared" si="7"/>
        <v>869.28448039566933</v>
      </c>
      <c r="O117" s="38">
        <f t="shared" si="8"/>
        <v>3.6972934203697405E-2</v>
      </c>
      <c r="P117" s="38">
        <f t="shared" si="9"/>
        <v>1.1869729342036974</v>
      </c>
      <c r="Q117" s="37">
        <f t="shared" si="10"/>
        <v>1.3654597096492817E-3</v>
      </c>
    </row>
    <row r="118" spans="1:17" x14ac:dyDescent="0.25">
      <c r="A118" s="36">
        <v>41791</v>
      </c>
      <c r="B118" s="37">
        <v>0.1157</v>
      </c>
      <c r="C118" s="38">
        <v>1960.2299800000001</v>
      </c>
      <c r="D118" s="37">
        <v>2.0000000000000001E-4</v>
      </c>
      <c r="E118" s="48">
        <v>1.9199999999999998E-2</v>
      </c>
      <c r="F118" s="38">
        <v>31</v>
      </c>
      <c r="G118" s="38">
        <f t="shared" si="11"/>
        <v>1769.8253161690384</v>
      </c>
      <c r="H118" s="38">
        <v>1770</v>
      </c>
      <c r="I118" s="49">
        <v>41852</v>
      </c>
      <c r="J118" s="38">
        <v>32</v>
      </c>
      <c r="K118" s="38">
        <v>1.8</v>
      </c>
      <c r="L118" s="38">
        <v>0.2</v>
      </c>
      <c r="M118" s="38">
        <f t="shared" si="6"/>
        <v>1768.1689646556531</v>
      </c>
      <c r="N118" s="38">
        <f t="shared" si="7"/>
        <v>884.08448232782655</v>
      </c>
      <c r="O118" s="38">
        <f t="shared" si="8"/>
        <v>1.5048028600482327E-2</v>
      </c>
      <c r="P118" s="38">
        <f t="shared" si="9"/>
        <v>1.6150480286004825</v>
      </c>
      <c r="Q118" s="37">
        <f t="shared" si="10"/>
        <v>1.8268028235808441E-3</v>
      </c>
    </row>
    <row r="119" spans="1:17" x14ac:dyDescent="0.25">
      <c r="A119" s="36">
        <v>41821</v>
      </c>
      <c r="B119" s="37">
        <v>0.16950000000000001</v>
      </c>
      <c r="C119" s="38">
        <v>1930.670044</v>
      </c>
      <c r="D119" s="37">
        <v>1E-4</v>
      </c>
      <c r="E119" s="48">
        <v>1.9099999999999999E-2</v>
      </c>
      <c r="F119" s="38">
        <v>29</v>
      </c>
      <c r="G119" s="38">
        <f t="shared" si="11"/>
        <v>1672.2144337814811</v>
      </c>
      <c r="H119" s="38">
        <v>1670</v>
      </c>
      <c r="I119" s="49">
        <v>41887</v>
      </c>
      <c r="J119" s="38">
        <v>36</v>
      </c>
      <c r="K119" s="38">
        <v>2.6</v>
      </c>
      <c r="L119" s="38">
        <v>0.1</v>
      </c>
      <c r="M119" s="38">
        <f t="shared" si="6"/>
        <v>1667.3835288483513</v>
      </c>
      <c r="N119" s="38">
        <f t="shared" si="7"/>
        <v>833.69176442417563</v>
      </c>
      <c r="O119" s="38">
        <f t="shared" si="8"/>
        <v>6.6445363052313033E-3</v>
      </c>
      <c r="P119" s="38">
        <f t="shared" si="9"/>
        <v>2.5066445363052314</v>
      </c>
      <c r="Q119" s="37">
        <f t="shared" si="10"/>
        <v>3.0066802183617001E-3</v>
      </c>
    </row>
    <row r="120" spans="1:17" x14ac:dyDescent="0.25">
      <c r="A120" s="36">
        <v>41852</v>
      </c>
      <c r="B120" s="37">
        <v>0.1198</v>
      </c>
      <c r="C120" s="38">
        <v>2003.369995</v>
      </c>
      <c r="D120" s="37">
        <v>2.0000000000000001E-4</v>
      </c>
      <c r="E120" s="48">
        <v>1.9400000000000001E-2</v>
      </c>
      <c r="F120" s="38">
        <v>32</v>
      </c>
      <c r="G120" s="38">
        <f t="shared" si="11"/>
        <v>1799.3272326775441</v>
      </c>
      <c r="H120" s="38">
        <v>1800</v>
      </c>
      <c r="I120" s="49">
        <v>41915</v>
      </c>
      <c r="J120" s="38">
        <v>35</v>
      </c>
      <c r="K120" s="38">
        <v>1.95</v>
      </c>
      <c r="L120" s="38">
        <v>0.15</v>
      </c>
      <c r="M120" s="38">
        <f t="shared" si="6"/>
        <v>1798.0154797830717</v>
      </c>
      <c r="N120" s="38">
        <f t="shared" si="7"/>
        <v>899.00773989153583</v>
      </c>
      <c r="O120" s="38">
        <f t="shared" si="8"/>
        <v>1.5797753665592697E-2</v>
      </c>
      <c r="P120" s="38">
        <f t="shared" si="9"/>
        <v>1.8157977536655927</v>
      </c>
      <c r="Q120" s="37">
        <f t="shared" si="10"/>
        <v>2.0197798896421809E-3</v>
      </c>
    </row>
    <row r="121" spans="1:17" x14ac:dyDescent="0.25">
      <c r="A121" s="36">
        <v>41883</v>
      </c>
      <c r="B121" s="37">
        <v>0.16309999999999999</v>
      </c>
      <c r="C121" s="38">
        <v>1972.290039</v>
      </c>
      <c r="D121" s="37">
        <v>2.0000000000000001E-4</v>
      </c>
      <c r="E121" s="48">
        <v>1.9300000000000001E-2</v>
      </c>
      <c r="F121" s="38">
        <v>31</v>
      </c>
      <c r="G121" s="38">
        <f t="shared" si="11"/>
        <v>1709.3536330868419</v>
      </c>
      <c r="H121" s="38">
        <v>1710</v>
      </c>
      <c r="I121" s="49">
        <v>41950</v>
      </c>
      <c r="J121" s="38">
        <v>38</v>
      </c>
      <c r="K121" s="38">
        <v>2.75</v>
      </c>
      <c r="L121" s="38">
        <v>0.1</v>
      </c>
      <c r="M121" s="38">
        <f t="shared" si="6"/>
        <v>1707.2143948912326</v>
      </c>
      <c r="N121" s="38">
        <f t="shared" si="7"/>
        <v>853.60719744561629</v>
      </c>
      <c r="O121" s="38">
        <f t="shared" si="8"/>
        <v>1.4546464980997159E-2</v>
      </c>
      <c r="P121" s="38">
        <f t="shared" si="9"/>
        <v>2.6645464649809969</v>
      </c>
      <c r="Q121" s="37">
        <f t="shared" si="10"/>
        <v>3.1215135872267015E-3</v>
      </c>
    </row>
    <row r="122" spans="1:17" x14ac:dyDescent="0.25">
      <c r="A122" s="36">
        <v>41913</v>
      </c>
      <c r="B122" s="37">
        <v>0.14030000000000001</v>
      </c>
      <c r="C122" s="38">
        <v>2018.0500489999999</v>
      </c>
      <c r="D122" s="37">
        <v>1E-4</v>
      </c>
      <c r="E122" s="48">
        <v>0.02</v>
      </c>
      <c r="F122" s="38">
        <v>28</v>
      </c>
      <c r="G122" s="38">
        <f t="shared" si="11"/>
        <v>1794.4829433624952</v>
      </c>
      <c r="H122" s="38">
        <v>1795</v>
      </c>
      <c r="I122" s="49">
        <v>41978</v>
      </c>
      <c r="J122" s="38">
        <v>35</v>
      </c>
      <c r="K122" s="38">
        <v>2.35</v>
      </c>
      <c r="L122" s="38">
        <v>0.35</v>
      </c>
      <c r="M122" s="38">
        <f t="shared" si="6"/>
        <v>1792.6327877537576</v>
      </c>
      <c r="N122" s="38">
        <f t="shared" si="7"/>
        <v>896.31639387687881</v>
      </c>
      <c r="O122" s="38">
        <f t="shared" si="8"/>
        <v>6.8939056282748988E-3</v>
      </c>
      <c r="P122" s="38">
        <f t="shared" si="9"/>
        <v>2.0068939056282749</v>
      </c>
      <c r="Q122" s="37">
        <f t="shared" si="10"/>
        <v>2.2390463003223266E-3</v>
      </c>
    </row>
    <row r="123" spans="1:17" x14ac:dyDescent="0.25">
      <c r="A123" s="36">
        <v>41944</v>
      </c>
      <c r="B123" s="37">
        <v>0.1333</v>
      </c>
      <c r="C123" s="38">
        <v>2067.5600589999999</v>
      </c>
      <c r="D123" s="37">
        <v>4.0000000000000002E-4</v>
      </c>
      <c r="E123" s="48">
        <v>1.9099999999999999E-2</v>
      </c>
      <c r="F123" s="38">
        <v>33</v>
      </c>
      <c r="G123" s="38">
        <f t="shared" si="11"/>
        <v>1831.815664774246</v>
      </c>
      <c r="H123" s="38">
        <v>1830</v>
      </c>
      <c r="I123" s="49">
        <v>42006</v>
      </c>
      <c r="J123" s="38">
        <v>35</v>
      </c>
      <c r="K123" s="38">
        <v>2.2000000000000002</v>
      </c>
      <c r="L123" s="38">
        <v>0.15</v>
      </c>
      <c r="M123" s="38">
        <f t="shared" si="6"/>
        <v>1827.7298095653045</v>
      </c>
      <c r="N123" s="38">
        <f t="shared" si="7"/>
        <v>913.86490478265227</v>
      </c>
      <c r="O123" s="38">
        <f t="shared" si="8"/>
        <v>3.3129521634744724E-2</v>
      </c>
      <c r="P123" s="38">
        <f t="shared" si="9"/>
        <v>2.0831295216347452</v>
      </c>
      <c r="Q123" s="37">
        <f t="shared" si="10"/>
        <v>2.2794720649986916E-3</v>
      </c>
    </row>
    <row r="124" spans="1:17" x14ac:dyDescent="0.25">
      <c r="A124" s="36">
        <v>41974</v>
      </c>
      <c r="B124" s="37">
        <v>0.192</v>
      </c>
      <c r="C124" s="38">
        <v>2058.8999020000001</v>
      </c>
      <c r="D124" s="37">
        <v>2.9999999999999997E-4</v>
      </c>
      <c r="E124" s="48">
        <v>1.9199999999999998E-2</v>
      </c>
      <c r="F124" s="38">
        <v>30</v>
      </c>
      <c r="G124" s="38">
        <f t="shared" si="11"/>
        <v>1745.4261614380082</v>
      </c>
      <c r="H124" s="38">
        <v>1745</v>
      </c>
      <c r="I124" s="49">
        <v>42041</v>
      </c>
      <c r="J124" s="38">
        <v>37</v>
      </c>
      <c r="K124" s="38">
        <v>3.3</v>
      </c>
      <c r="L124" s="38">
        <v>0.35</v>
      </c>
      <c r="M124" s="38">
        <f t="shared" si="6"/>
        <v>1741.6469336836153</v>
      </c>
      <c r="N124" s="38">
        <f t="shared" si="7"/>
        <v>870.82346684180766</v>
      </c>
      <c r="O124" s="38">
        <f t="shared" si="8"/>
        <v>2.1553995052525261E-2</v>
      </c>
      <c r="P124" s="38">
        <f t="shared" si="9"/>
        <v>2.9715539950525249</v>
      </c>
      <c r="Q124" s="37">
        <f t="shared" si="10"/>
        <v>3.4123494694388301E-3</v>
      </c>
    </row>
    <row r="125" spans="1:17" x14ac:dyDescent="0.25">
      <c r="A125" s="36">
        <v>42005</v>
      </c>
      <c r="B125" s="37">
        <v>0.2097</v>
      </c>
      <c r="C125" s="38">
        <v>1994.98999</v>
      </c>
      <c r="D125" s="37">
        <v>1E-4</v>
      </c>
      <c r="E125" s="48">
        <v>1.9699999999999999E-2</v>
      </c>
      <c r="F125" s="38">
        <v>28</v>
      </c>
      <c r="G125" s="38">
        <f t="shared" si="11"/>
        <v>1676.3120723426284</v>
      </c>
      <c r="H125" s="38">
        <v>1675</v>
      </c>
      <c r="I125" s="49">
        <v>42069</v>
      </c>
      <c r="J125" s="38">
        <v>35</v>
      </c>
      <c r="K125" s="38">
        <v>2.85</v>
      </c>
      <c r="L125" s="38">
        <v>0.05</v>
      </c>
      <c r="M125" s="38">
        <f t="shared" si="6"/>
        <v>1672.1339384331723</v>
      </c>
      <c r="N125" s="38">
        <f t="shared" si="7"/>
        <v>836.06696921658613</v>
      </c>
      <c r="O125" s="38">
        <f t="shared" si="8"/>
        <v>6.435552119388472E-3</v>
      </c>
      <c r="P125" s="38">
        <f t="shared" si="9"/>
        <v>2.8064355521193889</v>
      </c>
      <c r="Q125" s="37">
        <f t="shared" si="10"/>
        <v>3.3567114303643441E-3</v>
      </c>
    </row>
    <row r="126" spans="1:17" x14ac:dyDescent="0.25">
      <c r="A126" s="36">
        <v>42036</v>
      </c>
      <c r="B126" s="37">
        <v>0.13339999999999999</v>
      </c>
      <c r="C126" s="38">
        <v>2104.5</v>
      </c>
      <c r="D126" s="37">
        <v>2.0000000000000001E-4</v>
      </c>
      <c r="E126" s="48">
        <v>1.9400000000000001E-2</v>
      </c>
      <c r="F126" s="38">
        <v>32</v>
      </c>
      <c r="G126" s="38">
        <f t="shared" si="11"/>
        <v>1867.7282608854789</v>
      </c>
      <c r="H126" s="38">
        <v>1870</v>
      </c>
      <c r="I126" s="49">
        <v>42096</v>
      </c>
      <c r="J126" s="38">
        <v>34</v>
      </c>
      <c r="K126" s="38">
        <v>2.1</v>
      </c>
      <c r="L126" s="38">
        <v>0.1</v>
      </c>
      <c r="M126" s="38">
        <f t="shared" si="6"/>
        <v>1867.8651619683553</v>
      </c>
      <c r="N126" s="38">
        <f t="shared" si="7"/>
        <v>933.93258098417766</v>
      </c>
      <c r="O126" s="38">
        <f t="shared" si="8"/>
        <v>1.6412769969806999E-2</v>
      </c>
      <c r="P126" s="38">
        <f t="shared" si="9"/>
        <v>2.0164127699698069</v>
      </c>
      <c r="Q126" s="37">
        <f t="shared" si="10"/>
        <v>2.1590560293387687E-3</v>
      </c>
    </row>
    <row r="127" spans="1:17" x14ac:dyDescent="0.25">
      <c r="A127" s="36">
        <v>42064</v>
      </c>
      <c r="B127" s="37">
        <v>0.15290000000000001</v>
      </c>
      <c r="C127" s="38">
        <v>2067.889893</v>
      </c>
      <c r="D127" s="37">
        <v>5.0000000000000001E-4</v>
      </c>
      <c r="E127" s="48">
        <v>1.9599999999999999E-2</v>
      </c>
      <c r="F127" s="38">
        <v>30</v>
      </c>
      <c r="G127" s="38">
        <f t="shared" si="11"/>
        <v>1811.9542210425054</v>
      </c>
      <c r="H127" s="38">
        <v>1810</v>
      </c>
      <c r="I127" s="49">
        <v>42125</v>
      </c>
      <c r="J127" s="38">
        <v>31</v>
      </c>
      <c r="K127" s="38">
        <v>1.4</v>
      </c>
      <c r="L127" s="38">
        <v>0.05</v>
      </c>
      <c r="M127" s="38">
        <f t="shared" si="6"/>
        <v>1808.5231386183011</v>
      </c>
      <c r="N127" s="38">
        <f t="shared" si="7"/>
        <v>904.26156930915056</v>
      </c>
      <c r="O127" s="38">
        <f t="shared" si="8"/>
        <v>3.7219733385454375E-2</v>
      </c>
      <c r="P127" s="38">
        <f t="shared" si="9"/>
        <v>1.3872197333854543</v>
      </c>
      <c r="Q127" s="37">
        <f t="shared" si="10"/>
        <v>1.5340912192533852E-3</v>
      </c>
    </row>
    <row r="128" spans="1:17" x14ac:dyDescent="0.25">
      <c r="A128" s="36">
        <v>42095</v>
      </c>
      <c r="B128" s="37">
        <v>0.14549999999999999</v>
      </c>
      <c r="C128" s="38">
        <v>2085.51001</v>
      </c>
      <c r="D128" s="37">
        <v>0</v>
      </c>
      <c r="E128" s="48">
        <v>1.9599999999999999E-2</v>
      </c>
      <c r="F128" s="38">
        <v>29</v>
      </c>
      <c r="G128" s="38">
        <f t="shared" si="11"/>
        <v>1842.6871031825087</v>
      </c>
      <c r="H128" s="38">
        <v>1845</v>
      </c>
      <c r="I128" s="49">
        <v>42160</v>
      </c>
      <c r="J128" s="38">
        <v>36</v>
      </c>
      <c r="K128" s="38">
        <v>2</v>
      </c>
      <c r="L128" s="38">
        <v>0.2</v>
      </c>
      <c r="M128" s="38">
        <f t="shared" si="6"/>
        <v>1843</v>
      </c>
      <c r="N128" s="38">
        <f t="shared" si="7"/>
        <v>921.5</v>
      </c>
      <c r="O128" s="38">
        <f t="shared" si="8"/>
        <v>0</v>
      </c>
      <c r="P128" s="38">
        <f t="shared" si="9"/>
        <v>1.8</v>
      </c>
      <c r="Q128" s="37">
        <f t="shared" si="10"/>
        <v>1.9533369506239827E-3</v>
      </c>
    </row>
    <row r="129" spans="1:17" x14ac:dyDescent="0.25">
      <c r="A129" s="36">
        <v>42125</v>
      </c>
      <c r="B129" s="37">
        <v>0.1384</v>
      </c>
      <c r="C129" s="38">
        <v>2107.389893</v>
      </c>
      <c r="D129" s="37">
        <v>1E-4</v>
      </c>
      <c r="E129" s="48">
        <v>1.9599999999999999E-2</v>
      </c>
      <c r="F129" s="38">
        <v>32</v>
      </c>
      <c r="G129" s="38">
        <f t="shared" si="11"/>
        <v>1862.0636078943435</v>
      </c>
      <c r="H129" s="38">
        <v>1860</v>
      </c>
      <c r="I129" s="49">
        <v>41822</v>
      </c>
      <c r="J129" s="38">
        <v>34</v>
      </c>
      <c r="K129" s="38">
        <v>1.65</v>
      </c>
      <c r="L129" s="38">
        <v>0.15</v>
      </c>
      <c r="M129" s="38">
        <f t="shared" si="6"/>
        <v>1858.3326740532989</v>
      </c>
      <c r="N129" s="38">
        <f t="shared" si="7"/>
        <v>929.16633702664944</v>
      </c>
      <c r="O129" s="38">
        <f t="shared" si="8"/>
        <v>8.160617357444222E-3</v>
      </c>
      <c r="P129" s="38">
        <f t="shared" si="9"/>
        <v>1.5081606173574442</v>
      </c>
      <c r="Q129" s="37">
        <f t="shared" si="10"/>
        <v>1.6231330788237419E-3</v>
      </c>
    </row>
    <row r="130" spans="1:17" x14ac:dyDescent="0.25">
      <c r="A130" s="36">
        <v>42156</v>
      </c>
      <c r="B130" s="37">
        <v>0.18229999999999999</v>
      </c>
      <c r="C130" s="38">
        <v>2063.110107</v>
      </c>
      <c r="D130" s="37">
        <v>2.0000000000000001E-4</v>
      </c>
      <c r="E130" s="48">
        <v>1.9900000000000001E-2</v>
      </c>
      <c r="F130" s="38">
        <v>31</v>
      </c>
      <c r="G130" s="38">
        <f t="shared" si="11"/>
        <v>1758.699355965548</v>
      </c>
      <c r="H130" s="38">
        <v>1760</v>
      </c>
      <c r="I130" s="49">
        <v>42223</v>
      </c>
      <c r="J130" s="38">
        <v>38</v>
      </c>
      <c r="K130" s="38">
        <v>2.85</v>
      </c>
      <c r="L130" s="38">
        <v>0.05</v>
      </c>
      <c r="M130" s="38">
        <f t="shared" si="6"/>
        <v>1757.1133538061811</v>
      </c>
      <c r="N130" s="38">
        <f t="shared" si="7"/>
        <v>878.55667690309053</v>
      </c>
      <c r="O130" s="38">
        <f t="shared" si="8"/>
        <v>1.4971966602058151E-2</v>
      </c>
      <c r="P130" s="38">
        <f t="shared" si="9"/>
        <v>2.8149719666020583</v>
      </c>
      <c r="Q130" s="37">
        <f t="shared" si="10"/>
        <v>3.2040869309932574E-3</v>
      </c>
    </row>
    <row r="131" spans="1:17" x14ac:dyDescent="0.25">
      <c r="A131" s="36">
        <v>42186</v>
      </c>
      <c r="B131" s="37">
        <v>0.1212</v>
      </c>
      <c r="C131" s="38">
        <v>2103.8400879999999</v>
      </c>
      <c r="D131" s="37">
        <v>4.0000000000000002E-4</v>
      </c>
      <c r="E131" s="48">
        <v>2.01E-2</v>
      </c>
      <c r="F131" s="38">
        <v>31</v>
      </c>
      <c r="G131" s="38">
        <f t="shared" si="11"/>
        <v>1890.366441883556</v>
      </c>
      <c r="H131" s="38">
        <v>1890</v>
      </c>
      <c r="I131" s="49">
        <v>42251</v>
      </c>
      <c r="J131" s="38">
        <v>35</v>
      </c>
      <c r="K131" s="38">
        <v>1.8</v>
      </c>
      <c r="L131" s="38">
        <v>5.2</v>
      </c>
      <c r="M131" s="38">
        <f t="shared" si="6"/>
        <v>1888.1275082395771</v>
      </c>
      <c r="N131" s="38">
        <f t="shared" si="7"/>
        <v>944.06375411978854</v>
      </c>
      <c r="O131" s="38">
        <f t="shared" si="8"/>
        <v>3.2133999399323314E-2</v>
      </c>
      <c r="P131" s="38">
        <f t="shared" si="9"/>
        <v>-3.3678660006006771</v>
      </c>
      <c r="Q131" s="37">
        <f t="shared" si="10"/>
        <v>-3.5674137322862856E-3</v>
      </c>
    </row>
    <row r="132" spans="1:17" x14ac:dyDescent="0.25">
      <c r="A132" s="36">
        <v>42217</v>
      </c>
      <c r="B132" s="37">
        <v>0.2843</v>
      </c>
      <c r="C132" s="38">
        <v>1972.1800539999999</v>
      </c>
      <c r="D132" s="37">
        <v>0</v>
      </c>
      <c r="E132" s="48">
        <v>2.07E-2</v>
      </c>
      <c r="F132" s="38">
        <v>30</v>
      </c>
      <c r="G132" s="38">
        <f t="shared" si="11"/>
        <v>1546.9163495405758</v>
      </c>
      <c r="H132" s="38">
        <v>1545</v>
      </c>
      <c r="I132" s="49">
        <v>42279</v>
      </c>
      <c r="J132" s="38">
        <v>32</v>
      </c>
      <c r="K132" s="38">
        <v>3.3</v>
      </c>
      <c r="L132" s="38">
        <v>0.05</v>
      </c>
      <c r="M132" s="38">
        <f t="shared" si="6"/>
        <v>1541.7</v>
      </c>
      <c r="N132" s="38">
        <f t="shared" si="7"/>
        <v>770.85</v>
      </c>
      <c r="O132" s="38">
        <f t="shared" si="8"/>
        <v>0</v>
      </c>
      <c r="P132" s="38">
        <f t="shared" si="9"/>
        <v>3.25</v>
      </c>
      <c r="Q132" s="37">
        <f t="shared" si="10"/>
        <v>4.2161250567555294E-3</v>
      </c>
    </row>
    <row r="133" spans="1:17" x14ac:dyDescent="0.25">
      <c r="A133" s="36">
        <v>42248</v>
      </c>
      <c r="B133" s="37">
        <v>0.245</v>
      </c>
      <c r="C133" s="38">
        <v>1920.030029</v>
      </c>
      <c r="D133" s="37">
        <v>0</v>
      </c>
      <c r="E133" s="48">
        <v>2.1899999999999999E-2</v>
      </c>
      <c r="F133" s="38">
        <v>30</v>
      </c>
      <c r="G133" s="38">
        <f t="shared" si="11"/>
        <v>1556.2808695288004</v>
      </c>
      <c r="H133" s="38">
        <v>1555</v>
      </c>
      <c r="I133" s="49">
        <v>42314</v>
      </c>
      <c r="J133" s="38">
        <v>37</v>
      </c>
      <c r="K133" s="38">
        <v>2.5</v>
      </c>
      <c r="L133" s="38">
        <v>0.05</v>
      </c>
      <c r="M133" s="38">
        <f t="shared" si="6"/>
        <v>1552.5</v>
      </c>
      <c r="N133" s="38">
        <f t="shared" si="7"/>
        <v>776.25</v>
      </c>
      <c r="O133" s="38">
        <f t="shared" si="8"/>
        <v>0</v>
      </c>
      <c r="P133" s="38">
        <f t="shared" si="9"/>
        <v>2.4500000000000002</v>
      </c>
      <c r="Q133" s="37">
        <f t="shared" si="10"/>
        <v>3.1561996779388085E-3</v>
      </c>
    </row>
    <row r="134" spans="1:17" x14ac:dyDescent="0.25">
      <c r="A134" s="36">
        <v>42278</v>
      </c>
      <c r="B134" s="37">
        <v>0.1507</v>
      </c>
      <c r="C134" s="38">
        <v>2079.360107</v>
      </c>
      <c r="D134" s="37">
        <v>1E-4</v>
      </c>
      <c r="E134" s="48">
        <v>2.1100000000000001E-2</v>
      </c>
      <c r="F134" s="38">
        <v>31</v>
      </c>
      <c r="G134" s="38">
        <f t="shared" si="11"/>
        <v>1821.2096531202353</v>
      </c>
      <c r="H134" s="38">
        <v>1820</v>
      </c>
      <c r="I134" s="49">
        <v>42342</v>
      </c>
      <c r="J134" s="38">
        <v>35</v>
      </c>
      <c r="K134" s="38">
        <v>2.1</v>
      </c>
      <c r="L134" s="38">
        <v>0.1</v>
      </c>
      <c r="M134" s="38">
        <f t="shared" ref="M134:M148" si="12">H134*EXP(-D134*(J134/365))-K134</f>
        <v>1817.8825480288797</v>
      </c>
      <c r="N134" s="38">
        <f t="shared" ref="N134:N148" si="13">M134/$B$1</f>
        <v>908.94127401443984</v>
      </c>
      <c r="O134" s="38">
        <f t="shared" ref="O134:O148" si="14">(N134+K134)*(EXP(D134*F134/365)-1)</f>
        <v>7.7376436788844606E-3</v>
      </c>
      <c r="P134" s="38">
        <f t="shared" ref="P134:P148" si="15">K134-L134+O134</f>
        <v>2.0077376436788845</v>
      </c>
      <c r="Q134" s="37">
        <f t="shared" ref="Q134:Q148" si="16">P134/N134</f>
        <v>2.2088749857419156E-3</v>
      </c>
    </row>
    <row r="135" spans="1:17" x14ac:dyDescent="0.25">
      <c r="A135" s="36">
        <v>42309</v>
      </c>
      <c r="B135" s="37">
        <v>0.1613</v>
      </c>
      <c r="C135" s="38">
        <v>2080.4099120000001</v>
      </c>
      <c r="D135" s="37">
        <v>1.1000000000000001E-3</v>
      </c>
      <c r="E135" s="48">
        <v>2.07E-2</v>
      </c>
      <c r="F135" s="38">
        <v>31</v>
      </c>
      <c r="G135" s="38">
        <f t="shared" ref="G135:G148" si="17">C135*EXP((D135-E135+((B135^2)/2))*(1/12)+(B135*SQRT(F135/365)*$B$2))</f>
        <v>1805.7800444574482</v>
      </c>
      <c r="H135" s="38">
        <v>1805</v>
      </c>
      <c r="I135" s="49">
        <v>42377</v>
      </c>
      <c r="J135" s="38">
        <v>39</v>
      </c>
      <c r="K135" s="38">
        <v>2.6</v>
      </c>
      <c r="L135" s="38">
        <v>0.35</v>
      </c>
      <c r="M135" s="38">
        <f t="shared" si="12"/>
        <v>1802.1878631518482</v>
      </c>
      <c r="N135" s="38">
        <f t="shared" si="13"/>
        <v>901.0939315759241</v>
      </c>
      <c r="O135" s="38">
        <f t="shared" si="14"/>
        <v>8.4431239991782675E-2</v>
      </c>
      <c r="P135" s="38">
        <f t="shared" si="15"/>
        <v>2.3344312399917828</v>
      </c>
      <c r="Q135" s="37">
        <f t="shared" si="16"/>
        <v>2.5906635903197059E-3</v>
      </c>
    </row>
    <row r="136" spans="1:17" x14ac:dyDescent="0.25">
      <c r="A136" s="36">
        <v>42339</v>
      </c>
      <c r="B136" s="37">
        <v>0.18210000000000001</v>
      </c>
      <c r="C136" s="38">
        <v>2043.9399410000001</v>
      </c>
      <c r="D136" s="37">
        <v>1.4E-3</v>
      </c>
      <c r="E136" s="48">
        <v>2.1100000000000001E-2</v>
      </c>
      <c r="F136" s="38">
        <v>29</v>
      </c>
      <c r="G136" s="38">
        <f t="shared" si="17"/>
        <v>1751.7799915681253</v>
      </c>
      <c r="H136" s="38">
        <v>1750</v>
      </c>
      <c r="I136" s="49">
        <v>42405</v>
      </c>
      <c r="J136" s="38">
        <v>36</v>
      </c>
      <c r="K136" s="38">
        <v>2.35</v>
      </c>
      <c r="L136" s="38">
        <v>0.25</v>
      </c>
      <c r="M136" s="38">
        <f t="shared" si="12"/>
        <v>1747.4083728469709</v>
      </c>
      <c r="N136" s="38">
        <f t="shared" si="13"/>
        <v>873.70418642348545</v>
      </c>
      <c r="O136" s="38">
        <f t="shared" si="14"/>
        <v>9.7451447113757972E-2</v>
      </c>
      <c r="P136" s="38">
        <f t="shared" si="15"/>
        <v>2.1974514471137581</v>
      </c>
      <c r="Q136" s="37">
        <f t="shared" si="16"/>
        <v>2.5150977656511432E-3</v>
      </c>
    </row>
    <row r="137" spans="1:17" x14ac:dyDescent="0.25">
      <c r="A137" s="36">
        <v>42370</v>
      </c>
      <c r="B137" s="37">
        <v>0.20200000000000001</v>
      </c>
      <c r="C137" s="38">
        <v>1940.23999</v>
      </c>
      <c r="D137" s="37">
        <v>2.2000000000000001E-3</v>
      </c>
      <c r="E137" s="48">
        <v>2.2700000000000001E-2</v>
      </c>
      <c r="F137" s="38">
        <v>31</v>
      </c>
      <c r="G137" s="38">
        <f t="shared" si="17"/>
        <v>1626.1200835727034</v>
      </c>
      <c r="H137" s="38">
        <v>1625</v>
      </c>
      <c r="I137" s="49">
        <v>42433</v>
      </c>
      <c r="J137" s="38">
        <v>35</v>
      </c>
      <c r="K137" s="38">
        <v>2.15</v>
      </c>
      <c r="L137" s="38">
        <v>0.05</v>
      </c>
      <c r="M137" s="38">
        <f t="shared" si="12"/>
        <v>1622.5072279375024</v>
      </c>
      <c r="N137" s="38">
        <f t="shared" si="13"/>
        <v>811.25361396875121</v>
      </c>
      <c r="O137" s="38">
        <f t="shared" si="14"/>
        <v>0.15199810807333961</v>
      </c>
      <c r="P137" s="38">
        <f t="shared" si="15"/>
        <v>2.2519981080733396</v>
      </c>
      <c r="Q137" s="37">
        <f t="shared" si="16"/>
        <v>2.7759483215813257E-3</v>
      </c>
    </row>
    <row r="138" spans="1:17" x14ac:dyDescent="0.25">
      <c r="A138" s="36">
        <v>42401</v>
      </c>
      <c r="B138" s="37">
        <v>0.20549999999999999</v>
      </c>
      <c r="C138" s="38">
        <v>1932.2299800000001</v>
      </c>
      <c r="D138" s="37">
        <v>2.3E-3</v>
      </c>
      <c r="E138" s="48">
        <v>2.3E-2</v>
      </c>
      <c r="F138" s="38">
        <v>31</v>
      </c>
      <c r="G138" s="38">
        <f t="shared" si="17"/>
        <v>1614.5280731411806</v>
      </c>
      <c r="H138" s="38">
        <v>1615</v>
      </c>
      <c r="I138" s="49">
        <v>42461</v>
      </c>
      <c r="J138" s="38">
        <v>32</v>
      </c>
      <c r="K138" s="38">
        <v>1.75</v>
      </c>
      <c r="L138" s="38">
        <v>0.05</v>
      </c>
      <c r="M138" s="38">
        <f t="shared" si="12"/>
        <v>1612.9243780364136</v>
      </c>
      <c r="N138" s="38">
        <f t="shared" si="13"/>
        <v>806.4621890182068</v>
      </c>
      <c r="O138" s="38">
        <f t="shared" si="14"/>
        <v>0.15789358301360218</v>
      </c>
      <c r="P138" s="38">
        <f t="shared" si="15"/>
        <v>1.8578935830136021</v>
      </c>
      <c r="Q138" s="37">
        <f t="shared" si="16"/>
        <v>2.303757830575313E-3</v>
      </c>
    </row>
    <row r="139" spans="1:17" x14ac:dyDescent="0.25">
      <c r="A139" s="36">
        <v>42430</v>
      </c>
      <c r="B139" s="37">
        <v>0.13950000000000001</v>
      </c>
      <c r="C139" s="38">
        <v>2059.73999</v>
      </c>
      <c r="D139" s="37">
        <v>1.8E-3</v>
      </c>
      <c r="E139" s="48">
        <v>2.1700000000000001E-2</v>
      </c>
      <c r="F139" s="38">
        <v>29</v>
      </c>
      <c r="G139" s="38">
        <f t="shared" si="17"/>
        <v>1828.9987093658449</v>
      </c>
      <c r="H139" s="38">
        <v>1830</v>
      </c>
      <c r="I139" s="49">
        <v>42496</v>
      </c>
      <c r="J139" s="38">
        <v>36</v>
      </c>
      <c r="K139" s="38">
        <v>2.2000000000000002</v>
      </c>
      <c r="L139" s="38">
        <v>0.15</v>
      </c>
      <c r="M139" s="38">
        <f t="shared" si="12"/>
        <v>1827.4751411664045</v>
      </c>
      <c r="N139" s="38">
        <f t="shared" si="13"/>
        <v>913.73757058320223</v>
      </c>
      <c r="O139" s="38">
        <f t="shared" si="14"/>
        <v>0.13100098692793599</v>
      </c>
      <c r="P139" s="38">
        <f t="shared" si="15"/>
        <v>2.1810009869279363</v>
      </c>
      <c r="Q139" s="37">
        <f t="shared" si="16"/>
        <v>2.3869008533116249E-3</v>
      </c>
    </row>
    <row r="140" spans="1:17" x14ac:dyDescent="0.25">
      <c r="A140" s="36">
        <v>42461</v>
      </c>
      <c r="B140" s="37">
        <v>0.157</v>
      </c>
      <c r="C140" s="38">
        <v>2065.3000489999999</v>
      </c>
      <c r="D140" s="37">
        <v>1.6000000000000001E-3</v>
      </c>
      <c r="E140" s="48">
        <v>2.12E-2</v>
      </c>
      <c r="F140" s="38">
        <v>32</v>
      </c>
      <c r="G140" s="38">
        <f t="shared" si="17"/>
        <v>1795.3666978444837</v>
      </c>
      <c r="H140" s="38">
        <v>1795</v>
      </c>
      <c r="I140" s="49">
        <v>42524</v>
      </c>
      <c r="J140" s="38">
        <v>35</v>
      </c>
      <c r="K140" s="38">
        <v>2.0499999999999998</v>
      </c>
      <c r="L140" s="38">
        <v>0.05</v>
      </c>
      <c r="M140" s="38">
        <f t="shared" si="12"/>
        <v>1792.6746238650107</v>
      </c>
      <c r="N140" s="38">
        <f t="shared" si="13"/>
        <v>896.33731193250537</v>
      </c>
      <c r="O140" s="38">
        <f t="shared" si="14"/>
        <v>0.12602919628193049</v>
      </c>
      <c r="P140" s="38">
        <f t="shared" si="15"/>
        <v>2.1260291962819302</v>
      </c>
      <c r="Q140" s="37">
        <f t="shared" si="16"/>
        <v>2.3719075039933418E-3</v>
      </c>
    </row>
    <row r="141" spans="1:17" x14ac:dyDescent="0.25">
      <c r="A141" s="36">
        <v>42491</v>
      </c>
      <c r="B141" s="37">
        <v>0.1419</v>
      </c>
      <c r="C141" s="38">
        <v>2096.9499510000001</v>
      </c>
      <c r="D141" s="37">
        <v>2.7000000000000001E-3</v>
      </c>
      <c r="E141" s="48">
        <v>2.1399999999999999E-2</v>
      </c>
      <c r="F141" s="38">
        <v>30</v>
      </c>
      <c r="G141" s="38">
        <f t="shared" si="17"/>
        <v>1854.6947704365432</v>
      </c>
      <c r="H141" s="38">
        <v>1855</v>
      </c>
      <c r="I141" s="49">
        <v>42552</v>
      </c>
      <c r="J141" s="38">
        <v>31</v>
      </c>
      <c r="K141" s="38">
        <v>1.65</v>
      </c>
      <c r="L141" s="38">
        <v>0.05</v>
      </c>
      <c r="M141" s="38">
        <f t="shared" si="12"/>
        <v>1852.9246693171763</v>
      </c>
      <c r="N141" s="38">
        <f t="shared" si="13"/>
        <v>926.46233465858813</v>
      </c>
      <c r="O141" s="38">
        <f t="shared" si="14"/>
        <v>0.20598751039158172</v>
      </c>
      <c r="P141" s="38">
        <f t="shared" si="15"/>
        <v>1.8059875103915817</v>
      </c>
      <c r="Q141" s="37">
        <f t="shared" si="16"/>
        <v>1.9493372183955093E-3</v>
      </c>
    </row>
    <row r="142" spans="1:17" x14ac:dyDescent="0.25">
      <c r="A142" s="36">
        <v>42522</v>
      </c>
      <c r="B142" s="37">
        <v>0.1565</v>
      </c>
      <c r="C142" s="38">
        <v>2098.860107</v>
      </c>
      <c r="D142" s="37">
        <v>2E-3</v>
      </c>
      <c r="E142" s="48">
        <v>2.1299999999999999E-2</v>
      </c>
      <c r="F142" s="38">
        <v>29</v>
      </c>
      <c r="G142" s="38">
        <f t="shared" si="17"/>
        <v>1837.613046942749</v>
      </c>
      <c r="H142" s="38">
        <v>1840</v>
      </c>
      <c r="I142" s="49">
        <v>42587</v>
      </c>
      <c r="J142" s="38">
        <v>36</v>
      </c>
      <c r="K142" s="38">
        <v>2.6</v>
      </c>
      <c r="L142" s="38">
        <v>0.05</v>
      </c>
      <c r="M142" s="38">
        <f t="shared" si="12"/>
        <v>1837.0370768922232</v>
      </c>
      <c r="N142" s="38">
        <f t="shared" si="13"/>
        <v>918.51853844611162</v>
      </c>
      <c r="O142" s="38">
        <f t="shared" si="14"/>
        <v>0.14638115115296296</v>
      </c>
      <c r="P142" s="38">
        <f t="shared" si="15"/>
        <v>2.6963811511529632</v>
      </c>
      <c r="Q142" s="37">
        <f t="shared" si="16"/>
        <v>2.9355761895829787E-3</v>
      </c>
    </row>
    <row r="143" spans="1:17" x14ac:dyDescent="0.25">
      <c r="A143" s="36">
        <v>42552</v>
      </c>
      <c r="B143" s="37">
        <v>0.1187</v>
      </c>
      <c r="C143" s="38">
        <v>2173.6000979999999</v>
      </c>
      <c r="D143" s="37">
        <v>1.9E-3</v>
      </c>
      <c r="E143" s="48">
        <v>2.0799999999999999E-2</v>
      </c>
      <c r="F143" s="38">
        <v>33</v>
      </c>
      <c r="G143" s="38">
        <f t="shared" si="17"/>
        <v>1950.9633345734474</v>
      </c>
      <c r="H143" s="38">
        <v>1950</v>
      </c>
      <c r="I143" s="49">
        <v>42615</v>
      </c>
      <c r="J143" s="38">
        <v>35</v>
      </c>
      <c r="K143" s="38">
        <v>1.9</v>
      </c>
      <c r="L143" s="38">
        <v>0.05</v>
      </c>
      <c r="M143" s="38">
        <f t="shared" si="12"/>
        <v>1947.7447583894307</v>
      </c>
      <c r="N143" s="38">
        <f t="shared" si="13"/>
        <v>973.87237919471534</v>
      </c>
      <c r="O143" s="38">
        <f t="shared" si="14"/>
        <v>0.16763337899041339</v>
      </c>
      <c r="P143" s="38">
        <f t="shared" si="15"/>
        <v>2.0176333789904133</v>
      </c>
      <c r="Q143" s="37">
        <f t="shared" si="16"/>
        <v>2.0717636336074884E-3</v>
      </c>
    </row>
    <row r="144" spans="1:17" x14ac:dyDescent="0.25">
      <c r="A144" s="36">
        <v>42583</v>
      </c>
      <c r="B144" s="37">
        <v>0.13239999999999999</v>
      </c>
      <c r="C144" s="38">
        <v>2170.9499510000001</v>
      </c>
      <c r="D144" s="37">
        <v>2.5999999999999999E-3</v>
      </c>
      <c r="E144" s="48">
        <v>2.07E-2</v>
      </c>
      <c r="F144" s="38">
        <v>30</v>
      </c>
      <c r="G144" s="38">
        <f t="shared" si="17"/>
        <v>1935.7855435650461</v>
      </c>
      <c r="H144" s="38">
        <v>1935</v>
      </c>
      <c r="I144" s="49">
        <v>42650</v>
      </c>
      <c r="J144" s="38">
        <v>37</v>
      </c>
      <c r="K144" s="38">
        <v>2.7</v>
      </c>
      <c r="L144" s="38">
        <v>0.05</v>
      </c>
      <c r="M144" s="38">
        <f t="shared" si="12"/>
        <v>1931.7900754204102</v>
      </c>
      <c r="N144" s="38">
        <f t="shared" si="13"/>
        <v>965.89503771020509</v>
      </c>
      <c r="O144" s="38">
        <f t="shared" si="14"/>
        <v>0.20700955075697022</v>
      </c>
      <c r="P144" s="38">
        <f t="shared" si="15"/>
        <v>2.8570095507569704</v>
      </c>
      <c r="Q144" s="37">
        <f t="shared" si="16"/>
        <v>2.9578882168500705E-3</v>
      </c>
    </row>
    <row r="145" spans="1:17" x14ac:dyDescent="0.25">
      <c r="A145" s="36">
        <v>42614</v>
      </c>
      <c r="B145" s="37">
        <v>0.13289999999999999</v>
      </c>
      <c r="C145" s="38">
        <v>2168.2700199999999</v>
      </c>
      <c r="D145" s="37">
        <v>2E-3</v>
      </c>
      <c r="E145" s="48">
        <v>2.0899999999999998E-2</v>
      </c>
      <c r="F145" s="38">
        <v>31</v>
      </c>
      <c r="G145" s="38">
        <f t="shared" si="17"/>
        <v>1928.7987005326802</v>
      </c>
      <c r="H145" s="38">
        <v>1930</v>
      </c>
      <c r="I145" s="49">
        <v>42678</v>
      </c>
      <c r="J145" s="38">
        <v>35</v>
      </c>
      <c r="K145" s="38">
        <v>2.2000000000000002</v>
      </c>
      <c r="L145" s="38">
        <v>0.05</v>
      </c>
      <c r="M145" s="38">
        <f t="shared" si="12"/>
        <v>1927.4298985040175</v>
      </c>
      <c r="N145" s="38">
        <f t="shared" si="13"/>
        <v>963.71494925200875</v>
      </c>
      <c r="O145" s="38">
        <f t="shared" si="14"/>
        <v>0.16408716003179682</v>
      </c>
      <c r="P145" s="38">
        <f t="shared" si="15"/>
        <v>2.3140871600317974</v>
      </c>
      <c r="Q145" s="37">
        <f t="shared" si="16"/>
        <v>2.4012153820254481E-3</v>
      </c>
    </row>
    <row r="146" spans="1:17" x14ac:dyDescent="0.25">
      <c r="A146" s="36">
        <v>42644</v>
      </c>
      <c r="B146" s="37">
        <v>0.1706</v>
      </c>
      <c r="C146" s="38">
        <v>2126.1499020000001</v>
      </c>
      <c r="D146" s="37">
        <v>2E-3</v>
      </c>
      <c r="E146" s="51">
        <v>2.1100000000000001E-2</v>
      </c>
      <c r="F146" s="38">
        <v>30</v>
      </c>
      <c r="G146" s="38">
        <f t="shared" si="17"/>
        <v>1835.2951288669428</v>
      </c>
      <c r="H146" s="38">
        <v>1835</v>
      </c>
      <c r="I146" s="49">
        <v>46358</v>
      </c>
      <c r="J146" s="38">
        <v>32</v>
      </c>
      <c r="K146" s="38">
        <v>2.1</v>
      </c>
      <c r="L146" s="38">
        <v>0.05</v>
      </c>
      <c r="M146" s="38">
        <f t="shared" si="12"/>
        <v>1832.5782747822134</v>
      </c>
      <c r="N146" s="38">
        <f t="shared" si="13"/>
        <v>916.28913739110669</v>
      </c>
      <c r="O146" s="38">
        <f t="shared" si="14"/>
        <v>0.15098048639436545</v>
      </c>
      <c r="P146" s="38">
        <f t="shared" si="15"/>
        <v>2.2009804863943656</v>
      </c>
      <c r="Q146" s="37">
        <f t="shared" si="16"/>
        <v>2.4020589097684614E-3</v>
      </c>
    </row>
    <row r="147" spans="1:17" x14ac:dyDescent="0.25">
      <c r="A147" s="36">
        <v>42675</v>
      </c>
      <c r="B147" s="37">
        <v>0.1333</v>
      </c>
      <c r="C147" s="38">
        <v>2198.8100589999999</v>
      </c>
      <c r="D147" s="37">
        <v>3.8E-3</v>
      </c>
      <c r="E147" s="37">
        <v>2.1000000000000001E-2</v>
      </c>
      <c r="F147" s="38">
        <v>30</v>
      </c>
      <c r="G147" s="38">
        <f t="shared" si="17"/>
        <v>1959.2771459635981</v>
      </c>
      <c r="H147" s="38">
        <v>1960</v>
      </c>
      <c r="I147" s="49">
        <v>42375</v>
      </c>
      <c r="J147" s="38">
        <v>37</v>
      </c>
      <c r="K147" s="38">
        <v>2.35</v>
      </c>
      <c r="L147" s="38">
        <v>0.1</v>
      </c>
      <c r="M147" s="38">
        <f t="shared" si="12"/>
        <v>1956.8951426572005</v>
      </c>
      <c r="N147" s="38">
        <f t="shared" si="13"/>
        <v>978.44757132860025</v>
      </c>
      <c r="O147" s="38">
        <f t="shared" si="14"/>
        <v>0.30637913926943061</v>
      </c>
      <c r="P147" s="38">
        <f t="shared" si="15"/>
        <v>2.5563791392694304</v>
      </c>
      <c r="Q147" s="37">
        <f t="shared" si="16"/>
        <v>2.612688931097464E-3</v>
      </c>
    </row>
    <row r="148" spans="1:17" x14ac:dyDescent="0.25">
      <c r="A148" s="36">
        <v>42705</v>
      </c>
      <c r="B148" s="37">
        <v>0.1404</v>
      </c>
      <c r="C148" s="38">
        <v>2238.830078</v>
      </c>
      <c r="D148" s="37">
        <v>4.4000000000000003E-3</v>
      </c>
      <c r="E148" s="48">
        <v>2.01E-2</v>
      </c>
      <c r="F148" s="38">
        <v>32</v>
      </c>
      <c r="G148" s="38">
        <f t="shared" si="17"/>
        <v>1975.3625640383555</v>
      </c>
      <c r="H148" s="38">
        <v>1975</v>
      </c>
      <c r="I148" s="38"/>
      <c r="J148" s="38">
        <v>0</v>
      </c>
      <c r="K148" s="38"/>
      <c r="L148" s="38"/>
      <c r="M148" s="38">
        <f t="shared" si="12"/>
        <v>1975</v>
      </c>
      <c r="N148" s="38">
        <f t="shared" si="13"/>
        <v>987.5</v>
      </c>
      <c r="O148" s="38">
        <f t="shared" si="14"/>
        <v>0.38100498911438352</v>
      </c>
      <c r="P148" s="38">
        <f t="shared" si="15"/>
        <v>0.38100498911438352</v>
      </c>
      <c r="Q148" s="37">
        <f t="shared" si="16"/>
        <v>3.8582783707785673E-4</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50"/>
  <sheetViews>
    <sheetView topLeftCell="B1" zoomScale="70" zoomScaleNormal="70" workbookViewId="0">
      <selection activeCell="M15" sqref="M15"/>
    </sheetView>
  </sheetViews>
  <sheetFormatPr baseColWidth="10" defaultColWidth="12.28515625" defaultRowHeight="15.75" x14ac:dyDescent="0.25"/>
  <cols>
    <col min="1" max="1" width="19.5703125" style="8" bestFit="1" customWidth="1"/>
    <col min="2" max="2" width="25" style="9" bestFit="1" customWidth="1"/>
    <col min="3" max="3" width="12.28515625" style="9"/>
    <col min="4" max="4" width="12.28515625" style="3"/>
    <col min="5" max="5" width="16.42578125" style="3" bestFit="1" customWidth="1"/>
    <col min="6" max="7" width="19.42578125" style="3" bestFit="1" customWidth="1"/>
    <col min="8" max="8" width="20.7109375" style="3" bestFit="1" customWidth="1"/>
    <col min="9" max="9" width="20.85546875" style="3" bestFit="1" customWidth="1"/>
    <col min="10" max="10" width="23.42578125" style="3" bestFit="1" customWidth="1"/>
    <col min="11" max="11" width="21" style="3" bestFit="1" customWidth="1"/>
    <col min="12" max="12" width="12.28515625" style="3"/>
    <col min="13" max="13" width="19" style="3" bestFit="1" customWidth="1"/>
    <col min="14" max="16384" width="12.28515625" style="3"/>
  </cols>
  <sheetData>
    <row r="1" spans="1:18" x14ac:dyDescent="0.25">
      <c r="A1" s="14" t="s">
        <v>87</v>
      </c>
      <c r="B1" s="7" t="s">
        <v>88</v>
      </c>
    </row>
    <row r="2" spans="1:18" x14ac:dyDescent="0.25">
      <c r="A2" s="14">
        <f>SLOPE(P9:P55,Q9:Q55)</f>
        <v>0.24776711202807461</v>
      </c>
      <c r="B2" s="3">
        <f>MIN(E6:E149)</f>
        <v>-0.11279782107372582</v>
      </c>
    </row>
    <row r="3" spans="1:18" x14ac:dyDescent="0.25">
      <c r="A3" s="14" t="s">
        <v>91</v>
      </c>
      <c r="B3" s="7" t="s">
        <v>98</v>
      </c>
    </row>
    <row r="4" spans="1:18" x14ac:dyDescent="0.25">
      <c r="A4" s="14">
        <f>SLOPE(R9:R55,Q9:Q55)</f>
        <v>4.077310853494108E-2</v>
      </c>
      <c r="B4" s="3">
        <f>MIN(J6:J149)</f>
        <v>-2.3124361866231236E-2</v>
      </c>
      <c r="O4" s="15" t="s">
        <v>93</v>
      </c>
      <c r="P4" s="14"/>
      <c r="Q4" s="14"/>
      <c r="R4" s="14"/>
    </row>
    <row r="5" spans="1:18" x14ac:dyDescent="0.25">
      <c r="A5" s="5" t="s">
        <v>18</v>
      </c>
      <c r="B5" s="6" t="s">
        <v>96</v>
      </c>
      <c r="C5" s="6" t="s">
        <v>24</v>
      </c>
      <c r="D5" s="7" t="s">
        <v>84</v>
      </c>
      <c r="E5" s="7" t="s">
        <v>89</v>
      </c>
      <c r="F5" s="7" t="s">
        <v>22</v>
      </c>
      <c r="G5" s="7" t="s">
        <v>23</v>
      </c>
      <c r="H5" s="7" t="s">
        <v>76</v>
      </c>
      <c r="I5" s="7" t="s">
        <v>77</v>
      </c>
      <c r="J5" s="7" t="s">
        <v>75</v>
      </c>
      <c r="K5" s="7" t="s">
        <v>99</v>
      </c>
      <c r="L5" s="10">
        <v>-9.5478263988960262E-4</v>
      </c>
      <c r="M5" s="12" t="s">
        <v>103</v>
      </c>
      <c r="N5" s="10">
        <f>L5*12</f>
        <v>-1.1457391678675231E-2</v>
      </c>
      <c r="O5" s="15"/>
      <c r="P5" s="15" t="s">
        <v>81</v>
      </c>
      <c r="Q5" s="15" t="s">
        <v>24</v>
      </c>
      <c r="R5" s="15" t="s">
        <v>104</v>
      </c>
    </row>
    <row r="6" spans="1:18" x14ac:dyDescent="0.25">
      <c r="D6" s="3">
        <f>100</f>
        <v>100</v>
      </c>
      <c r="E6" s="3">
        <v>0</v>
      </c>
      <c r="H6" s="3">
        <v>100</v>
      </c>
      <c r="I6" s="3">
        <v>100</v>
      </c>
      <c r="J6" s="3">
        <v>0</v>
      </c>
      <c r="O6" s="3" t="s">
        <v>79</v>
      </c>
      <c r="P6" s="33">
        <f>(1+AVERAGE(P9:P55))^4-1</f>
        <v>4.9906246472818827E-2</v>
      </c>
      <c r="Q6" s="31">
        <f>(1+AVERAGE(Q9:Q55))^4-1</f>
        <v>7.5956029493893018E-2</v>
      </c>
      <c r="R6" s="31">
        <f>(1+AVERAGE(R9:R55))^4-1</f>
        <v>4.8638525972764191E-2</v>
      </c>
    </row>
    <row r="7" spans="1:18" x14ac:dyDescent="0.25">
      <c r="A7" s="47">
        <v>38412</v>
      </c>
      <c r="B7" s="9">
        <v>3.7000000000000002E-3</v>
      </c>
      <c r="C7" s="9">
        <v>-1.9117655748441043E-2</v>
      </c>
      <c r="D7" s="3">
        <f t="shared" ref="D7:D70" si="0">D6*(1+B7)</f>
        <v>100.37</v>
      </c>
      <c r="E7" s="3">
        <f>D7/MAXA($D$6:D6)-1</f>
        <v>3.7000000000000366E-3</v>
      </c>
      <c r="F7" s="10">
        <f>'L2 (3)'!Q5</f>
        <v>3.922522246663041E-3</v>
      </c>
      <c r="G7" s="10">
        <f>F7-$L$5</f>
        <v>4.8773048865526436E-3</v>
      </c>
      <c r="H7" s="11">
        <f>H6*(1+F7)</f>
        <v>100.39225222466629</v>
      </c>
      <c r="I7" s="3">
        <f>(1+G7)*I6</f>
        <v>100.48773048865527</v>
      </c>
      <c r="J7" s="3">
        <f>I7/MAXA($I$6:I6)-1</f>
        <v>4.8773048865526913E-3</v>
      </c>
      <c r="O7" s="3" t="s">
        <v>78</v>
      </c>
      <c r="P7" s="30">
        <f>_xlfn.STDEV.P(P9:P55)*SQRT(4)</f>
        <v>4.7731219344395413E-2</v>
      </c>
      <c r="Q7" s="30">
        <f>_xlfn.STDEV.P(Q9:Q55)*SQRT(4)</f>
        <v>0.15162336735663465</v>
      </c>
      <c r="R7" s="31">
        <f>_xlfn.STDEV.P(R9:R55)*SQRT(4)</f>
        <v>1.2230238591417034E-2</v>
      </c>
    </row>
    <row r="8" spans="1:18" x14ac:dyDescent="0.25">
      <c r="A8" s="47">
        <v>38443</v>
      </c>
      <c r="B8" s="9">
        <v>-5.6999999999999993E-3</v>
      </c>
      <c r="C8" s="9">
        <v>-2.0108581881679299E-2</v>
      </c>
      <c r="D8" s="3">
        <f t="shared" si="0"/>
        <v>99.797891000000007</v>
      </c>
      <c r="E8" s="3">
        <f>D8/MAXA($D$6:D7)-1</f>
        <v>-5.6999999999999273E-3</v>
      </c>
      <c r="F8" s="10">
        <f>'L2 (3)'!Q6</f>
        <v>2.5108201171965129E-3</v>
      </c>
      <c r="G8" s="10">
        <f t="shared" ref="G8:G71" si="1">F8-$L$5</f>
        <v>3.4656027570861155E-3</v>
      </c>
      <c r="H8" s="11">
        <f>H7*(1+F8)</f>
        <v>100.64431911116266</v>
      </c>
      <c r="I8" s="3">
        <f>(1+G8)*I7</f>
        <v>100.83598104449008</v>
      </c>
      <c r="J8" s="3">
        <f>I8/MAXA($I$6:I7)-1</f>
        <v>3.4656027570860726E-3</v>
      </c>
      <c r="O8" s="3" t="s">
        <v>80</v>
      </c>
      <c r="P8" s="32">
        <f>(P6-0.02)/P7</f>
        <v>0.62655525845749027</v>
      </c>
      <c r="Q8" s="32">
        <f>(Q6-0.02)/Q7</f>
        <v>0.3690462127930344</v>
      </c>
      <c r="R8" s="32">
        <f>(R6-0.02)/R7</f>
        <v>2.3416162946209571</v>
      </c>
    </row>
    <row r="9" spans="1:18" x14ac:dyDescent="0.25">
      <c r="A9" s="47">
        <v>38473</v>
      </c>
      <c r="B9" s="9">
        <v>1.2500000000000001E-2</v>
      </c>
      <c r="C9" s="9">
        <v>2.9952046262565757E-2</v>
      </c>
      <c r="D9" s="3">
        <f t="shared" si="0"/>
        <v>101.0453646375</v>
      </c>
      <c r="E9" s="3">
        <f>D9/MAXA($D$6:D8)-1</f>
        <v>6.72874999999995E-3</v>
      </c>
      <c r="F9" s="10">
        <f>'L2 (3)'!Q7</f>
        <v>2.8631143495370108E-3</v>
      </c>
      <c r="G9" s="10">
        <f t="shared" si="1"/>
        <v>3.8178969894266134E-3</v>
      </c>
      <c r="H9" s="11">
        <f t="shared" ref="H9:H72" si="2">H8*(1+F9)</f>
        <v>100.93247530540921</v>
      </c>
      <c r="I9" s="3">
        <f t="shared" ref="I9:I72" si="3">(1+G9)*I8</f>
        <v>101.22096243294573</v>
      </c>
      <c r="J9" s="3">
        <f>I9/MAXA($I$6:I8)-1</f>
        <v>3.8178969894266945E-3</v>
      </c>
      <c r="O9" s="3" t="s">
        <v>25</v>
      </c>
      <c r="P9" s="13">
        <f>(1+B8)*(1+B9)*(1+B10)-1</f>
        <v>2.344044724999983E-2</v>
      </c>
      <c r="Q9" s="13">
        <f>(1+C8)*(1+C9)*(1+C10)-1</f>
        <v>9.0971381337321411E-3</v>
      </c>
      <c r="R9" s="13">
        <f>(1+G8)*(1+G9)*(1+G10)-1</f>
        <v>1.25667949463939E-2</v>
      </c>
    </row>
    <row r="10" spans="1:18" x14ac:dyDescent="0.25">
      <c r="A10" s="47">
        <v>38504</v>
      </c>
      <c r="B10" s="9">
        <v>1.66E-2</v>
      </c>
      <c r="C10" s="9">
        <v>-1.427142257658387E-4</v>
      </c>
      <c r="D10" s="3">
        <f t="shared" si="0"/>
        <v>102.7227176904825</v>
      </c>
      <c r="E10" s="3">
        <f>D10/MAXA($D$6:D9)-1</f>
        <v>1.6599999999999948E-2</v>
      </c>
      <c r="F10" s="10">
        <f>'L2 (3)'!Q8</f>
        <v>4.277105564490828E-3</v>
      </c>
      <c r="G10" s="10">
        <f t="shared" si="1"/>
        <v>5.2318882043804306E-3</v>
      </c>
      <c r="H10" s="11">
        <f t="shared" si="2"/>
        <v>101.36417415717581</v>
      </c>
      <c r="I10" s="3">
        <f t="shared" si="3"/>
        <v>101.7505391923347</v>
      </c>
      <c r="J10" s="3">
        <f>I10/MAXA($I$6:I9)-1</f>
        <v>5.2318882043804749E-3</v>
      </c>
      <c r="O10" s="3" t="s">
        <v>31</v>
      </c>
      <c r="P10" s="13">
        <f>(1+B11)*(1+B12)*(1+B13)-1</f>
        <v>3.7722518599999866E-2</v>
      </c>
      <c r="Q10" s="13">
        <f>(1+C11)*(1+C12)*(1+C13)-1</f>
        <v>3.1460724051498135E-2</v>
      </c>
      <c r="R10" s="13">
        <f>(1+G11)*(1+G12)*(1+G13)-1</f>
        <v>1.4586693836365017E-2</v>
      </c>
    </row>
    <row r="11" spans="1:18" x14ac:dyDescent="0.25">
      <c r="A11" s="47">
        <v>38534</v>
      </c>
      <c r="B11" s="9">
        <v>1.5100000000000001E-2</v>
      </c>
      <c r="C11" s="9">
        <v>3.5968287193812287E-2</v>
      </c>
      <c r="D11" s="3">
        <f t="shared" si="0"/>
        <v>104.27383072760877</v>
      </c>
      <c r="E11" s="3">
        <f>D11/MAXA($D$6:D10)-1</f>
        <v>1.5099999999999891E-2</v>
      </c>
      <c r="F11" s="10">
        <f>'L2 (3)'!Q9</f>
        <v>3.743421304301229E-3</v>
      </c>
      <c r="G11" s="10">
        <f t="shared" si="1"/>
        <v>4.6982039441908312E-3</v>
      </c>
      <c r="H11" s="11">
        <f t="shared" si="2"/>
        <v>101.74362296620869</v>
      </c>
      <c r="I11" s="3">
        <f t="shared" si="3"/>
        <v>102.22858397689166</v>
      </c>
      <c r="J11" s="3">
        <f>I11/MAXA($I$6:I10)-1</f>
        <v>4.6982039441907375E-3</v>
      </c>
      <c r="O11" s="3" t="s">
        <v>32</v>
      </c>
      <c r="P11" s="13">
        <f>(1+B14)*(1+B15)*(1+B16)-1</f>
        <v>2.2104197681000137E-2</v>
      </c>
      <c r="Q11" s="13">
        <f>(1+C14)*(1+C15)*(1+C16)-1</f>
        <v>1.5852718536380594E-2</v>
      </c>
      <c r="R11" s="13">
        <f>(1+G14)*(1+G15)*(1+G16)-1</f>
        <v>1.596118996746676E-2</v>
      </c>
    </row>
    <row r="12" spans="1:18" x14ac:dyDescent="0.25">
      <c r="A12" s="47">
        <v>38565</v>
      </c>
      <c r="B12" s="9">
        <v>5.0000000000000001E-3</v>
      </c>
      <c r="C12" s="9">
        <v>-1.1222104874496597E-2</v>
      </c>
      <c r="D12" s="3">
        <f t="shared" si="0"/>
        <v>104.7951998812468</v>
      </c>
      <c r="E12" s="3">
        <f>D12/MAXA($D$6:D11)-1</f>
        <v>4.9999999999998934E-3</v>
      </c>
      <c r="F12" s="10">
        <f>'L2 (3)'!Q10</f>
        <v>3.7865989191078731E-3</v>
      </c>
      <c r="G12" s="10">
        <f t="shared" si="1"/>
        <v>4.7413815589974762E-3</v>
      </c>
      <c r="H12" s="11">
        <f t="shared" si="2"/>
        <v>102.12888525895866</v>
      </c>
      <c r="I12" s="3">
        <f t="shared" si="3"/>
        <v>102.7132886997621</v>
      </c>
      <c r="J12" s="3">
        <f>I12/MAXA($I$6:I11)-1</f>
        <v>4.7413815589973929E-3</v>
      </c>
      <c r="O12" s="3" t="s">
        <v>26</v>
      </c>
      <c r="P12" s="13">
        <f>(1+B17)*(1+B18)*(1+B19)-1</f>
        <v>4.6859934652000224E-2</v>
      </c>
      <c r="Q12" s="13">
        <f>(1+C17)*(1+C18)*(1+C19)-1</f>
        <v>3.7315010570231788E-2</v>
      </c>
      <c r="R12" s="13">
        <f>(1+G17)*(1+G18)*(1+G19)-1</f>
        <v>1.7330306202981038E-2</v>
      </c>
    </row>
    <row r="13" spans="1:18" x14ac:dyDescent="0.25">
      <c r="A13" s="47">
        <v>38596</v>
      </c>
      <c r="B13" s="9">
        <v>1.72E-2</v>
      </c>
      <c r="C13" s="9">
        <v>6.9490246947603307E-3</v>
      </c>
      <c r="D13" s="3">
        <f t="shared" si="0"/>
        <v>106.59767731920425</v>
      </c>
      <c r="E13" s="3">
        <f>D13/MAXA($D$6:D12)-1</f>
        <v>1.7200000000000104E-2</v>
      </c>
      <c r="F13" s="10">
        <f>'L2 (3)'!Q11</f>
        <v>4.1220137713370983E-3</v>
      </c>
      <c r="G13" s="10">
        <f t="shared" si="1"/>
        <v>5.0767964112267009E-3</v>
      </c>
      <c r="H13" s="11">
        <f t="shared" si="2"/>
        <v>102.54986193044741</v>
      </c>
      <c r="I13" s="3">
        <f t="shared" si="3"/>
        <v>103.23474315521834</v>
      </c>
      <c r="J13" s="3">
        <f>I13/MAXA($I$6:I12)-1</f>
        <v>5.0767964112266029E-3</v>
      </c>
      <c r="O13" s="3" t="s">
        <v>27</v>
      </c>
      <c r="P13" s="13">
        <f>(1+B20)*(1+B21)*(1+B22)-1</f>
        <v>-3.3210887499999231E-3</v>
      </c>
      <c r="Q13" s="13">
        <f>(1+C20)*(1+C21)*(1+C22)-1</f>
        <v>-1.9052139670593049E-2</v>
      </c>
      <c r="R13" s="13">
        <f>(1+G20)*(1+G21)*(1+G22)-1</f>
        <v>1.5671295226524551E-2</v>
      </c>
    </row>
    <row r="14" spans="1:18" x14ac:dyDescent="0.25">
      <c r="A14" s="47">
        <v>38626</v>
      </c>
      <c r="B14" s="9">
        <v>-1.43E-2</v>
      </c>
      <c r="C14" s="9">
        <v>-1.7740780066319406E-2</v>
      </c>
      <c r="D14" s="3">
        <f t="shared" si="0"/>
        <v>105.07333053353963</v>
      </c>
      <c r="E14" s="3">
        <f>D14/MAXA($D$6:D13)-1</f>
        <v>-1.4299999999999979E-2</v>
      </c>
      <c r="F14" s="10">
        <f>'L2 (3)'!Q12</f>
        <v>5.4691036638151516E-3</v>
      </c>
      <c r="G14" s="10">
        <f t="shared" si="1"/>
        <v>6.4238863037047542E-3</v>
      </c>
      <c r="H14" s="11">
        <f t="shared" si="2"/>
        <v>103.11071775605497</v>
      </c>
      <c r="I14" s="3">
        <f t="shared" si="3"/>
        <v>103.89791140783962</v>
      </c>
      <c r="J14" s="3">
        <f>I14/MAXA($I$6:I13)-1</f>
        <v>6.4238863037047178E-3</v>
      </c>
      <c r="O14" s="3" t="s">
        <v>33</v>
      </c>
      <c r="P14" s="13">
        <f>(1+B23)*(1+B24)*(1+B25)-1</f>
        <v>1.4128597880000093E-2</v>
      </c>
      <c r="Q14" s="13">
        <f>(1+C23)*(1+C24)*(1+C25)-1</f>
        <v>5.1684795727094279E-2</v>
      </c>
      <c r="R14" s="13">
        <f>(1+G23)*(1+G24)*(1+G25)-1</f>
        <v>2.3179893385783634E-2</v>
      </c>
    </row>
    <row r="15" spans="1:18" x14ac:dyDescent="0.25">
      <c r="A15" s="47">
        <v>38657</v>
      </c>
      <c r="B15" s="9">
        <v>1.67E-2</v>
      </c>
      <c r="C15" s="9">
        <v>3.5186095929726546E-2</v>
      </c>
      <c r="D15" s="3">
        <f t="shared" si="0"/>
        <v>106.82805515344974</v>
      </c>
      <c r="E15" s="3">
        <f>D15/MAXA($D$6:D14)-1</f>
        <v>2.161190000000035E-3</v>
      </c>
      <c r="F15" s="10">
        <f>'L2 (3)'!Q13</f>
        <v>2.1355067657637811E-3</v>
      </c>
      <c r="G15" s="10">
        <f t="shared" si="1"/>
        <v>3.0902894056533837E-3</v>
      </c>
      <c r="H15" s="11">
        <f t="shared" si="2"/>
        <v>103.33091139144578</v>
      </c>
      <c r="I15" s="3">
        <f t="shared" si="3"/>
        <v>104.21898602273279</v>
      </c>
      <c r="J15" s="3">
        <f>I15/MAXA($I$6:I14)-1</f>
        <v>3.0902894056534791E-3</v>
      </c>
      <c r="O15" s="3" t="s">
        <v>34</v>
      </c>
      <c r="P15" s="13">
        <f>(1+B26)*(1+B27)*(1+B28)-1</f>
        <v>4.5549827579999924E-2</v>
      </c>
      <c r="Q15" s="13">
        <f>(1+C26)*(1+C27)*(1+C28)-1</f>
        <v>6.1721057365202059E-2</v>
      </c>
      <c r="R15" s="13">
        <f>(1+G26)*(1+G27)*(1+G28)-1</f>
        <v>1.8261076564249912E-2</v>
      </c>
    </row>
    <row r="16" spans="1:18" x14ac:dyDescent="0.25">
      <c r="A16" s="47">
        <v>38687</v>
      </c>
      <c r="B16" s="9">
        <v>1.9900000000000001E-2</v>
      </c>
      <c r="C16" s="9">
        <v>-9.5234899241847248E-4</v>
      </c>
      <c r="D16" s="3">
        <f t="shared" si="0"/>
        <v>108.95393345100339</v>
      </c>
      <c r="E16" s="3">
        <f>D16/MAXA($D$6:D15)-1</f>
        <v>1.9900000000000029E-2</v>
      </c>
      <c r="F16" s="10">
        <f>'L2 (3)'!Q14</f>
        <v>5.4116819031822709E-3</v>
      </c>
      <c r="G16" s="10">
        <f t="shared" si="1"/>
        <v>6.3664645430718736E-3</v>
      </c>
      <c r="H16" s="11">
        <f t="shared" si="2"/>
        <v>103.89010541466219</v>
      </c>
      <c r="I16" s="3">
        <f t="shared" si="3"/>
        <v>104.88249250196142</v>
      </c>
      <c r="J16" s="3">
        <f>I16/MAXA($I$6:I15)-1</f>
        <v>6.3664645430718814E-3</v>
      </c>
      <c r="O16" s="3" t="s">
        <v>28</v>
      </c>
      <c r="P16" s="13">
        <f>(1+B29)*(1+B30)*(1+B31)-1</f>
        <v>2.2846295264000283E-2</v>
      </c>
      <c r="Q16" s="13">
        <f>(1+C29)*(1+C30)*(1+C31)-1</f>
        <v>1.8049326035101121E-3</v>
      </c>
      <c r="R16" s="13">
        <f>(1+G29)*(1+G30)*(1+G31)-1</f>
        <v>1.4999644921474209E-2</v>
      </c>
    </row>
    <row r="17" spans="1:18" x14ac:dyDescent="0.25">
      <c r="A17" s="47">
        <v>38718</v>
      </c>
      <c r="B17" s="9">
        <v>1.72E-2</v>
      </c>
      <c r="C17" s="9">
        <v>2.5466771348641615E-2</v>
      </c>
      <c r="D17" s="3">
        <f t="shared" si="0"/>
        <v>110.82794110636067</v>
      </c>
      <c r="E17" s="3">
        <f>D17/MAXA($D$6:D16)-1</f>
        <v>1.7200000000000104E-2</v>
      </c>
      <c r="F17" s="10">
        <f>'L2 (3)'!Q15</f>
        <v>4.3732645484607126E-3</v>
      </c>
      <c r="G17" s="10">
        <f t="shared" si="1"/>
        <v>5.3280471883503152E-3</v>
      </c>
      <c r="H17" s="11">
        <f t="shared" si="2"/>
        <v>104.34444432960797</v>
      </c>
      <c r="I17" s="3">
        <f t="shared" si="3"/>
        <v>105.44131137124367</v>
      </c>
      <c r="J17" s="3">
        <f>I17/MAXA($I$6:I16)-1</f>
        <v>5.3280471883503377E-3</v>
      </c>
      <c r="O17" s="3" t="s">
        <v>29</v>
      </c>
      <c r="P17" s="13">
        <f>(1+B32)*(1+B33)*(1+B34)-1</f>
        <v>2.8429241503999725E-2</v>
      </c>
      <c r="Q17" s="13">
        <f>(1+C32)*(1+C33)*(1+C34)-1</f>
        <v>5.8056382663208117E-2</v>
      </c>
      <c r="R17" s="13">
        <f>(1+G32)*(1+G33)*(1+G34)-1</f>
        <v>2.2265837436000746E-2</v>
      </c>
    </row>
    <row r="18" spans="1:18" x14ac:dyDescent="0.25">
      <c r="A18" s="47">
        <v>38749</v>
      </c>
      <c r="B18" s="9">
        <v>7.3000000000000001E-3</v>
      </c>
      <c r="C18" s="9">
        <v>4.5315763072539816E-4</v>
      </c>
      <c r="D18" s="3">
        <f t="shared" si="0"/>
        <v>111.63698507643711</v>
      </c>
      <c r="E18" s="3">
        <f>D18/MAXA($D$6:D17)-1</f>
        <v>7.3000000000000842E-3</v>
      </c>
      <c r="F18" s="10">
        <f>'L2 (3)'!Q16</f>
        <v>5.3194490446080277E-3</v>
      </c>
      <c r="G18" s="10">
        <f t="shared" si="1"/>
        <v>6.2742316844976304E-3</v>
      </c>
      <c r="H18" s="11">
        <f t="shared" si="2"/>
        <v>104.89949928430725</v>
      </c>
      <c r="I18" s="3">
        <f t="shared" si="3"/>
        <v>106.10287458790411</v>
      </c>
      <c r="J18" s="3">
        <f>I18/MAXA($I$6:I17)-1</f>
        <v>6.2742316844976997E-3</v>
      </c>
      <c r="O18" s="3" t="s">
        <v>35</v>
      </c>
      <c r="P18" s="13">
        <f>(1+B35)*(1+B36)*(1+B37)-1</f>
        <v>-1.0101260170000015E-2</v>
      </c>
      <c r="Q18" s="13">
        <f>(1+C35)*(1+C36)*(1+C37)-1</f>
        <v>1.5565253848781824E-2</v>
      </c>
      <c r="R18" s="13">
        <f>(1+G35)*(1+G36)*(1+G37)-1</f>
        <v>1.8990841902364775E-2</v>
      </c>
    </row>
    <row r="19" spans="1:18" x14ac:dyDescent="0.25">
      <c r="A19" s="47">
        <v>38777</v>
      </c>
      <c r="B19" s="9">
        <v>2.1700000000000001E-2</v>
      </c>
      <c r="C19" s="9">
        <v>1.1095810459249567E-2</v>
      </c>
      <c r="D19" s="3">
        <f t="shared" si="0"/>
        <v>114.0595076525958</v>
      </c>
      <c r="E19" s="3">
        <f>D19/MAXA($D$6:D18)-1</f>
        <v>2.1700000000000053E-2</v>
      </c>
      <c r="F19" s="10">
        <f>'L2 (3)'!Q17</f>
        <v>4.674316729640967E-3</v>
      </c>
      <c r="G19" s="10">
        <f t="shared" si="1"/>
        <v>5.6290993695305696E-3</v>
      </c>
      <c r="H19" s="11">
        <f t="shared" si="2"/>
        <v>105.38983276874286</v>
      </c>
      <c r="I19" s="3">
        <f t="shared" si="3"/>
        <v>106.70013821235226</v>
      </c>
      <c r="J19" s="3">
        <f>I19/MAXA($I$6:I18)-1</f>
        <v>5.6290993695304881E-3</v>
      </c>
      <c r="O19" s="3" t="s">
        <v>36</v>
      </c>
      <c r="P19" s="13">
        <f>(1+B38)*(1+B39)*(1+B40)-1</f>
        <v>-1.4827971519999483E-3</v>
      </c>
      <c r="Q19" s="13">
        <f>(1+C38)*(1+C39)*(1+C40)-1</f>
        <v>-3.8244647126248421E-2</v>
      </c>
      <c r="R19" s="13">
        <f>(1+G38)*(1+G39)*(1+G40)-1</f>
        <v>2.2144221254644991E-2</v>
      </c>
    </row>
    <row r="20" spans="1:18" x14ac:dyDescent="0.25">
      <c r="A20" s="47">
        <v>38808</v>
      </c>
      <c r="B20" s="9">
        <v>9.7999999999999997E-3</v>
      </c>
      <c r="C20" s="9">
        <v>1.2155652737941391E-2</v>
      </c>
      <c r="D20" s="3">
        <f t="shared" si="0"/>
        <v>115.17729082759124</v>
      </c>
      <c r="E20" s="3">
        <f>D20/MAXA($D$6:D19)-1</f>
        <v>9.8000000000000309E-3</v>
      </c>
      <c r="F20" s="10">
        <f>'L2 (3)'!Q18</f>
        <v>5.4767395587938684E-3</v>
      </c>
      <c r="G20" s="10">
        <f t="shared" si="1"/>
        <v>6.431522198683471E-3</v>
      </c>
      <c r="H20" s="11">
        <f t="shared" si="2"/>
        <v>105.9670254349621</v>
      </c>
      <c r="I20" s="3">
        <f t="shared" si="3"/>
        <v>107.3863825198676</v>
      </c>
      <c r="J20" s="3">
        <f>I20/MAXA($I$6:I19)-1</f>
        <v>6.4315221986834814E-3</v>
      </c>
      <c r="O20" s="3" t="s">
        <v>30</v>
      </c>
      <c r="P20" s="13">
        <f>(1+B41)*(1+B41)*(1+B43)-1</f>
        <v>-2.9606155900000042E-2</v>
      </c>
      <c r="Q20" s="13">
        <f>(1+C41)*(1+C41)*(1+C43)-1</f>
        <v>-0.12383879475937432</v>
      </c>
      <c r="R20" s="13">
        <f>(1+G41)*(1+G41)*(1+G43)-1</f>
        <v>1.9153143414823104E-2</v>
      </c>
    </row>
    <row r="21" spans="1:18" x14ac:dyDescent="0.25">
      <c r="A21" s="47">
        <v>38838</v>
      </c>
      <c r="B21" s="9">
        <v>-1.2500000000000001E-2</v>
      </c>
      <c r="C21" s="9">
        <v>-3.0916916141150885E-2</v>
      </c>
      <c r="D21" s="3">
        <f t="shared" si="0"/>
        <v>113.73757469224635</v>
      </c>
      <c r="E21" s="3">
        <f>D21/MAXA($D$6:D20)-1</f>
        <v>-1.2499999999999956E-2</v>
      </c>
      <c r="F21" s="10">
        <f>'L2 (3)'!Q19</f>
        <v>4.4349037713614899E-3</v>
      </c>
      <c r="G21" s="10">
        <f t="shared" si="1"/>
        <v>5.3896864112510925E-3</v>
      </c>
      <c r="H21" s="11">
        <f t="shared" si="2"/>
        <v>106.43697899570358</v>
      </c>
      <c r="I21" s="3">
        <f t="shared" si="3"/>
        <v>107.96516144648834</v>
      </c>
      <c r="J21" s="3">
        <f>I21/MAXA($I$6:I20)-1</f>
        <v>5.3896864112510379E-3</v>
      </c>
      <c r="O21" s="3" t="s">
        <v>37</v>
      </c>
      <c r="P21" s="13">
        <f>(1+B44)*(1+B45)*(1+B346)-1</f>
        <v>1.7059999999999853E-2</v>
      </c>
      <c r="Q21" s="13">
        <f>(1+C44)*(1+C45)*(1+C346)-1</f>
        <v>5.8728401661519269E-2</v>
      </c>
      <c r="R21" s="13">
        <f>(1+G44)*(1+G45)*(1+G346)-1</f>
        <v>4.5195554762780255E-3</v>
      </c>
    </row>
    <row r="22" spans="1:18" x14ac:dyDescent="0.25">
      <c r="A22" s="47">
        <v>38869</v>
      </c>
      <c r="B22" s="9">
        <v>-5.0000000000000001E-4</v>
      </c>
      <c r="C22" s="9">
        <v>8.6596227782509416E-5</v>
      </c>
      <c r="D22" s="3">
        <f t="shared" si="0"/>
        <v>113.68070590490024</v>
      </c>
      <c r="E22" s="3">
        <f>D22/MAXA($D$6:D21)-1</f>
        <v>-1.2993749999999915E-2</v>
      </c>
      <c r="F22" s="10">
        <f>'L2 (3)'!Q20</f>
        <v>2.8159349420263922E-3</v>
      </c>
      <c r="G22" s="10">
        <f t="shared" si="1"/>
        <v>3.7707175819159948E-3</v>
      </c>
      <c r="H22" s="11">
        <f t="shared" si="2"/>
        <v>106.73669860398132</v>
      </c>
      <c r="I22" s="3">
        <f t="shared" si="3"/>
        <v>108.37226757898901</v>
      </c>
      <c r="J22" s="3">
        <f>I22/MAXA($I$6:I21)-1</f>
        <v>3.7707175819159389E-3</v>
      </c>
      <c r="O22" s="3" t="s">
        <v>38</v>
      </c>
      <c r="P22" s="13">
        <f>(1+B47)*(1+B48)*(1+B49)-1</f>
        <v>-5.5754993645000139E-2</v>
      </c>
      <c r="Q22" s="13">
        <f>(1+C47)*(1+C48)*(1+C49)-1</f>
        <v>-8.8781261718749893E-2</v>
      </c>
      <c r="R22" s="13">
        <f>(1+G47)*(1+G48)*(1+G49)-1</f>
        <v>7.7118964561133652E-3</v>
      </c>
    </row>
    <row r="23" spans="1:18" x14ac:dyDescent="0.25">
      <c r="A23" s="47">
        <v>38899</v>
      </c>
      <c r="B23" s="9">
        <v>-2.2000000000000001E-3</v>
      </c>
      <c r="C23" s="9">
        <v>5.0858787979908282E-3</v>
      </c>
      <c r="D23" s="3">
        <f t="shared" si="0"/>
        <v>113.43060835190946</v>
      </c>
      <c r="E23" s="3">
        <f>D23/MAXA($D$6:D22)-1</f>
        <v>-1.5165163749999877E-2</v>
      </c>
      <c r="F23" s="10">
        <f>'L2 (3)'!Q21</f>
        <v>7.597022531778538E-3</v>
      </c>
      <c r="G23" s="10">
        <f t="shared" si="1"/>
        <v>8.5518051716681406E-3</v>
      </c>
      <c r="H23" s="11">
        <f t="shared" si="2"/>
        <v>107.54757970824342</v>
      </c>
      <c r="I23" s="3">
        <f t="shared" si="3"/>
        <v>109.29904609733642</v>
      </c>
      <c r="J23" s="3">
        <f>I23/MAXA($I$6:I22)-1</f>
        <v>8.5518051716682031E-3</v>
      </c>
      <c r="O23" s="3" t="s">
        <v>39</v>
      </c>
      <c r="P23" s="13">
        <f>(1+B50)*(1+B51)*(1+B52)-1</f>
        <v>-4.5715056724000003E-2</v>
      </c>
      <c r="Q23" s="13">
        <f>(1+C50)*(1+C51)*(1+C52)-1</f>
        <v>-0.22558214306366153</v>
      </c>
      <c r="R23" s="13">
        <f>(1+G50)*(1+G51)*(1+G52)-1</f>
        <v>-4.1889098715651718E-3</v>
      </c>
    </row>
    <row r="24" spans="1:18" x14ac:dyDescent="0.25">
      <c r="A24" s="47">
        <v>38930</v>
      </c>
      <c r="B24" s="9">
        <v>9.4999999999999998E-3</v>
      </c>
      <c r="C24" s="9">
        <v>2.1274193032348121E-2</v>
      </c>
      <c r="D24" s="3">
        <f t="shared" si="0"/>
        <v>114.5081991312526</v>
      </c>
      <c r="E24" s="3">
        <f>D24/MAXA($D$6:D23)-1</f>
        <v>-5.8092328056248421E-3</v>
      </c>
      <c r="F24" s="10">
        <f>'L2 (3)'!Q22</f>
        <v>5.3890907875668061E-3</v>
      </c>
      <c r="G24" s="10">
        <f t="shared" si="1"/>
        <v>6.3438734274564087E-3</v>
      </c>
      <c r="H24" s="11">
        <f t="shared" si="2"/>
        <v>108.12716337927422</v>
      </c>
      <c r="I24" s="3">
        <f t="shared" si="3"/>
        <v>109.99242541151963</v>
      </c>
      <c r="J24" s="3">
        <f>I24/MAXA($I$6:I23)-1</f>
        <v>6.343873427456348E-3</v>
      </c>
      <c r="O24" s="3" t="s">
        <v>40</v>
      </c>
      <c r="P24" s="13">
        <f>(1+B53)*(1+B54)*(1+B55)-1</f>
        <v>1.2393811753999895E-2</v>
      </c>
      <c r="Q24" s="13">
        <f>(1+C53)*(1+C54)*(1+C55)-1</f>
        <v>-0.11666759479656785</v>
      </c>
      <c r="R24" s="13">
        <f>(1+G53)*(1+G54)*(1+G55)-1</f>
        <v>1.4924099708470751E-2</v>
      </c>
    </row>
    <row r="25" spans="1:18" x14ac:dyDescent="0.25">
      <c r="A25" s="47">
        <v>38961</v>
      </c>
      <c r="B25" s="9">
        <v>6.8000000000000005E-3</v>
      </c>
      <c r="C25" s="9">
        <v>2.4566298512509466E-2</v>
      </c>
      <c r="D25" s="3">
        <f t="shared" si="0"/>
        <v>115.28685488534511</v>
      </c>
      <c r="E25" s="3">
        <f>D25/MAXA($D$6:D24)-1</f>
        <v>9.5126441129678163E-4</v>
      </c>
      <c r="F25" s="10">
        <f>'L2 (3)'!Q23</f>
        <v>7.1539555081152062E-3</v>
      </c>
      <c r="G25" s="10">
        <f t="shared" si="1"/>
        <v>8.1087381480048088E-3</v>
      </c>
      <c r="H25" s="11">
        <f t="shared" si="2"/>
        <v>108.90070029530825</v>
      </c>
      <c r="I25" s="3">
        <f t="shared" si="3"/>
        <v>110.88432518744558</v>
      </c>
      <c r="J25" s="3">
        <f>I25/MAXA($I$6:I24)-1</f>
        <v>8.1087381480047238E-3</v>
      </c>
      <c r="O25" s="3" t="s">
        <v>41</v>
      </c>
      <c r="P25" s="13">
        <f>(1+B56)*(1+B57)*(1+B58)-1</f>
        <v>5.4732674380000068E-2</v>
      </c>
      <c r="Q25" s="13">
        <f>(1+C56)*(1+C57)*(1+C58)-1</f>
        <v>0.15221779583276618</v>
      </c>
      <c r="R25" s="13">
        <f>(1+G56)*(1+G57)*(1+G58)-1</f>
        <v>1.8795650628076643E-2</v>
      </c>
    </row>
    <row r="26" spans="1:18" x14ac:dyDescent="0.25">
      <c r="A26" s="47">
        <v>38991</v>
      </c>
      <c r="B26" s="9">
        <v>1.0200000000000001E-2</v>
      </c>
      <c r="C26" s="9">
        <v>3.1508002961554205E-2</v>
      </c>
      <c r="D26" s="3">
        <f t="shared" si="0"/>
        <v>116.46278080517563</v>
      </c>
      <c r="E26" s="3">
        <f>D26/MAXA($D$6:D25)-1</f>
        <v>1.0199999999999987E-2</v>
      </c>
      <c r="F26" s="10">
        <f>'L2 (3)'!Q24</f>
        <v>3.6507785640885093E-3</v>
      </c>
      <c r="G26" s="10">
        <f t="shared" si="1"/>
        <v>4.6055612039781115E-3</v>
      </c>
      <c r="H26" s="11">
        <f t="shared" si="2"/>
        <v>109.29827263756059</v>
      </c>
      <c r="I26" s="3">
        <f t="shared" si="3"/>
        <v>111.39500973365818</v>
      </c>
      <c r="J26" s="3">
        <f>I26/MAXA($I$6:I25)-1</f>
        <v>4.6055612039781479E-3</v>
      </c>
      <c r="O26" s="3" t="s">
        <v>42</v>
      </c>
      <c r="P26" s="13">
        <f>(1+B59)*(1+B60)*(1+B61)-1</f>
        <v>5.2383991832000154E-2</v>
      </c>
      <c r="Q26" s="13">
        <f>(1+C59)*(1+C60)*(1+C61)-1</f>
        <v>0.14984983243163552</v>
      </c>
      <c r="R26" s="13">
        <f>(1+G59)*(1+G60)*(1+G61)-1</f>
        <v>1.6954201175936934E-2</v>
      </c>
    </row>
    <row r="27" spans="1:18" x14ac:dyDescent="0.25">
      <c r="A27" s="47">
        <v>39022</v>
      </c>
      <c r="B27" s="9">
        <v>1.4499999999999999E-2</v>
      </c>
      <c r="C27" s="9">
        <v>1.6466656727820217E-2</v>
      </c>
      <c r="D27" s="3">
        <f t="shared" si="0"/>
        <v>118.15149112685067</v>
      </c>
      <c r="E27" s="3">
        <f>D27/MAXA($D$6:D26)-1</f>
        <v>1.4499999999999957E-2</v>
      </c>
      <c r="F27" s="10">
        <f>'L2 (3)'!Q25</f>
        <v>6.5618795872135188E-3</v>
      </c>
      <c r="G27" s="10">
        <f t="shared" si="1"/>
        <v>7.5166622271031214E-3</v>
      </c>
      <c r="H27" s="11">
        <f t="shared" si="2"/>
        <v>110.0154747416987</v>
      </c>
      <c r="I27" s="3">
        <f t="shared" si="3"/>
        <v>112.23232839561096</v>
      </c>
      <c r="J27" s="3">
        <f>I27/MAXA($I$6:I26)-1</f>
        <v>7.5166622271032324E-3</v>
      </c>
      <c r="O27" s="3" t="s">
        <v>43</v>
      </c>
      <c r="P27" s="13">
        <f>(1+B62)*(1+B63)*(1+B64)-1</f>
        <v>1.506545771000023E-2</v>
      </c>
      <c r="Q27" s="13">
        <f>(1+C62)*(1+C63)*(1+C64)-1</f>
        <v>5.4887068542618156E-2</v>
      </c>
      <c r="R27" s="13">
        <f>(1+G62)*(1+G63)*(1+G64)-1</f>
        <v>1.3242383441101957E-2</v>
      </c>
    </row>
    <row r="28" spans="1:18" x14ac:dyDescent="0.25">
      <c r="A28" s="47">
        <v>39052</v>
      </c>
      <c r="B28" s="9">
        <v>2.0199999999999999E-2</v>
      </c>
      <c r="C28" s="9">
        <v>1.2615782852659851E-2</v>
      </c>
      <c r="D28" s="3">
        <f t="shared" si="0"/>
        <v>120.53815124761306</v>
      </c>
      <c r="E28" s="3">
        <f>D28/MAXA($D$6:D27)-1</f>
        <v>2.0199999999999996E-2</v>
      </c>
      <c r="F28" s="10">
        <f>'L2 (3)'!Q26</f>
        <v>5.0761351316088643E-3</v>
      </c>
      <c r="G28" s="10">
        <f t="shared" si="1"/>
        <v>6.0309177714984669E-3</v>
      </c>
      <c r="H28" s="11">
        <f t="shared" si="2"/>
        <v>110.57392815805566</v>
      </c>
      <c r="I28" s="3">
        <f t="shared" si="3"/>
        <v>112.90919233946872</v>
      </c>
      <c r="J28" s="3">
        <f>I28/MAXA($I$6:I27)-1</f>
        <v>6.0309177714985562E-3</v>
      </c>
      <c r="O28" s="3" t="s">
        <v>44</v>
      </c>
      <c r="P28" s="13">
        <f>(1+B65)*(1+B66)*(1+B67)-1</f>
        <v>2.2076321552000122E-2</v>
      </c>
      <c r="Q28" s="13">
        <f>(1+C65)*(1+C66)*(1+C67)-1</f>
        <v>4.872215870265606E-2</v>
      </c>
      <c r="R28" s="13">
        <f>(1+G65)*(1+G66)*(1+G67)-1</f>
        <v>1.3678066895597141E-2</v>
      </c>
    </row>
    <row r="29" spans="1:18" x14ac:dyDescent="0.25">
      <c r="A29" s="47">
        <v>39083</v>
      </c>
      <c r="B29" s="9">
        <v>1.1299999999999999E-2</v>
      </c>
      <c r="C29" s="9">
        <v>1.4059042735039773E-2</v>
      </c>
      <c r="D29" s="3">
        <f t="shared" si="0"/>
        <v>121.9002323567111</v>
      </c>
      <c r="E29" s="3">
        <f>D29/MAXA($D$6:D28)-1</f>
        <v>1.1300000000000088E-2</v>
      </c>
      <c r="F29" s="10">
        <f>'L2 (3)'!Q27</f>
        <v>5.513978579938429E-3</v>
      </c>
      <c r="G29" s="10">
        <f t="shared" si="1"/>
        <v>6.4687612198280316E-3</v>
      </c>
      <c r="H29" s="11">
        <f t="shared" si="2"/>
        <v>111.18363042941884</v>
      </c>
      <c r="I29" s="3">
        <f t="shared" si="3"/>
        <v>113.63957494423637</v>
      </c>
      <c r="J29" s="3">
        <f>I29/MAXA($I$6:I28)-1</f>
        <v>6.4687612198279787E-3</v>
      </c>
      <c r="O29" s="3" t="s">
        <v>45</v>
      </c>
      <c r="P29" s="13">
        <f>(1+B68)*(1+B69)*(1+B70)-1</f>
        <v>-1.4863914549999913E-2</v>
      </c>
      <c r="Q29" s="13">
        <f>(1+C68)*(1+C69)*(1+C70)-1</f>
        <v>-0.11862196676535885</v>
      </c>
      <c r="R29" s="13">
        <f>(1+G68)*(1+G69)*(1+G70)-1</f>
        <v>-1.9534604738143946E-3</v>
      </c>
    </row>
    <row r="30" spans="1:18" x14ac:dyDescent="0.25">
      <c r="A30" s="47">
        <v>39114</v>
      </c>
      <c r="B30" s="9">
        <v>1.8E-3</v>
      </c>
      <c r="C30" s="9">
        <v>-2.1846176033528231E-2</v>
      </c>
      <c r="D30" s="3">
        <f t="shared" si="0"/>
        <v>122.11965277495318</v>
      </c>
      <c r="E30" s="3">
        <f>D30/MAXA($D$6:D29)-1</f>
        <v>1.8000000000000238E-3</v>
      </c>
      <c r="F30" s="10">
        <f>'L2 (3)'!Q28</f>
        <v>6.1258925668014339E-3</v>
      </c>
      <c r="G30" s="10">
        <f t="shared" si="1"/>
        <v>7.0806752066910365E-3</v>
      </c>
      <c r="H30" s="11">
        <f t="shared" si="2"/>
        <v>111.86472940461643</v>
      </c>
      <c r="I30" s="3">
        <f t="shared" si="3"/>
        <v>114.44421986504292</v>
      </c>
      <c r="J30" s="3">
        <f>I30/MAXA($I$6:I29)-1</f>
        <v>7.0806752066909784E-3</v>
      </c>
      <c r="O30" s="3" t="s">
        <v>46</v>
      </c>
      <c r="P30" s="13">
        <f>(1+B71)*(1+B72)*(1+B73)-1</f>
        <v>2.7205646330000111E-2</v>
      </c>
      <c r="Q30" s="13">
        <f>(1+C71)*(1+C72)*(1+C73)-1</f>
        <v>0.10719794528113624</v>
      </c>
      <c r="R30" s="13">
        <f>(1+G71)*(1+G72)*(1+G73)-1</f>
        <v>2.0938848752247941E-2</v>
      </c>
    </row>
    <row r="31" spans="1:18" x14ac:dyDescent="0.25">
      <c r="A31" s="47">
        <v>39142</v>
      </c>
      <c r="B31" s="9">
        <v>9.5999999999999992E-3</v>
      </c>
      <c r="C31" s="9">
        <v>9.9799828968305526E-3</v>
      </c>
      <c r="D31" s="3">
        <f t="shared" si="0"/>
        <v>123.29200144159273</v>
      </c>
      <c r="E31" s="3">
        <f>D31/MAXA($D$6:D30)-1</f>
        <v>9.6000000000000529E-3</v>
      </c>
      <c r="F31" s="10">
        <f>'L2 (3)'!Q29</f>
        <v>4.3078552663946412E-4</v>
      </c>
      <c r="G31" s="10">
        <f t="shared" si="1"/>
        <v>1.3855681665290668E-3</v>
      </c>
      <c r="H31" s="11">
        <f t="shared" si="2"/>
        <v>111.91291911098537</v>
      </c>
      <c r="I31" s="3">
        <f t="shared" si="3"/>
        <v>114.60279013293119</v>
      </c>
      <c r="J31" s="3">
        <f>I31/MAXA($I$6:I30)-1</f>
        <v>1.3855681665291275E-3</v>
      </c>
      <c r="O31" s="3" t="s">
        <v>47</v>
      </c>
      <c r="P31" s="13">
        <f>(1+B74)*(1+B75)*(1+B76)-1</f>
        <v>4.7287417665999865E-2</v>
      </c>
      <c r="Q31" s="13">
        <f>(1+C74)*(1+C75)*(1+C76)-1</f>
        <v>0.10203300823660832</v>
      </c>
      <c r="R31" s="13">
        <f>(1+G74)*(1+G75)*(1+G76)-1</f>
        <v>1.5095306701078615E-2</v>
      </c>
    </row>
    <row r="32" spans="1:18" x14ac:dyDescent="0.25">
      <c r="A32" s="47">
        <v>39173</v>
      </c>
      <c r="B32" s="9">
        <v>1.46E-2</v>
      </c>
      <c r="C32" s="9">
        <v>4.3290690602424187E-2</v>
      </c>
      <c r="D32" s="3">
        <f t="shared" si="0"/>
        <v>125.09206466263998</v>
      </c>
      <c r="E32" s="3">
        <f>D32/MAXA($D$6:D31)-1</f>
        <v>1.4599999999999946E-2</v>
      </c>
      <c r="F32" s="10">
        <f>'L2 (3)'!Q30</f>
        <v>5.3037103104742614E-3</v>
      </c>
      <c r="G32" s="10">
        <f t="shared" si="1"/>
        <v>6.258492950363864E-3</v>
      </c>
      <c r="H32" s="11">
        <f t="shared" si="2"/>
        <v>112.50647281394957</v>
      </c>
      <c r="I32" s="3">
        <f t="shared" si="3"/>
        <v>115.32003088707017</v>
      </c>
      <c r="J32" s="3">
        <f>I32/MAXA($I$6:I31)-1</f>
        <v>6.2584929503639586E-3</v>
      </c>
      <c r="O32" s="3" t="s">
        <v>48</v>
      </c>
      <c r="P32" s="13">
        <f>(1+B77)*(1+B78)*(1+B79)-1</f>
        <v>5.4988383999998725E-3</v>
      </c>
      <c r="Q32" s="13">
        <f>(1+C77)*(1+C78)*(1+C79)-1</f>
        <v>5.4220556110406548E-2</v>
      </c>
      <c r="R32" s="13">
        <f>(1+G77)*(1+G78)*(1+G79)-1</f>
        <v>1.3050489454992764E-2</v>
      </c>
    </row>
    <row r="33" spans="1:18" x14ac:dyDescent="0.25">
      <c r="A33" s="47">
        <v>39203</v>
      </c>
      <c r="B33" s="9">
        <v>1.0800000000000001E-2</v>
      </c>
      <c r="C33" s="9">
        <v>3.254922870993493E-2</v>
      </c>
      <c r="D33" s="3">
        <f t="shared" si="0"/>
        <v>126.44305896099648</v>
      </c>
      <c r="E33" s="3">
        <f>D33/MAXA($D$6:D32)-1</f>
        <v>1.0799999999999921E-2</v>
      </c>
      <c r="F33" s="10">
        <f>'L2 (3)'!Q31</f>
        <v>7.3849559782463688E-3</v>
      </c>
      <c r="G33" s="10">
        <f t="shared" si="1"/>
        <v>8.3397386181359723E-3</v>
      </c>
      <c r="H33" s="11">
        <f t="shared" si="2"/>
        <v>113.33732816294837</v>
      </c>
      <c r="I33" s="3">
        <f t="shared" si="3"/>
        <v>116.2817698021037</v>
      </c>
      <c r="J33" s="3">
        <f>I33/MAXA($I$6:I32)-1</f>
        <v>8.3397386181358613E-3</v>
      </c>
      <c r="O33" s="3" t="s">
        <v>49</v>
      </c>
      <c r="P33" s="13">
        <f>(1+B80)*(1+B81)*(1+B82)-1</f>
        <v>-1.1282222280999954E-2</v>
      </c>
      <c r="Q33" s="13">
        <f>(1+C80)*(1+C81)*(1+C82)-1</f>
        <v>-3.9144846414979062E-3</v>
      </c>
      <c r="R33" s="13">
        <f>(1+G80)*(1+G81)*(1+G82)-1</f>
        <v>7.7389277905255405E-3</v>
      </c>
    </row>
    <row r="34" spans="1:18" x14ac:dyDescent="0.25">
      <c r="A34" s="47">
        <v>39234</v>
      </c>
      <c r="B34" s="9">
        <v>2.8000000000000004E-3</v>
      </c>
      <c r="C34" s="9">
        <v>-1.7816322202167556E-2</v>
      </c>
      <c r="D34" s="3">
        <f t="shared" si="0"/>
        <v>126.79709952608727</v>
      </c>
      <c r="E34" s="3">
        <f>D34/MAXA($D$6:D33)-1</f>
        <v>2.7999999999999137E-3</v>
      </c>
      <c r="F34" s="10">
        <f>'L2 (3)'!Q32</f>
        <v>6.5506709417400876E-3</v>
      </c>
      <c r="G34" s="10">
        <f t="shared" si="1"/>
        <v>7.5054535816296902E-3</v>
      </c>
      <c r="H34" s="11">
        <f t="shared" si="2"/>
        <v>114.07976370515985</v>
      </c>
      <c r="I34" s="3">
        <f t="shared" si="3"/>
        <v>117.15451722774313</v>
      </c>
      <c r="J34" s="3">
        <f>I34/MAXA($I$6:I33)-1</f>
        <v>7.5054535816296841E-3</v>
      </c>
      <c r="O34" s="3" t="s">
        <v>50</v>
      </c>
      <c r="P34" s="13">
        <f>(1+B83)*(1+B84)*(1+B85)-1</f>
        <v>-2.7922824307999972E-2</v>
      </c>
      <c r="Q34" s="13">
        <f>(1+C83)*(1+C84)*(1+C85)-1</f>
        <v>-0.14327899264812149</v>
      </c>
      <c r="R34" s="13">
        <f>(1+G83)*(1+G84)*(1+G85)-1</f>
        <v>-1.9332709608983478E-3</v>
      </c>
    </row>
    <row r="35" spans="1:18" x14ac:dyDescent="0.25">
      <c r="A35" s="47">
        <v>39264</v>
      </c>
      <c r="B35" s="9">
        <v>-4.1999999999999997E-3</v>
      </c>
      <c r="C35" s="9">
        <v>-3.1981878316802548E-2</v>
      </c>
      <c r="D35" s="3">
        <f t="shared" si="0"/>
        <v>126.2645517080777</v>
      </c>
      <c r="E35" s="3">
        <f>D35/MAXA($D$6:D34)-1</f>
        <v>-4.1999999999999815E-3</v>
      </c>
      <c r="F35" s="10">
        <f>'L2 (3)'!Q33</f>
        <v>4.7712612405422222E-3</v>
      </c>
      <c r="G35" s="10">
        <f t="shared" si="1"/>
        <v>5.7260438804318248E-3</v>
      </c>
      <c r="H35" s="11">
        <f t="shared" si="2"/>
        <v>114.62406806005649</v>
      </c>
      <c r="I35" s="3">
        <f t="shared" si="3"/>
        <v>117.82534913417999</v>
      </c>
      <c r="J35" s="3">
        <f>I35/MAXA($I$6:I34)-1</f>
        <v>5.7260438804318525E-3</v>
      </c>
      <c r="O35" s="3" t="s">
        <v>51</v>
      </c>
      <c r="P35" s="13">
        <f>(1+B86)*(1+B87)*(1+B88)-1</f>
        <v>8.2838444399999656E-3</v>
      </c>
      <c r="Q35" s="13">
        <f>(1+C86)*(1+C87)*(1+C88)-1</f>
        <v>0.11152350770975006</v>
      </c>
      <c r="R35" s="13">
        <f>(1+G86)*(1+G87)*(1+G88)-1</f>
        <v>1.732767322076656E-2</v>
      </c>
    </row>
    <row r="36" spans="1:18" x14ac:dyDescent="0.25">
      <c r="A36" s="47">
        <v>39295</v>
      </c>
      <c r="B36" s="9">
        <v>-1.4499999999999999E-2</v>
      </c>
      <c r="C36" s="9">
        <v>1.2863571531556817E-2</v>
      </c>
      <c r="D36" s="3">
        <f t="shared" si="0"/>
        <v>124.43371570831059</v>
      </c>
      <c r="E36" s="3">
        <f>D36/MAXA($D$6:D35)-1</f>
        <v>-1.8639099999999909E-2</v>
      </c>
      <c r="F36" s="10">
        <f>'L2 (3)'!Q34</f>
        <v>3.1537469899153218E-3</v>
      </c>
      <c r="G36" s="10">
        <f t="shared" si="1"/>
        <v>4.1085296298049249E-3</v>
      </c>
      <c r="H36" s="11">
        <f t="shared" si="2"/>
        <v>114.98556336967273</v>
      </c>
      <c r="I36" s="3">
        <f t="shared" si="3"/>
        <v>118.30943807223987</v>
      </c>
      <c r="J36" s="3">
        <f>I36/MAXA($I$6:I35)-1</f>
        <v>4.1085296298049023E-3</v>
      </c>
      <c r="O36" s="3" t="s">
        <v>52</v>
      </c>
      <c r="P36" s="13">
        <f>(1+B89)*(1+B90)*(1+B91)-1</f>
        <v>3.4630977124999962E-2</v>
      </c>
      <c r="Q36" s="13">
        <f>(1+C89)*(1+C90)*(1+C91)-1</f>
        <v>0.11996660136704707</v>
      </c>
      <c r="R36" s="13">
        <f>(1+G89)*(1+G90)*(1+G91)-1</f>
        <v>1.6946793589499132E-2</v>
      </c>
    </row>
    <row r="37" spans="1:18" x14ac:dyDescent="0.25">
      <c r="A37" s="47">
        <v>39326</v>
      </c>
      <c r="B37" s="9">
        <v>8.6999999999999994E-3</v>
      </c>
      <c r="C37" s="9">
        <v>3.5794008343299488E-2</v>
      </c>
      <c r="D37" s="3">
        <f t="shared" si="0"/>
        <v>125.51628903497289</v>
      </c>
      <c r="E37" s="3">
        <f>D37/MAXA($D$6:D36)-1</f>
        <v>-1.0101260169999904E-2</v>
      </c>
      <c r="F37" s="10">
        <f>'L2 (3)'!Q35</f>
        <v>8.0888075229668607E-3</v>
      </c>
      <c r="G37" s="10">
        <f t="shared" si="1"/>
        <v>9.0435901628564633E-3</v>
      </c>
      <c r="H37" s="11">
        <f t="shared" si="2"/>
        <v>115.91565945968992</v>
      </c>
      <c r="I37" s="3">
        <f t="shared" si="3"/>
        <v>119.37938014256306</v>
      </c>
      <c r="J37" s="3">
        <f>I37/MAXA($I$6:I36)-1</f>
        <v>9.0435901628564963E-3</v>
      </c>
      <c r="O37" s="3" t="s">
        <v>53</v>
      </c>
      <c r="P37" s="13">
        <f>(1+B92)*(1+B93)*(1+B94)-1</f>
        <v>-8.680366527999972E-3</v>
      </c>
      <c r="Q37" s="13">
        <f>(1+C92)*(1+C93)*(1+C94)-1</f>
        <v>-3.2879605496395681E-2</v>
      </c>
      <c r="R37" s="13">
        <f>(1+G92)*(1+G93)*(1+G94)-1</f>
        <v>1.04067026778214E-2</v>
      </c>
    </row>
    <row r="38" spans="1:18" x14ac:dyDescent="0.25">
      <c r="A38" s="47">
        <v>39356</v>
      </c>
      <c r="B38" s="9">
        <v>1.0900000000000002E-2</v>
      </c>
      <c r="C38" s="9">
        <v>1.4822338300311211E-2</v>
      </c>
      <c r="D38" s="3">
        <f t="shared" si="0"/>
        <v>126.88441658545408</v>
      </c>
      <c r="E38" s="3">
        <f>D38/MAXA($D$6:D37)-1</f>
        <v>6.8863609414693272E-4</v>
      </c>
      <c r="F38" s="10">
        <f>'L2 (3)'!Q36</f>
        <v>8.0659633826028216E-3</v>
      </c>
      <c r="G38" s="10">
        <f t="shared" si="1"/>
        <v>9.0207460224924242E-3</v>
      </c>
      <c r="H38" s="11">
        <f t="shared" si="2"/>
        <v>116.85063092436204</v>
      </c>
      <c r="I38" s="3">
        <f t="shared" si="3"/>
        <v>120.4562712111517</v>
      </c>
      <c r="J38" s="3">
        <f>I38/MAXA($I$6:I37)-1</f>
        <v>9.0207460224924763E-3</v>
      </c>
      <c r="O38" s="3" t="s">
        <v>54</v>
      </c>
      <c r="P38" s="13">
        <f>(1+B95)*(1+B96)*(1+B97)-1</f>
        <v>2.4920068759999969E-2</v>
      </c>
      <c r="Q38" s="13">
        <f>(1+C95)*(1+C96)*(1+C97)-1</f>
        <v>5.7636406912816573E-2</v>
      </c>
      <c r="R38" s="13">
        <f>(1+G95)*(1+G96)*(1+G97)-1</f>
        <v>1.1360975184948385E-2</v>
      </c>
    </row>
    <row r="39" spans="1:18" x14ac:dyDescent="0.25">
      <c r="A39" s="47">
        <v>39387</v>
      </c>
      <c r="B39" s="9">
        <v>-1.54E-2</v>
      </c>
      <c r="C39" s="9">
        <v>-4.4043417224814418E-2</v>
      </c>
      <c r="D39" s="3">
        <f t="shared" si="0"/>
        <v>124.93039657003808</v>
      </c>
      <c r="E39" s="3">
        <f>D39/MAXA($D$6:D38)-1</f>
        <v>-1.5399999999999969E-2</v>
      </c>
      <c r="F39" s="10">
        <f>'L2 (3)'!Q37</f>
        <v>6.446898775540057E-3</v>
      </c>
      <c r="G39" s="10">
        <f t="shared" si="1"/>
        <v>7.4016814154296597E-3</v>
      </c>
      <c r="H39" s="11">
        <f t="shared" si="2"/>
        <v>117.6039551137894</v>
      </c>
      <c r="I39" s="3">
        <f t="shared" si="3"/>
        <v>121.34785015514723</v>
      </c>
      <c r="J39" s="3">
        <f>I39/MAXA($I$6:I38)-1</f>
        <v>7.4016814154296284E-3</v>
      </c>
      <c r="O39" s="3" t="s">
        <v>55</v>
      </c>
      <c r="P39" s="13">
        <f>(1+B5598)*(1+B99)*(1+B100)-1</f>
        <v>1.3137379999999865E-2</v>
      </c>
      <c r="Q39" s="13">
        <f>(1+C5598)*(1+C99)*(1+C100)-1</f>
        <v>9.9350687331518639E-3</v>
      </c>
      <c r="R39" s="13">
        <f>(1+G5598)*(1+G99)*(1+G100)-1</f>
        <v>6.9901594834553826E-3</v>
      </c>
    </row>
    <row r="40" spans="1:18" x14ac:dyDescent="0.25">
      <c r="A40" s="47">
        <v>39417</v>
      </c>
      <c r="B40" s="9">
        <v>3.2000000000000002E-3</v>
      </c>
      <c r="C40" s="9">
        <v>-8.6285090339686121E-3</v>
      </c>
      <c r="D40" s="3">
        <f t="shared" si="0"/>
        <v>125.33017383906221</v>
      </c>
      <c r="E40" s="3">
        <f>D40/MAXA($D$6:D39)-1</f>
        <v>-1.2249279999999918E-2</v>
      </c>
      <c r="F40" s="10">
        <f>'L2 (3)'!Q38</f>
        <v>4.6085082933407214E-3</v>
      </c>
      <c r="G40" s="10">
        <f t="shared" si="1"/>
        <v>5.563290933230324E-3</v>
      </c>
      <c r="H40" s="11">
        <f t="shared" si="2"/>
        <v>118.14593391626096</v>
      </c>
      <c r="I40" s="3">
        <f t="shared" si="3"/>
        <v>122.02294354968235</v>
      </c>
      <c r="J40" s="3">
        <f>I40/MAXA($I$6:I39)-1</f>
        <v>5.5632909332303804E-3</v>
      </c>
      <c r="O40" s="3" t="s">
        <v>56</v>
      </c>
      <c r="P40" s="13">
        <f>(1+B101)*(1+B102)*(1+B103)-1</f>
        <v>2.9328498356000043E-2</v>
      </c>
      <c r="Q40" s="13">
        <f>(1+C101)*(1+C102)*(1+C103)-1</f>
        <v>0.10026714947921511</v>
      </c>
      <c r="R40" s="13">
        <f>(1+G101)*(1+G102)*(1+G103)-1</f>
        <v>7.3251150249902253E-3</v>
      </c>
    </row>
    <row r="41" spans="1:18" x14ac:dyDescent="0.25">
      <c r="A41" s="47">
        <v>39448</v>
      </c>
      <c r="B41" s="9">
        <v>-1.1000000000000001E-2</v>
      </c>
      <c r="C41" s="9">
        <v>-6.116343193593643E-2</v>
      </c>
      <c r="D41" s="3">
        <f t="shared" si="0"/>
        <v>123.95154192683253</v>
      </c>
      <c r="E41" s="3">
        <f>D41/MAXA($D$6:D40)-1</f>
        <v>-2.3114537919999956E-2</v>
      </c>
      <c r="F41" s="10">
        <f>'L2 (3)'!Q39</f>
        <v>5.8317465624183823E-3</v>
      </c>
      <c r="G41" s="10">
        <f t="shared" si="1"/>
        <v>6.7865292023079849E-3</v>
      </c>
      <c r="H41" s="11">
        <f t="shared" si="2"/>
        <v>118.83493106024083</v>
      </c>
      <c r="I41" s="3">
        <f t="shared" si="3"/>
        <v>122.85105581943384</v>
      </c>
      <c r="J41" s="3">
        <f>I41/MAXA($I$6:I40)-1</f>
        <v>6.7865292023079338E-3</v>
      </c>
      <c r="O41" s="3" t="s">
        <v>57</v>
      </c>
      <c r="P41" s="13">
        <f>(1+B104)*(1+B105)*(1+B106)-1</f>
        <v>2.6911942999996441E-4</v>
      </c>
      <c r="Q41" s="13">
        <f>(1+C104)*(1+C105)*(1+C106)-1</f>
        <v>2.3636455365220632E-2</v>
      </c>
      <c r="R41" s="13">
        <f>(1+G104)*(1+G105)*(1+G106)-1</f>
        <v>9.8275719090039626E-3</v>
      </c>
    </row>
    <row r="42" spans="1:18" x14ac:dyDescent="0.25">
      <c r="A42" s="47">
        <v>39479</v>
      </c>
      <c r="B42" s="9">
        <v>1.8200000000000001E-2</v>
      </c>
      <c r="C42" s="9">
        <v>-3.4761192772624461E-2</v>
      </c>
      <c r="D42" s="3">
        <f t="shared" si="0"/>
        <v>126.20745998990088</v>
      </c>
      <c r="E42" s="3">
        <f>D42/MAXA($D$6:D41)-1</f>
        <v>-5.3352225101439554E-3</v>
      </c>
      <c r="F42" s="10">
        <f>'L2 (3)'!Q40</f>
        <v>2.9366335786658372E-3</v>
      </c>
      <c r="G42" s="10">
        <f t="shared" si="1"/>
        <v>3.8914162185554398E-3</v>
      </c>
      <c r="H42" s="11">
        <f t="shared" si="2"/>
        <v>119.18390570911077</v>
      </c>
      <c r="I42" s="3">
        <f t="shared" si="3"/>
        <v>123.32912041051625</v>
      </c>
      <c r="J42" s="3">
        <f>I42/MAXA($I$6:I41)-1</f>
        <v>3.8914162185554879E-3</v>
      </c>
      <c r="O42" s="3" t="s">
        <v>58</v>
      </c>
      <c r="P42" s="13">
        <f>(1+B107)*(1+B108)*(1+B109)-1</f>
        <v>1.2598255299999916E-2</v>
      </c>
      <c r="Q42" s="13">
        <f>(1+C107)*(1+C108)*(1+C109)-1</f>
        <v>4.6859836791259601E-2</v>
      </c>
      <c r="R42" s="13">
        <f>(1+G107)*(1+G108)*(1+G109)-1</f>
        <v>5.9158315259928429E-3</v>
      </c>
    </row>
    <row r="43" spans="1:18" x14ac:dyDescent="0.25">
      <c r="A43" s="47">
        <v>39508</v>
      </c>
      <c r="B43" s="9">
        <v>-7.9000000000000008E-3</v>
      </c>
      <c r="C43" s="9">
        <v>-5.9596236145298409E-3</v>
      </c>
      <c r="D43" s="3">
        <f t="shared" si="0"/>
        <v>125.21042105598066</v>
      </c>
      <c r="E43" s="3">
        <f>D43/MAXA($D$6:D42)-1</f>
        <v>-1.3193074252313863E-2</v>
      </c>
      <c r="F43" s="10">
        <f>'L2 (3)'!Q41</f>
        <v>4.504889487052373E-3</v>
      </c>
      <c r="G43" s="10">
        <f t="shared" si="1"/>
        <v>5.4596721269419756E-3</v>
      </c>
      <c r="H43" s="11">
        <f t="shared" si="2"/>
        <v>119.72081603296559</v>
      </c>
      <c r="I43" s="3">
        <f t="shared" si="3"/>
        <v>124.00245697166181</v>
      </c>
      <c r="J43" s="3">
        <f>I43/MAXA($I$6:I42)-1</f>
        <v>5.4596721269419834E-3</v>
      </c>
      <c r="O43" s="3" t="s">
        <v>59</v>
      </c>
      <c r="P43" s="13">
        <f>(1+B110)*(1+B111)*(1+B112)-1</f>
        <v>3.4074592339000009E-2</v>
      </c>
      <c r="Q43" s="13">
        <f>(1+C110)*(1+C111)*(1+C112)-1</f>
        <v>9.9200101774669092E-2</v>
      </c>
      <c r="R43" s="13">
        <f>(1+G110)*(1+G111)*(1+G112)-1</f>
        <v>8.5632182583377237E-3</v>
      </c>
    </row>
    <row r="44" spans="1:18" x14ac:dyDescent="0.25">
      <c r="A44" s="47">
        <v>39539</v>
      </c>
      <c r="B44" s="9">
        <v>5.0000000000000001E-3</v>
      </c>
      <c r="C44" s="9">
        <v>4.7546697913198877E-2</v>
      </c>
      <c r="D44" s="3">
        <f t="shared" si="0"/>
        <v>125.83647316126056</v>
      </c>
      <c r="E44" s="3">
        <f>D44/MAXA($D$6:D43)-1</f>
        <v>-8.2590396235754371E-3</v>
      </c>
      <c r="F44" s="10">
        <f>'L2 (3)'!Q42</f>
        <v>-4.7970598593791955E-4</v>
      </c>
      <c r="G44" s="10">
        <f t="shared" si="1"/>
        <v>4.7507665395168306E-4</v>
      </c>
      <c r="H44" s="11">
        <f t="shared" si="2"/>
        <v>119.6633852408732</v>
      </c>
      <c r="I44" s="3">
        <f t="shared" si="3"/>
        <v>124.06136764400169</v>
      </c>
      <c r="J44" s="3">
        <f>I44/MAXA($I$6:I43)-1</f>
        <v>4.7507665395163379E-4</v>
      </c>
      <c r="O44" s="3" t="s">
        <v>60</v>
      </c>
      <c r="P44" s="13">
        <f>(1+B113)*(1+B114)*(1+B115)-1</f>
        <v>1.8727572679999804E-2</v>
      </c>
      <c r="Q44" s="13">
        <f>(1+C113)*(1+C114)*(1+C115)-1</f>
        <v>1.2973652965117433E-2</v>
      </c>
      <c r="R44" s="13">
        <f>(1+G113)*(1+G114)*(1+G115)-1</f>
        <v>6.7042868133011524E-3</v>
      </c>
    </row>
    <row r="45" spans="1:18" x14ac:dyDescent="0.25">
      <c r="A45" s="47">
        <v>39569</v>
      </c>
      <c r="B45" s="9">
        <v>1.2E-2</v>
      </c>
      <c r="C45" s="9">
        <v>1.0674181657577053E-2</v>
      </c>
      <c r="D45" s="3">
        <f t="shared" si="0"/>
        <v>127.34651083919569</v>
      </c>
      <c r="E45" s="3">
        <f>D45/MAXA($D$6:D44)-1</f>
        <v>3.6418519009415729E-3</v>
      </c>
      <c r="F45" s="10">
        <f>'L2 (3)'!Q43</f>
        <v>3.0877756573675446E-3</v>
      </c>
      <c r="G45" s="10">
        <f t="shared" si="1"/>
        <v>4.0425582972571476E-3</v>
      </c>
      <c r="H45" s="11">
        <f t="shared" si="2"/>
        <v>120.03287892889816</v>
      </c>
      <c r="I45" s="3">
        <f t="shared" si="3"/>
        <v>124.56289295514003</v>
      </c>
      <c r="J45" s="3">
        <f>I45/MAXA($I$6:I44)-1</f>
        <v>4.0425582972571927E-3</v>
      </c>
      <c r="O45" s="3" t="s">
        <v>61</v>
      </c>
      <c r="P45" s="13">
        <f>(1+B116)*(1+B117)*(1+B118)-1</f>
        <v>1.5743520663999755E-2</v>
      </c>
      <c r="Q45" s="13">
        <f>(1+C116)*(1+C117)*(1+C118)-1</f>
        <v>4.6941268998153873E-2</v>
      </c>
      <c r="R45" s="13">
        <f>(1+G116)*(1+G117)*(1+G118)-1</f>
        <v>8.573991105733203E-3</v>
      </c>
    </row>
    <row r="46" spans="1:18" x14ac:dyDescent="0.25">
      <c r="A46" s="47">
        <v>39600</v>
      </c>
      <c r="B46" s="9">
        <v>-1.54E-2</v>
      </c>
      <c r="C46" s="9">
        <v>-8.5962384902803612E-2</v>
      </c>
      <c r="D46" s="3">
        <f t="shared" si="0"/>
        <v>125.38537457227208</v>
      </c>
      <c r="E46" s="3">
        <f>D46/MAXA($D$6:D45)-1</f>
        <v>-1.5399999999999969E-2</v>
      </c>
      <c r="F46" s="10">
        <f>'L2 (3)'!Q44</f>
        <v>4.106593295766096E-3</v>
      </c>
      <c r="G46" s="10">
        <f t="shared" si="1"/>
        <v>5.0613759356556987E-3</v>
      </c>
      <c r="H46" s="11">
        <f t="shared" si="2"/>
        <v>120.52580514477907</v>
      </c>
      <c r="I46" s="3">
        <f t="shared" si="3"/>
        <v>125.19335258401883</v>
      </c>
      <c r="J46" s="3">
        <f>I46/MAXA($I$6:I45)-1</f>
        <v>5.0613759356556987E-3</v>
      </c>
      <c r="O46" s="3" t="s">
        <v>62</v>
      </c>
      <c r="P46" s="13">
        <f>(1+B119)*(1+B120)*(1+B121)-1</f>
        <v>7.8003467659999437E-3</v>
      </c>
      <c r="Q46" s="13">
        <f>(1+C119)*(1+C120)*(1+C121)-1</f>
        <v>6.15236942759112E-3</v>
      </c>
      <c r="R46" s="13">
        <f>(1+G119)*(1+G120)*(1+G121)-1</f>
        <v>9.0899808921351966E-3</v>
      </c>
    </row>
    <row r="47" spans="1:18" x14ac:dyDescent="0.25">
      <c r="A47" s="47">
        <v>39630</v>
      </c>
      <c r="B47" s="9">
        <v>-1.3700000000000002E-2</v>
      </c>
      <c r="C47" s="9">
        <v>-9.8593710937500134E-3</v>
      </c>
      <c r="D47" s="3">
        <f t="shared" si="0"/>
        <v>123.66759494063196</v>
      </c>
      <c r="E47" s="3">
        <f>D47/MAXA($D$6:D46)-1</f>
        <v>-2.8889019999999932E-2</v>
      </c>
      <c r="F47" s="10">
        <f>'L2 (3)'!Q45</f>
        <v>-3.5844575087275558E-3</v>
      </c>
      <c r="G47" s="10">
        <f t="shared" si="1"/>
        <v>-2.6296748688379532E-3</v>
      </c>
      <c r="H47" s="11">
        <f t="shared" si="2"/>
        <v>120.09378551753242</v>
      </c>
      <c r="I47" s="3">
        <f t="shared" si="3"/>
        <v>124.86413477098307</v>
      </c>
      <c r="J47" s="3">
        <f>I47/MAXA($I$6:I46)-1</f>
        <v>-2.6296748688379168E-3</v>
      </c>
      <c r="O47" s="3" t="s">
        <v>63</v>
      </c>
      <c r="P47" s="13">
        <f>(1+B122)*(1+B123)*(1+B124)-1</f>
        <v>1.1598627659999972E-2</v>
      </c>
      <c r="Q47" s="13">
        <f>(1+C122)*(1+C123)*(1+C124)-1</f>
        <v>4.3913350109456406E-2</v>
      </c>
      <c r="R47" s="13">
        <f>(1+G122)*(1+G123)*(1+G124)-1</f>
        <v>1.0279370857435355E-2</v>
      </c>
    </row>
    <row r="48" spans="1:18" x14ac:dyDescent="0.25">
      <c r="A48" s="47">
        <v>39661</v>
      </c>
      <c r="B48" s="9">
        <v>8.9999999999999998E-4</v>
      </c>
      <c r="C48" s="9">
        <v>1.2190464532380041E-2</v>
      </c>
      <c r="D48" s="3">
        <f t="shared" si="0"/>
        <v>123.77889577607851</v>
      </c>
      <c r="E48" s="3">
        <f>D48/MAXA($D$6:D47)-1</f>
        <v>-2.8015020118000056E-2</v>
      </c>
      <c r="F48" s="10">
        <f>'L2 (3)'!Q46</f>
        <v>4.711624352593047E-3</v>
      </c>
      <c r="G48" s="10">
        <f t="shared" si="1"/>
        <v>5.6664069924826496E-3</v>
      </c>
      <c r="H48" s="11">
        <f t="shared" si="2"/>
        <v>120.65962232197192</v>
      </c>
      <c r="I48" s="3">
        <f t="shared" si="3"/>
        <v>125.57166577735966</v>
      </c>
      <c r="J48" s="3">
        <f>I48/MAXA($I$6:I47)-1</f>
        <v>3.0218313155798704E-3</v>
      </c>
      <c r="O48" s="3" t="s">
        <v>64</v>
      </c>
      <c r="P48" s="13">
        <f>(1+B125)*(1+B126)*(1+B127)-1</f>
        <v>4.5936321739999952E-2</v>
      </c>
      <c r="Q48" s="13">
        <f>(1+C125)*(1+C126)*(1+C127)-1</f>
        <v>4.3664050842233681E-3</v>
      </c>
      <c r="R48" s="13">
        <f>(1+G125)*(1+G126)*(1+G127)-1</f>
        <v>1.1959839533560057E-2</v>
      </c>
    </row>
    <row r="49" spans="1:18" x14ac:dyDescent="0.25">
      <c r="A49" s="47">
        <v>39692</v>
      </c>
      <c r="B49" s="9">
        <v>-4.3499999999999997E-2</v>
      </c>
      <c r="C49" s="9">
        <v>-9.0791433779084607E-2</v>
      </c>
      <c r="D49" s="3">
        <f t="shared" si="0"/>
        <v>118.3945138098191</v>
      </c>
      <c r="E49" s="3">
        <f>D49/MAXA($D$6:D48)-1</f>
        <v>-7.0296366742866989E-2</v>
      </c>
      <c r="F49" s="10">
        <f>'L2 (3)'!Q47</f>
        <v>3.7211526130668761E-3</v>
      </c>
      <c r="G49" s="10">
        <f t="shared" si="1"/>
        <v>4.6759352529564787E-3</v>
      </c>
      <c r="H49" s="11">
        <f t="shared" si="2"/>
        <v>121.108615190867</v>
      </c>
      <c r="I49" s="3">
        <f t="shared" si="3"/>
        <v>126.15883075614047</v>
      </c>
      <c r="J49" s="3">
        <f>I49/MAXA($I$6:I48)-1</f>
        <v>4.675935252956398E-3</v>
      </c>
      <c r="O49" s="3" t="s">
        <v>65</v>
      </c>
      <c r="P49" s="13">
        <f>(1+B128)*(1+B129)*(1+B130)-1</f>
        <v>-1.2243785041999966E-2</v>
      </c>
      <c r="Q49" s="13">
        <f>(1+C128)*(1+C129)*(1+C130)-1</f>
        <v>-2.3114315787218231E-3</v>
      </c>
      <c r="R49" s="13">
        <f>(1+G128)*(1+G129)*(1+G130)-1</f>
        <v>8.5348979664006119E-3</v>
      </c>
    </row>
    <row r="50" spans="1:18" x14ac:dyDescent="0.25">
      <c r="A50" s="47">
        <v>39722</v>
      </c>
      <c r="B50" s="9">
        <v>-3.61E-2</v>
      </c>
      <c r="C50" s="9">
        <v>-0.1694245237674199</v>
      </c>
      <c r="D50" s="3">
        <f t="shared" si="0"/>
        <v>114.12047186128463</v>
      </c>
      <c r="E50" s="3">
        <f>D50/MAXA($D$6:D49)-1</f>
        <v>-0.10385866790344955</v>
      </c>
      <c r="F50" s="10">
        <f>'L2 (3)'!Q48</f>
        <v>-2.4079144506120861E-2</v>
      </c>
      <c r="G50" s="10">
        <f t="shared" si="1"/>
        <v>-2.3124361866231256E-2</v>
      </c>
      <c r="H50" s="11">
        <f t="shared" si="2"/>
        <v>118.19242334474994</v>
      </c>
      <c r="I50" s="3">
        <f t="shared" si="3"/>
        <v>123.24148830111486</v>
      </c>
      <c r="J50" s="3">
        <f>I50/MAXA($I$6:I49)-1</f>
        <v>-2.3124361866231236E-2</v>
      </c>
      <c r="O50" s="3" t="s">
        <v>66</v>
      </c>
      <c r="P50" s="13">
        <f>(1+B131)*(1+B132)*(1+B133)-1</f>
        <v>-7.4605207960000142E-3</v>
      </c>
      <c r="Q50" s="13">
        <f>(1+C131)*(1+C132)*(1+C133)-1</f>
        <v>-6.9351644158272774E-2</v>
      </c>
      <c r="R50" s="13">
        <f>(1+G131)*(1+G132)*(1+G133)-1</f>
        <v>4.1172466671477448E-3</v>
      </c>
    </row>
    <row r="51" spans="1:18" x14ac:dyDescent="0.25">
      <c r="A51" s="47">
        <v>39753</v>
      </c>
      <c r="B51" s="9">
        <v>-5.4000000000000003E-3</v>
      </c>
      <c r="C51" s="9">
        <v>-7.4849042580645175E-2</v>
      </c>
      <c r="D51" s="3">
        <f t="shared" si="0"/>
        <v>113.5042213132337</v>
      </c>
      <c r="E51" s="3">
        <f>D51/MAXA($D$6:D50)-1</f>
        <v>-0.10869783109677078</v>
      </c>
      <c r="F51" s="10">
        <f>'L2 (3)'!Q49</f>
        <v>4.6962166144303924E-3</v>
      </c>
      <c r="G51" s="10">
        <f t="shared" si="1"/>
        <v>5.6509992543199951E-3</v>
      </c>
      <c r="H51" s="11">
        <f t="shared" si="2"/>
        <v>118.74748056696134</v>
      </c>
      <c r="I51" s="3">
        <f t="shared" si="3"/>
        <v>123.93792585960573</v>
      </c>
      <c r="J51" s="3">
        <f>I51/MAXA($I$6:I50)-1</f>
        <v>-1.7604038363574048E-2</v>
      </c>
      <c r="O51" s="3" t="s">
        <v>67</v>
      </c>
      <c r="P51" s="13">
        <f>(1+B134)*(1+B135)*(1+B136)-1</f>
        <v>1.9408544000000028E-2</v>
      </c>
      <c r="Q51" s="13">
        <f>(1+C134)*(1+C135)*(1+C136)-1</f>
        <v>6.4535403159572402E-2</v>
      </c>
      <c r="R51" s="13">
        <f>(1+G134)*(1+G135)*(1+G136)-1</f>
        <v>1.249623712382153E-2</v>
      </c>
    </row>
    <row r="52" spans="1:18" x14ac:dyDescent="0.25">
      <c r="A52" s="47">
        <v>39783</v>
      </c>
      <c r="B52" s="9">
        <v>-4.5999999999999999E-3</v>
      </c>
      <c r="C52" s="9">
        <v>7.8215768970539834E-3</v>
      </c>
      <c r="D52" s="3">
        <f t="shared" si="0"/>
        <v>112.98210189519281</v>
      </c>
      <c r="E52" s="3">
        <f>D52/MAXA($D$6:D51)-1</f>
        <v>-0.11279782107372582</v>
      </c>
      <c r="F52" s="10">
        <f>'L2 (3)'!Q50</f>
        <v>1.2700738164229609E-2</v>
      </c>
      <c r="G52" s="10">
        <f t="shared" si="1"/>
        <v>1.3655520804119211E-2</v>
      </c>
      <c r="H52" s="11">
        <f t="shared" si="2"/>
        <v>120.25566122530427</v>
      </c>
      <c r="I52" s="3">
        <f t="shared" si="3"/>
        <v>125.63036278460095</v>
      </c>
      <c r="J52" s="3">
        <f>I52/MAXA($I$6:I51)-1</f>
        <v>-4.1889098715652828E-3</v>
      </c>
      <c r="O52" s="3" t="s">
        <v>68</v>
      </c>
      <c r="P52" s="13">
        <f>(1+B137)*(1+B138)*(1+B139)-1</f>
        <v>-5.3482671999998121E-3</v>
      </c>
      <c r="Q52" s="13">
        <f>(1+C137)*(1+C138)*(1+C139)-1</f>
        <v>7.7301924009909317E-3</v>
      </c>
      <c r="R52" s="13">
        <f>(1+G137)*(1+G138)*(1+G139)-1</f>
        <v>1.0784578064384931E-2</v>
      </c>
    </row>
    <row r="53" spans="1:18" x14ac:dyDescent="0.25">
      <c r="A53" s="47">
        <v>39814</v>
      </c>
      <c r="B53" s="9">
        <v>4.7000000000000002E-3</v>
      </c>
      <c r="C53" s="9">
        <v>-8.5657342928314395E-2</v>
      </c>
      <c r="D53" s="3">
        <f t="shared" si="0"/>
        <v>113.51311777410021</v>
      </c>
      <c r="E53" s="3">
        <f>D53/MAXA($D$6:D52)-1</f>
        <v>-0.10862797083277231</v>
      </c>
      <c r="F53" s="10">
        <f>'L2 (3)'!Q51</f>
        <v>7.6896915055527501E-3</v>
      </c>
      <c r="G53" s="10">
        <f t="shared" si="1"/>
        <v>8.6444741454423518E-3</v>
      </c>
      <c r="H53" s="11">
        <f t="shared" si="2"/>
        <v>121.1803901619231</v>
      </c>
      <c r="I53" s="3">
        <f t="shared" si="3"/>
        <v>126.71637120757497</v>
      </c>
      <c r="J53" s="3">
        <f>I53/MAXA($I$6:I52)-1</f>
        <v>4.4193533507947969E-3</v>
      </c>
      <c r="O53" s="3" t="s">
        <v>69</v>
      </c>
      <c r="P53" s="13">
        <f>(1+B140)*(1+B141)*(1+B142)-1</f>
        <v>1.0834701080000064E-2</v>
      </c>
      <c r="Q53" s="13">
        <f>(1+C140)*(1+C141)*(1+C142)-1</f>
        <v>1.8992745293059832E-2</v>
      </c>
      <c r="R53" s="13">
        <f>(1+G140)*(1+G141)*(1+G142)-1</f>
        <v>9.9597962428235043E-3</v>
      </c>
    </row>
    <row r="54" spans="1:18" x14ac:dyDescent="0.25">
      <c r="A54" s="47">
        <v>39845</v>
      </c>
      <c r="B54" s="9">
        <v>-3.7000000000000002E-3</v>
      </c>
      <c r="C54" s="9">
        <v>-0.10993119757149228</v>
      </c>
      <c r="D54" s="3">
        <f t="shared" si="0"/>
        <v>113.09311923833603</v>
      </c>
      <c r="E54" s="3">
        <f>D54/MAXA($D$6:D53)-1</f>
        <v>-0.11192604734069111</v>
      </c>
      <c r="F54" s="10">
        <f>'L2 (3)'!Q52</f>
        <v>8.7019900908338736E-4</v>
      </c>
      <c r="G54" s="10">
        <f t="shared" si="1"/>
        <v>1.82498164897299E-3</v>
      </c>
      <c r="H54" s="11">
        <f t="shared" si="2"/>
        <v>121.28584121736235</v>
      </c>
      <c r="I54" s="3">
        <f t="shared" si="3"/>
        <v>126.94762625965325</v>
      </c>
      <c r="J54" s="3">
        <f>I54/MAXA($I$6:I53)-1</f>
        <v>1.8249816489730453E-3</v>
      </c>
      <c r="O54" s="3" t="s">
        <v>70</v>
      </c>
      <c r="P54" s="13">
        <f>(1+B143)*(1+B144)*(1+B145)-1</f>
        <v>1.6129525543999934E-2</v>
      </c>
      <c r="Q54" s="13">
        <f>(1+C143)*(1+C144)*(1+C145)-1</f>
        <v>3.3070290282095405E-2</v>
      </c>
      <c r="R54" s="13">
        <f>(1+G143)*(1+G144)*(1+G145)-1</f>
        <v>9.8529210278666124E-3</v>
      </c>
    </row>
    <row r="55" spans="1:18" x14ac:dyDescent="0.25">
      <c r="A55" s="47">
        <v>39873</v>
      </c>
      <c r="B55" s="9">
        <v>1.1399999999999999E-2</v>
      </c>
      <c r="C55" s="9">
        <v>8.540446162249471E-2</v>
      </c>
      <c r="D55" s="3">
        <f t="shared" si="0"/>
        <v>114.38238079765307</v>
      </c>
      <c r="E55" s="3">
        <f>D55/MAXA($D$6:D54)-1</f>
        <v>-0.101802004280375</v>
      </c>
      <c r="F55" s="10">
        <f>'L2 (3)'!Q53</f>
        <v>3.438025654263589E-3</v>
      </c>
      <c r="G55" s="10">
        <f t="shared" si="1"/>
        <v>4.3928082941531912E-3</v>
      </c>
      <c r="H55" s="11">
        <f t="shared" si="2"/>
        <v>121.70282505096658</v>
      </c>
      <c r="I55" s="3">
        <f t="shared" si="3"/>
        <v>127.50528284520971</v>
      </c>
      <c r="J55" s="3">
        <f>I55/MAXA($I$6:I54)-1</f>
        <v>4.3928082941531166E-3</v>
      </c>
      <c r="O55" s="3" t="s">
        <v>71</v>
      </c>
      <c r="P55" s="13">
        <f>(1+B146)*(1+B147)*(1+B148)-1</f>
        <v>1.130909774299993E-2</v>
      </c>
      <c r="Q55" s="13">
        <f>(1+C146)*(1+C147)*(1+C148)-1</f>
        <v>3.2542099161616322E-2</v>
      </c>
      <c r="R55" s="13">
        <f>(1+G146)*(1+G147)*(1+G148)-1</f>
        <v>1.0663085192074373E-2</v>
      </c>
    </row>
    <row r="56" spans="1:18" x14ac:dyDescent="0.25">
      <c r="A56" s="47">
        <v>39904</v>
      </c>
      <c r="B56" s="9">
        <v>2.4100000000000003E-2</v>
      </c>
      <c r="C56" s="9">
        <v>9.3925079862164695E-2</v>
      </c>
      <c r="D56" s="3">
        <f t="shared" si="0"/>
        <v>117.13899617487651</v>
      </c>
      <c r="E56" s="3">
        <f>D56/MAXA($D$6:D55)-1</f>
        <v>-8.0155432583531971E-2</v>
      </c>
      <c r="F56" s="10">
        <f>'L2 (3)'!Q54</f>
        <v>3.6258072333659346E-3</v>
      </c>
      <c r="G56" s="10">
        <f t="shared" si="1"/>
        <v>4.5805898732555368E-3</v>
      </c>
      <c r="H56" s="11">
        <f t="shared" si="2"/>
        <v>122.14409603435745</v>
      </c>
      <c r="I56" s="3">
        <f t="shared" si="3"/>
        <v>128.08933225259707</v>
      </c>
      <c r="J56" s="3">
        <f>I56/MAXA($I$6:I55)-1</f>
        <v>4.5805898732556027E-3</v>
      </c>
      <c r="O56" s="3" t="s">
        <v>71</v>
      </c>
      <c r="P56" s="13">
        <f>(1+B147)*(1+B148)*(1+B149)-1</f>
        <v>1.2624720505999942E-2</v>
      </c>
      <c r="Q56" s="13">
        <f>(1+C147)*(1+C148)*(1+C149)-1</f>
        <v>7.721622433092179E-2</v>
      </c>
      <c r="R56" s="13">
        <f>(1+G147)*(1+G148)*(1+G149)-1</f>
        <v>1.0315564750035033E-2</v>
      </c>
    </row>
    <row r="57" spans="1:18" x14ac:dyDescent="0.25">
      <c r="A57" s="47">
        <v>39934</v>
      </c>
      <c r="B57" s="9">
        <v>2.9500000000000002E-2</v>
      </c>
      <c r="C57" s="9">
        <v>5.3081446255385467E-2</v>
      </c>
      <c r="D57" s="3">
        <f t="shared" si="0"/>
        <v>120.59459656203538</v>
      </c>
      <c r="E57" s="3">
        <f>D57/MAXA($D$6:D56)-1</f>
        <v>-5.3020017844746081E-2</v>
      </c>
      <c r="F57" s="10">
        <f>'L2 (3)'!Q55</f>
        <v>6.7102615239193267E-3</v>
      </c>
      <c r="G57" s="10">
        <f t="shared" si="1"/>
        <v>7.6650441638089293E-3</v>
      </c>
      <c r="H57" s="11">
        <f t="shared" si="2"/>
        <v>122.96371486235071</v>
      </c>
      <c r="I57" s="3">
        <f t="shared" si="3"/>
        <v>129.07114264122603</v>
      </c>
      <c r="J57" s="3">
        <f>I57/MAXA($I$6:I56)-1</f>
        <v>7.6650441638088651E-3</v>
      </c>
    </row>
    <row r="58" spans="1:18" x14ac:dyDescent="0.25">
      <c r="A58" s="47">
        <v>39965</v>
      </c>
      <c r="B58" s="9">
        <v>4.0000000000000002E-4</v>
      </c>
      <c r="C58" s="9">
        <v>1.9582653030303376E-4</v>
      </c>
      <c r="D58" s="3">
        <f t="shared" si="0"/>
        <v>120.64283440066019</v>
      </c>
      <c r="E58" s="3">
        <f>D58/MAXA($D$6:D57)-1</f>
        <v>-5.2641225851884021E-2</v>
      </c>
      <c r="F58" s="10">
        <f>'L2 (3)'!Q56</f>
        <v>5.4810862660314014E-3</v>
      </c>
      <c r="G58" s="10">
        <f t="shared" si="1"/>
        <v>6.435868905921004E-3</v>
      </c>
      <c r="H58" s="11">
        <f t="shared" si="2"/>
        <v>123.63768959110295</v>
      </c>
      <c r="I58" s="3">
        <f t="shared" si="3"/>
        <v>129.9018275948024</v>
      </c>
      <c r="J58" s="3">
        <f>I58/MAXA($I$6:I57)-1</f>
        <v>6.4358689059209606E-3</v>
      </c>
    </row>
    <row r="59" spans="1:18" x14ac:dyDescent="0.25">
      <c r="A59" s="47">
        <v>39995</v>
      </c>
      <c r="B59" s="9">
        <v>1.9400000000000001E-2</v>
      </c>
      <c r="C59" s="9">
        <v>7.4141727016716619E-2</v>
      </c>
      <c r="D59" s="3">
        <f t="shared" si="0"/>
        <v>122.983305388033</v>
      </c>
      <c r="E59" s="3">
        <f>D59/MAXA($D$6:D58)-1</f>
        <v>-3.426246563341051E-2</v>
      </c>
      <c r="F59" s="10">
        <f>'L2 (3)'!Q57</f>
        <v>4.3609106131146597E-3</v>
      </c>
      <c r="G59" s="10">
        <f t="shared" si="1"/>
        <v>5.3156932530042623E-3</v>
      </c>
      <c r="H59" s="11">
        <f t="shared" si="2"/>
        <v>124.17686250382177</v>
      </c>
      <c r="I59" s="3">
        <f t="shared" si="3"/>
        <v>130.59234586330101</v>
      </c>
      <c r="J59" s="3">
        <f>I59/MAXA($I$6:I58)-1</f>
        <v>5.3156932530042944E-3</v>
      </c>
    </row>
    <row r="60" spans="1:18" x14ac:dyDescent="0.25">
      <c r="A60" s="47">
        <v>40026</v>
      </c>
      <c r="B60" s="9">
        <v>1.49E-2</v>
      </c>
      <c r="C60" s="9">
        <v>3.3560189240494864E-2</v>
      </c>
      <c r="D60" s="3">
        <f t="shared" si="0"/>
        <v>124.81575663831468</v>
      </c>
      <c r="E60" s="3">
        <f>D60/MAXA($D$6:D59)-1</f>
        <v>-1.9872976371348439E-2</v>
      </c>
      <c r="F60" s="10">
        <f>'L2 (3)'!Q58</f>
        <v>4.8166734041124818E-3</v>
      </c>
      <c r="G60" s="10">
        <f t="shared" si="1"/>
        <v>5.7714560440020844E-3</v>
      </c>
      <c r="H60" s="11">
        <f t="shared" si="2"/>
        <v>124.77498189485004</v>
      </c>
      <c r="I60" s="3">
        <f t="shared" si="3"/>
        <v>131.34605384713416</v>
      </c>
      <c r="J60" s="3">
        <f>I60/MAXA($I$6:I59)-1</f>
        <v>5.7714560440020879E-3</v>
      </c>
    </row>
    <row r="61" spans="1:18" x14ac:dyDescent="0.25">
      <c r="A61" s="47">
        <v>40057</v>
      </c>
      <c r="B61" s="9">
        <v>1.72E-2</v>
      </c>
      <c r="C61" s="9">
        <v>3.5723345788458705E-2</v>
      </c>
      <c r="D61" s="3">
        <f t="shared" si="0"/>
        <v>126.96258765249371</v>
      </c>
      <c r="E61" s="3">
        <f>D61/MAXA($D$6:D60)-1</f>
        <v>-3.0147915649355594E-3</v>
      </c>
      <c r="F61" s="10">
        <f>'L2 (3)'!Q59</f>
        <v>4.8174156380635953E-3</v>
      </c>
      <c r="G61" s="10">
        <f t="shared" si="1"/>
        <v>5.7721982779531979E-3</v>
      </c>
      <c r="H61" s="11">
        <f t="shared" si="2"/>
        <v>125.37607484386939</v>
      </c>
      <c r="I61" s="3">
        <f t="shared" si="3"/>
        <v>132.10420931296653</v>
      </c>
      <c r="J61" s="3">
        <f>I61/MAXA($I$6:I60)-1</f>
        <v>5.7721982779532777E-3</v>
      </c>
    </row>
    <row r="62" spans="1:18" x14ac:dyDescent="0.25">
      <c r="A62" s="47">
        <v>40087</v>
      </c>
      <c r="B62" s="9">
        <v>1.5E-3</v>
      </c>
      <c r="C62" s="9">
        <v>-1.9762000860415463E-2</v>
      </c>
      <c r="D62" s="3">
        <f t="shared" si="0"/>
        <v>127.15303153397245</v>
      </c>
      <c r="E62" s="3">
        <f>D62/MAXA($D$6:D61)-1</f>
        <v>-1.5193137522828692E-3</v>
      </c>
      <c r="F62" s="10">
        <f>'L2 (3)'!Q60</f>
        <v>3.9049310489166068E-3</v>
      </c>
      <c r="G62" s="10">
        <f t="shared" si="1"/>
        <v>4.8597136888062099E-3</v>
      </c>
      <c r="H62" s="11">
        <f t="shared" si="2"/>
        <v>125.86565977131851</v>
      </c>
      <c r="I62" s="3">
        <f t="shared" si="3"/>
        <v>132.74619794731368</v>
      </c>
      <c r="J62" s="3">
        <f>I62/MAXA($I$6:I61)-1</f>
        <v>4.859713688806222E-3</v>
      </c>
    </row>
    <row r="63" spans="1:18" x14ac:dyDescent="0.25">
      <c r="A63" s="47">
        <v>40118</v>
      </c>
      <c r="B63" s="9">
        <v>7.4000000000000003E-3</v>
      </c>
      <c r="C63" s="9">
        <v>5.736406198137356E-2</v>
      </c>
      <c r="D63" s="3">
        <f t="shared" si="0"/>
        <v>128.09396396732384</v>
      </c>
      <c r="E63" s="3">
        <f>D63/MAXA($D$6:D62)-1</f>
        <v>5.8694433259500745E-3</v>
      </c>
      <c r="F63" s="10">
        <f>'L2 (3)'!Q61</f>
        <v>1.1119878069059453E-3</v>
      </c>
      <c r="G63" s="10">
        <f t="shared" si="1"/>
        <v>2.0667704467955479E-3</v>
      </c>
      <c r="H63" s="11">
        <f t="shared" si="2"/>
        <v>126.00562085029237</v>
      </c>
      <c r="I63" s="3">
        <f t="shared" si="3"/>
        <v>133.02055386615567</v>
      </c>
      <c r="J63" s="3">
        <f>I63/MAXA($I$6:I62)-1</f>
        <v>2.0667704467955961E-3</v>
      </c>
    </row>
    <row r="64" spans="1:18" x14ac:dyDescent="0.25">
      <c r="A64" s="47">
        <v>40148</v>
      </c>
      <c r="B64" s="9">
        <v>6.1000000000000004E-3</v>
      </c>
      <c r="C64" s="9">
        <v>1.7770571188400419E-2</v>
      </c>
      <c r="D64" s="3">
        <f t="shared" si="0"/>
        <v>128.87533714752453</v>
      </c>
      <c r="E64" s="3">
        <f>D64/MAXA($D$6:D63)-1</f>
        <v>6.0999999999999943E-3</v>
      </c>
      <c r="F64" s="10">
        <f>'L2 (3)'!Q62</f>
        <v>5.3076333289610953E-3</v>
      </c>
      <c r="G64" s="10">
        <f t="shared" si="1"/>
        <v>6.2624159688506979E-3</v>
      </c>
      <c r="H64" s="11">
        <f t="shared" si="2"/>
        <v>126.67441248315382</v>
      </c>
      <c r="I64" s="3">
        <f t="shared" si="3"/>
        <v>133.85358390687244</v>
      </c>
      <c r="J64" s="3">
        <f>I64/MAXA($I$6:I63)-1</f>
        <v>6.2624159688506875E-3</v>
      </c>
    </row>
    <row r="65" spans="1:10" x14ac:dyDescent="0.25">
      <c r="A65" s="47">
        <v>40179</v>
      </c>
      <c r="B65" s="9">
        <v>3.2000000000000002E-3</v>
      </c>
      <c r="C65" s="9">
        <v>-3.6974246154947377E-2</v>
      </c>
      <c r="D65" s="3">
        <f t="shared" si="0"/>
        <v>129.28773822639661</v>
      </c>
      <c r="E65" s="3">
        <f>D65/MAXA($D$6:D64)-1</f>
        <v>3.2000000000000917E-3</v>
      </c>
      <c r="F65" s="10">
        <f>'L2 (3)'!Q63</f>
        <v>3.4661146431623066E-3</v>
      </c>
      <c r="G65" s="10">
        <f t="shared" si="1"/>
        <v>4.4208972830519092E-3</v>
      </c>
      <c r="H65" s="11">
        <f t="shared" si="2"/>
        <v>127.11348051917565</v>
      </c>
      <c r="I65" s="3">
        <f t="shared" si="3"/>
        <v>134.44533685229311</v>
      </c>
      <c r="J65" s="3">
        <f>I65/MAXA($I$6:I64)-1</f>
        <v>4.42089728305195E-3</v>
      </c>
    </row>
    <row r="66" spans="1:10" x14ac:dyDescent="0.25">
      <c r="A66" s="47">
        <v>40210</v>
      </c>
      <c r="B66" s="9">
        <v>8.9999999999999998E-4</v>
      </c>
      <c r="C66" s="9">
        <v>2.8513688940531301E-2</v>
      </c>
      <c r="D66" s="3">
        <f t="shared" si="0"/>
        <v>129.40409719080034</v>
      </c>
      <c r="E66" s="3">
        <f>D66/MAXA($D$6:D65)-1</f>
        <v>8.9999999999990088E-4</v>
      </c>
      <c r="F66" s="10">
        <f>'L2 (3)'!Q64</f>
        <v>1.5418954147618557E-3</v>
      </c>
      <c r="G66" s="10">
        <f t="shared" si="1"/>
        <v>2.4966780546514583E-3</v>
      </c>
      <c r="H66" s="11">
        <f t="shared" si="2"/>
        <v>127.3094762119426</v>
      </c>
      <c r="I66" s="3">
        <f t="shared" si="3"/>
        <v>134.78100357436244</v>
      </c>
      <c r="J66" s="3">
        <f>I66/MAXA($I$6:I65)-1</f>
        <v>2.4966780546513689E-3</v>
      </c>
    </row>
    <row r="67" spans="1:10" x14ac:dyDescent="0.25">
      <c r="A67" s="47">
        <v>40238</v>
      </c>
      <c r="B67" s="9">
        <v>1.7899999999999999E-2</v>
      </c>
      <c r="C67" s="9">
        <v>5.8796426031891835E-2</v>
      </c>
      <c r="D67" s="3">
        <f t="shared" si="0"/>
        <v>131.72043053051567</v>
      </c>
      <c r="E67" s="3">
        <f>D67/MAXA($D$6:D66)-1</f>
        <v>1.7900000000000027E-2</v>
      </c>
      <c r="F67" s="10">
        <f>'L2 (3)'!Q65</f>
        <v>5.7482287893523302E-3</v>
      </c>
      <c r="G67" s="10">
        <f t="shared" si="1"/>
        <v>6.7030114292419328E-3</v>
      </c>
      <c r="H67" s="11">
        <f t="shared" si="2"/>
        <v>128.04128020826147</v>
      </c>
      <c r="I67" s="3">
        <f t="shared" si="3"/>
        <v>135.68444218176609</v>
      </c>
      <c r="J67" s="3">
        <f>I67/MAXA($I$6:I66)-1</f>
        <v>6.7030114292419007E-3</v>
      </c>
    </row>
    <row r="68" spans="1:10" x14ac:dyDescent="0.25">
      <c r="A68" s="47">
        <v>40269</v>
      </c>
      <c r="B68" s="9">
        <v>7.7000000000000002E-3</v>
      </c>
      <c r="C68" s="9">
        <v>1.4759229883791081E-2</v>
      </c>
      <c r="D68" s="3">
        <f t="shared" si="0"/>
        <v>132.73467784560066</v>
      </c>
      <c r="E68" s="3">
        <f>D68/MAXA($D$6:D67)-1</f>
        <v>7.7000000000000401E-3</v>
      </c>
      <c r="F68" s="10">
        <f>'L2 (3)'!Q66</f>
        <v>3.5483232319472847E-3</v>
      </c>
      <c r="G68" s="10">
        <f t="shared" si="1"/>
        <v>4.5031058718368877E-3</v>
      </c>
      <c r="H68" s="11">
        <f t="shared" si="2"/>
        <v>128.49561205747273</v>
      </c>
      <c r="I68" s="3">
        <f t="shared" si="3"/>
        <v>136.2954435900717</v>
      </c>
      <c r="J68" s="3">
        <f>I68/MAXA($I$6:I67)-1</f>
        <v>4.5031058718367767E-3</v>
      </c>
    </row>
    <row r="69" spans="1:10" x14ac:dyDescent="0.25">
      <c r="A69" s="47">
        <v>40299</v>
      </c>
      <c r="B69" s="9">
        <v>-1.5500000000000002E-2</v>
      </c>
      <c r="C69" s="9">
        <v>-8.1975841910334468E-2</v>
      </c>
      <c r="D69" s="3">
        <f t="shared" si="0"/>
        <v>130.67729033899386</v>
      </c>
      <c r="E69" s="3">
        <f>D69/MAXA($D$6:D68)-1</f>
        <v>-1.5499999999999958E-2</v>
      </c>
      <c r="F69" s="10">
        <f>'L2 (3)'!Q67</f>
        <v>1.9198062606289145E-3</v>
      </c>
      <c r="G69" s="10">
        <f t="shared" si="1"/>
        <v>2.8745889005185174E-3</v>
      </c>
      <c r="H69" s="11">
        <f t="shared" si="2"/>
        <v>128.74229873796401</v>
      </c>
      <c r="I69" s="3">
        <f t="shared" si="3"/>
        <v>136.68723695940699</v>
      </c>
      <c r="J69" s="3">
        <f>I69/MAXA($I$6:I68)-1</f>
        <v>2.8745889005186154E-3</v>
      </c>
    </row>
    <row r="70" spans="1:10" x14ac:dyDescent="0.25">
      <c r="A70" s="47">
        <v>40330</v>
      </c>
      <c r="B70" s="9">
        <v>-6.9999999999999993E-3</v>
      </c>
      <c r="C70" s="9">
        <v>-5.3882442026415123E-2</v>
      </c>
      <c r="D70" s="3">
        <f t="shared" si="0"/>
        <v>129.76254930662091</v>
      </c>
      <c r="E70" s="3">
        <f>D70/MAXA($D$6:D69)-1</f>
        <v>-2.2391499999999787E-2</v>
      </c>
      <c r="F70" s="10">
        <f>'L2 (3)'!Q68</f>
        <v>-1.0230330237146772E-2</v>
      </c>
      <c r="G70" s="10">
        <f t="shared" si="1"/>
        <v>-9.2755475972571694E-3</v>
      </c>
      <c r="H70" s="11">
        <f t="shared" si="2"/>
        <v>127.42522250638523</v>
      </c>
      <c r="I70" s="3">
        <f t="shared" si="3"/>
        <v>135.41938798705243</v>
      </c>
      <c r="J70" s="3">
        <f>I70/MAXA($I$6:I69)-1</f>
        <v>-9.2755475972572388E-3</v>
      </c>
    </row>
    <row r="71" spans="1:10" x14ac:dyDescent="0.25">
      <c r="A71" s="47">
        <v>40360</v>
      </c>
      <c r="B71" s="9">
        <v>6.9999999999999993E-3</v>
      </c>
      <c r="C71" s="9">
        <v>6.8777849911552336E-2</v>
      </c>
      <c r="D71" s="3">
        <f t="shared" ref="D71:D134" si="4">D70*(1+B71)</f>
        <v>130.67088715176723</v>
      </c>
      <c r="E71" s="3">
        <f>D71/MAXA($D$6:D70)-1</f>
        <v>-1.5548240500000032E-2</v>
      </c>
      <c r="F71" s="10">
        <f>'L2 (3)'!Q69</f>
        <v>4.9343422756386235E-3</v>
      </c>
      <c r="G71" s="10">
        <f t="shared" si="1"/>
        <v>5.8891249155282261E-3</v>
      </c>
      <c r="H71" s="11">
        <f t="shared" si="2"/>
        <v>128.05398216878115</v>
      </c>
      <c r="I71" s="3">
        <f t="shared" si="3"/>
        <v>136.21688967889256</v>
      </c>
      <c r="J71" s="3">
        <f>I71/MAXA($I$6:I70)-1</f>
        <v>-3.4410475401892571E-3</v>
      </c>
    </row>
    <row r="72" spans="1:10" x14ac:dyDescent="0.25">
      <c r="A72" s="47">
        <v>40391</v>
      </c>
      <c r="B72" s="9">
        <v>4.0999999999999995E-3</v>
      </c>
      <c r="C72" s="9">
        <v>-4.7449184040287196E-2</v>
      </c>
      <c r="D72" s="3">
        <f t="shared" si="4"/>
        <v>131.20663778908948</v>
      </c>
      <c r="E72" s="3">
        <f>D72/MAXA($D$6:D71)-1</f>
        <v>-1.1511988286049935E-2</v>
      </c>
      <c r="F72" s="10">
        <f>'L2 (3)'!Q70</f>
        <v>9.4086414037360261E-3</v>
      </c>
      <c r="G72" s="10">
        <f t="shared" ref="G72:G135" si="5">F72-$L$5</f>
        <v>1.0363424043625629E-2</v>
      </c>
      <c r="H72" s="11">
        <f t="shared" si="2"/>
        <v>129.2587961673276</v>
      </c>
      <c r="I72" s="3">
        <f t="shared" si="3"/>
        <v>137.62856306853871</v>
      </c>
      <c r="J72" s="3">
        <f>I72/MAXA($I$6:I71)-1</f>
        <v>6.8867154686231835E-3</v>
      </c>
    </row>
    <row r="73" spans="1:10" x14ac:dyDescent="0.25">
      <c r="A73" s="47">
        <v>40422</v>
      </c>
      <c r="B73" s="9">
        <v>1.5900000000000001E-2</v>
      </c>
      <c r="C73" s="9">
        <v>8.7551102944020132E-2</v>
      </c>
      <c r="D73" s="3">
        <f t="shared" si="4"/>
        <v>133.292823329936</v>
      </c>
      <c r="E73" s="3">
        <f>D73/MAXA($D$6:D72)-1</f>
        <v>4.2049711002016821E-3</v>
      </c>
      <c r="F73" s="10">
        <f>'L2 (3)'!Q71</f>
        <v>3.5962421454572334E-3</v>
      </c>
      <c r="G73" s="10">
        <f t="shared" si="5"/>
        <v>4.551024785346836E-3</v>
      </c>
      <c r="H73" s="11">
        <f t="shared" ref="H73:H136" si="6">H72*(1+F73)</f>
        <v>129.72364209777561</v>
      </c>
      <c r="I73" s="3">
        <f t="shared" ref="I73:I136" si="7">(1+G73)*I72</f>
        <v>138.25491407023532</v>
      </c>
      <c r="J73" s="3">
        <f>I73/MAXA($I$6:I72)-1</f>
        <v>4.5510247853468577E-3</v>
      </c>
    </row>
    <row r="74" spans="1:10" x14ac:dyDescent="0.25">
      <c r="A74" s="47">
        <v>40452</v>
      </c>
      <c r="B74" s="9">
        <v>1.06E-2</v>
      </c>
      <c r="C74" s="9">
        <v>3.6855994397076541E-2</v>
      </c>
      <c r="D74" s="3">
        <f t="shared" si="4"/>
        <v>134.70572725723332</v>
      </c>
      <c r="E74" s="3">
        <f>D74/MAXA($D$6:D73)-1</f>
        <v>1.0599999999999943E-2</v>
      </c>
      <c r="F74" s="10">
        <f>'L2 (3)'!Q72</f>
        <v>4.3088036772499106E-3</v>
      </c>
      <c r="G74" s="10">
        <f t="shared" si="5"/>
        <v>5.2635863171395132E-3</v>
      </c>
      <c r="H74" s="11">
        <f t="shared" si="6"/>
        <v>130.28259580387274</v>
      </c>
      <c r="I74" s="3">
        <f t="shared" si="7"/>
        <v>138.98263074421271</v>
      </c>
      <c r="J74" s="3">
        <f>I74/MAXA($I$6:I73)-1</f>
        <v>5.2635863171395236E-3</v>
      </c>
    </row>
    <row r="75" spans="1:10" x14ac:dyDescent="0.25">
      <c r="A75" s="47">
        <v>40483</v>
      </c>
      <c r="B75" s="9">
        <v>3.0999999999999999E-3</v>
      </c>
      <c r="C75" s="9">
        <v>-2.2902497989432113E-3</v>
      </c>
      <c r="D75" s="3">
        <f t="shared" si="4"/>
        <v>135.12331501173077</v>
      </c>
      <c r="E75" s="3">
        <f>D75/MAXA($D$6:D74)-1</f>
        <v>3.1000000000001027E-3</v>
      </c>
      <c r="F75" s="10">
        <f>'L2 (3)'!Q73</f>
        <v>5.4766157824020986E-3</v>
      </c>
      <c r="G75" s="10">
        <f t="shared" si="5"/>
        <v>6.4313984222917012E-3</v>
      </c>
      <c r="H75" s="11">
        <f t="shared" si="6"/>
        <v>130.99610352422454</v>
      </c>
      <c r="I75" s="3">
        <f t="shared" si="7"/>
        <v>139.876483416307</v>
      </c>
      <c r="J75" s="3">
        <f>I75/MAXA($I$6:I74)-1</f>
        <v>6.4313984222916787E-3</v>
      </c>
    </row>
    <row r="76" spans="1:10" x14ac:dyDescent="0.25">
      <c r="A76" s="47">
        <v>40513</v>
      </c>
      <c r="B76" s="9">
        <v>3.3100000000000004E-2</v>
      </c>
      <c r="C76" s="9">
        <v>6.5300040489854716E-2</v>
      </c>
      <c r="D76" s="3">
        <f t="shared" si="4"/>
        <v>139.59589673861905</v>
      </c>
      <c r="E76" s="3">
        <f>D76/MAXA($D$6:D75)-1</f>
        <v>3.3099999999999907E-2</v>
      </c>
      <c r="F76" s="10">
        <f>'L2 (3)'!Q74</f>
        <v>2.3726600680067998E-3</v>
      </c>
      <c r="G76" s="10">
        <f t="shared" si="5"/>
        <v>3.3274427078964024E-3</v>
      </c>
      <c r="H76" s="11">
        <f t="shared" si="6"/>
        <v>131.30691274812094</v>
      </c>
      <c r="I76" s="3">
        <f t="shared" si="7"/>
        <v>140.34191440105678</v>
      </c>
      <c r="J76" s="3">
        <f>I76/MAXA($I$6:I75)-1</f>
        <v>3.3274427078964219E-3</v>
      </c>
    </row>
    <row r="77" spans="1:10" x14ac:dyDescent="0.25">
      <c r="A77" s="47">
        <v>40544</v>
      </c>
      <c r="B77" s="9">
        <v>-1.8E-3</v>
      </c>
      <c r="C77" s="9">
        <v>2.2645573980086819E-2</v>
      </c>
      <c r="D77" s="3">
        <f t="shared" si="4"/>
        <v>139.34462412448954</v>
      </c>
      <c r="E77" s="3">
        <f>D77/MAXA($D$6:D76)-1</f>
        <v>-1.7999999999999128E-3</v>
      </c>
      <c r="F77" s="10">
        <f>'L2 (3)'!Q75</f>
        <v>3.4969807248501272E-3</v>
      </c>
      <c r="G77" s="10">
        <f t="shared" si="5"/>
        <v>4.4517633647397298E-3</v>
      </c>
      <c r="H77" s="11">
        <f t="shared" si="6"/>
        <v>131.7660904910407</v>
      </c>
      <c r="I77" s="3">
        <f t="shared" si="7"/>
        <v>140.96668339412483</v>
      </c>
      <c r="J77" s="3">
        <f>I77/MAXA($I$6:I76)-1</f>
        <v>4.4517633647396249E-3</v>
      </c>
    </row>
    <row r="78" spans="1:10" x14ac:dyDescent="0.25">
      <c r="A78" s="47">
        <v>40575</v>
      </c>
      <c r="B78" s="9">
        <v>4.7999999999999996E-3</v>
      </c>
      <c r="C78" s="9">
        <v>3.1956564052952219E-2</v>
      </c>
      <c r="D78" s="3">
        <f t="shared" si="4"/>
        <v>140.01347832028708</v>
      </c>
      <c r="E78" s="3">
        <f>D78/MAXA($D$6:D77)-1</f>
        <v>2.9913599999999985E-3</v>
      </c>
      <c r="F78" s="10">
        <f>'L2 (3)'!Q76</f>
        <v>2.7635587628236074E-3</v>
      </c>
      <c r="G78" s="10">
        <f t="shared" si="5"/>
        <v>3.71834140271321E-3</v>
      </c>
      <c r="H78" s="11">
        <f t="shared" si="6"/>
        <v>132.13023382506023</v>
      </c>
      <c r="I78" s="3">
        <f t="shared" si="7"/>
        <v>141.49084564939238</v>
      </c>
      <c r="J78" s="3">
        <f>I78/MAXA($I$6:I77)-1</f>
        <v>3.718341402713321E-3</v>
      </c>
    </row>
    <row r="79" spans="1:10" x14ac:dyDescent="0.25">
      <c r="A79" s="47">
        <v>40603</v>
      </c>
      <c r="B79" s="9">
        <v>2.5000000000000001E-3</v>
      </c>
      <c r="C79" s="9">
        <v>-1.0473132038185673E-3</v>
      </c>
      <c r="D79" s="3">
        <f t="shared" si="4"/>
        <v>140.36351201608778</v>
      </c>
      <c r="E79" s="3">
        <f>D79/MAXA($D$6:D78)-1</f>
        <v>2.4999999999999467E-3</v>
      </c>
      <c r="F79" s="10">
        <f>'L2 (3)'!Q77</f>
        <v>3.8695536803579158E-3</v>
      </c>
      <c r="G79" s="10">
        <f t="shared" si="5"/>
        <v>4.824336320247518E-3</v>
      </c>
      <c r="H79" s="11">
        <f t="shared" si="6"/>
        <v>132.64151885764454</v>
      </c>
      <c r="I79" s="3">
        <f t="shared" si="7"/>
        <v>142.17344507504129</v>
      </c>
      <c r="J79" s="3">
        <f>I79/MAXA($I$6:I78)-1</f>
        <v>4.8243363202475908E-3</v>
      </c>
    </row>
    <row r="80" spans="1:10" x14ac:dyDescent="0.25">
      <c r="A80" s="47">
        <v>40634</v>
      </c>
      <c r="B80" s="9">
        <v>1.3300000000000001E-2</v>
      </c>
      <c r="C80" s="9">
        <v>2.8495380443795071E-2</v>
      </c>
      <c r="D80" s="3">
        <f t="shared" si="4"/>
        <v>142.23034672590177</v>
      </c>
      <c r="E80" s="3">
        <f>D80/MAXA($D$6:D79)-1</f>
        <v>1.330000000000009E-2</v>
      </c>
      <c r="F80" s="10">
        <f>'L2 (3)'!Q78</f>
        <v>2.7712124299976177E-3</v>
      </c>
      <c r="G80" s="10">
        <f t="shared" si="5"/>
        <v>3.7259950698872203E-3</v>
      </c>
      <c r="H80" s="11">
        <f t="shared" si="6"/>
        <v>133.00909668343661</v>
      </c>
      <c r="I80" s="3">
        <f t="shared" si="7"/>
        <v>142.70318263045976</v>
      </c>
      <c r="J80" s="3">
        <f>I80/MAXA($I$6:I79)-1</f>
        <v>3.7259950698871336E-3</v>
      </c>
    </row>
    <row r="81" spans="1:10" x14ac:dyDescent="0.25">
      <c r="A81" s="47">
        <v>40664</v>
      </c>
      <c r="B81" s="9">
        <v>-9.300000000000001E-3</v>
      </c>
      <c r="C81" s="9">
        <v>-1.3500952766930641E-2</v>
      </c>
      <c r="D81" s="3">
        <f t="shared" si="4"/>
        <v>140.90760450135087</v>
      </c>
      <c r="E81" s="3">
        <f>D81/MAXA($D$6:D80)-1</f>
        <v>-9.300000000000086E-3</v>
      </c>
      <c r="F81" s="10">
        <f>'L2 (3)'!Q79</f>
        <v>3.9089295778752279E-4</v>
      </c>
      <c r="G81" s="10">
        <f t="shared" si="5"/>
        <v>1.3456755976771254E-3</v>
      </c>
      <c r="H81" s="11">
        <f t="shared" si="6"/>
        <v>133.06108900265187</v>
      </c>
      <c r="I81" s="3">
        <f t="shared" si="7"/>
        <v>142.89521482103643</v>
      </c>
      <c r="J81" s="3">
        <f>I81/MAXA($I$6:I80)-1</f>
        <v>1.3456755976770651E-3</v>
      </c>
    </row>
    <row r="82" spans="1:10" x14ac:dyDescent="0.25">
      <c r="A82" s="47">
        <v>40695</v>
      </c>
      <c r="B82" s="9">
        <v>-1.5100000000000001E-2</v>
      </c>
      <c r="C82" s="9">
        <v>-1.825746126569705E-2</v>
      </c>
      <c r="D82" s="3">
        <f t="shared" si="4"/>
        <v>138.77989967338047</v>
      </c>
      <c r="E82" s="3">
        <f>D82/MAXA($D$6:D81)-1</f>
        <v>-2.4259570000000119E-2</v>
      </c>
      <c r="F82" s="10">
        <f>'L2 (3)'!Q80</f>
        <v>1.6940134002360512E-3</v>
      </c>
      <c r="G82" s="10">
        <f t="shared" si="5"/>
        <v>2.6487960401256538E-3</v>
      </c>
      <c r="H82" s="11">
        <f t="shared" si="6"/>
        <v>133.28649627047238</v>
      </c>
      <c r="I82" s="3">
        <f t="shared" si="7"/>
        <v>143.27371510020728</v>
      </c>
      <c r="J82" s="3">
        <f>I82/MAXA($I$6:I81)-1</f>
        <v>2.6487960401255783E-3</v>
      </c>
    </row>
    <row r="83" spans="1:10" x14ac:dyDescent="0.25">
      <c r="A83" s="47">
        <v>40725</v>
      </c>
      <c r="B83" s="9">
        <v>2.9999999999999997E-4</v>
      </c>
      <c r="C83" s="9">
        <v>-2.1474425791952023E-2</v>
      </c>
      <c r="D83" s="3">
        <f t="shared" si="4"/>
        <v>138.82153364328249</v>
      </c>
      <c r="E83" s="3">
        <f>D83/MAXA($D$6:D82)-1</f>
        <v>-2.3966847871000008E-2</v>
      </c>
      <c r="F83" s="10">
        <f>'L2 (3)'!Q81</f>
        <v>-1.0738716002369631E-3</v>
      </c>
      <c r="G83" s="10">
        <f t="shared" si="5"/>
        <v>-1.190889603473605E-4</v>
      </c>
      <c r="H83" s="11">
        <f t="shared" si="6"/>
        <v>133.14336368743244</v>
      </c>
      <c r="I83" s="3">
        <f t="shared" si="7"/>
        <v>143.25665278243088</v>
      </c>
      <c r="J83" s="3">
        <f>I83/MAXA($I$6:I82)-1</f>
        <v>-1.1908896034751315E-4</v>
      </c>
    </row>
    <row r="84" spans="1:10" x14ac:dyDescent="0.25">
      <c r="A84" s="47">
        <v>40756</v>
      </c>
      <c r="B84" s="9">
        <v>-1.8200000000000001E-2</v>
      </c>
      <c r="C84" s="9">
        <v>-5.6791107463597612E-2</v>
      </c>
      <c r="D84" s="3">
        <f t="shared" si="4"/>
        <v>136.29498173097474</v>
      </c>
      <c r="E84" s="3">
        <f>D84/MAXA($D$6:D83)-1</f>
        <v>-4.1730651239747951E-2</v>
      </c>
      <c r="F84" s="10">
        <f>'L2 (3)'!Q82</f>
        <v>-3.4782101591923527E-3</v>
      </c>
      <c r="G84" s="10">
        <f t="shared" si="5"/>
        <v>-2.5234275193027501E-3</v>
      </c>
      <c r="H84" s="11">
        <f t="shared" si="6"/>
        <v>132.68026308722577</v>
      </c>
      <c r="I84" s="3">
        <f t="shared" si="7"/>
        <v>142.89515500247649</v>
      </c>
      <c r="J84" s="3">
        <f>I84/MAXA($I$6:I83)-1</f>
        <v>-2.6422159672905288E-3</v>
      </c>
    </row>
    <row r="85" spans="1:10" x14ac:dyDescent="0.25">
      <c r="A85" s="47">
        <v>40787</v>
      </c>
      <c r="B85" s="9">
        <v>-1.0200000000000001E-2</v>
      </c>
      <c r="C85" s="9">
        <v>-7.1761988303760127E-2</v>
      </c>
      <c r="D85" s="3">
        <f t="shared" si="4"/>
        <v>134.90477291731881</v>
      </c>
      <c r="E85" s="3">
        <f>D85/MAXA($D$6:D84)-1</f>
        <v>-5.1504998597102447E-2</v>
      </c>
      <c r="F85" s="10">
        <f>'L2 (3)'!Q83</f>
        <v>-2.4395948520826281E-4</v>
      </c>
      <c r="G85" s="10">
        <f t="shared" si="5"/>
        <v>7.1082315468133975E-4</v>
      </c>
      <c r="H85" s="11">
        <f t="shared" si="6"/>
        <v>132.64789447854571</v>
      </c>
      <c r="I85" s="3">
        <f t="shared" si="7"/>
        <v>142.99672818734402</v>
      </c>
      <c r="J85" s="3">
        <f>I85/MAXA($I$6:I84)-1</f>
        <v>-1.9332709608984588E-3</v>
      </c>
    </row>
    <row r="86" spans="1:10" x14ac:dyDescent="0.25">
      <c r="A86" s="47">
        <v>40817</v>
      </c>
      <c r="B86" s="9">
        <v>6.9999999999999993E-3</v>
      </c>
      <c r="C86" s="9">
        <v>0.10772303853581011</v>
      </c>
      <c r="D86" s="3">
        <f t="shared" si="4"/>
        <v>135.84910632774003</v>
      </c>
      <c r="E86" s="3">
        <f>D86/MAXA($D$6:D85)-1</f>
        <v>-4.486553358728218E-2</v>
      </c>
      <c r="F86" s="10">
        <f>'L2 (3)'!Q84</f>
        <v>-2.5832614330451639E-3</v>
      </c>
      <c r="G86" s="10">
        <f t="shared" si="5"/>
        <v>-1.6284787931555612E-3</v>
      </c>
      <c r="H86" s="11">
        <f t="shared" si="6"/>
        <v>132.30523028856464</v>
      </c>
      <c r="I86" s="3">
        <f t="shared" si="7"/>
        <v>142.76386104800031</v>
      </c>
      <c r="J86" s="3">
        <f>I86/MAXA($I$6:I85)-1</f>
        <v>-3.5586014632926766E-3</v>
      </c>
    </row>
    <row r="87" spans="1:10" x14ac:dyDescent="0.25">
      <c r="A87" s="47">
        <v>40848</v>
      </c>
      <c r="B87" s="9">
        <v>-4.4000000000000003E-3</v>
      </c>
      <c r="C87" s="9">
        <v>-5.0587151935872487E-3</v>
      </c>
      <c r="D87" s="3">
        <f t="shared" si="4"/>
        <v>135.25137025989798</v>
      </c>
      <c r="E87" s="3">
        <f>D87/MAXA($D$6:D86)-1</f>
        <v>-4.9068125239498106E-2</v>
      </c>
      <c r="F87" s="10">
        <f>'L2 (3)'!Q85</f>
        <v>1.045694312335684E-2</v>
      </c>
      <c r="G87" s="10">
        <f t="shared" si="5"/>
        <v>1.1411725763246443E-2</v>
      </c>
      <c r="H87" s="11">
        <f t="shared" si="6"/>
        <v>133.68873855661479</v>
      </c>
      <c r="I87" s="3">
        <f t="shared" si="7"/>
        <v>144.39304307918232</v>
      </c>
      <c r="J87" s="3">
        <f>I87/MAXA($I$6:I86)-1</f>
        <v>7.8125145159539944E-3</v>
      </c>
    </row>
    <row r="88" spans="1:10" x14ac:dyDescent="0.25">
      <c r="A88" s="47">
        <v>40878</v>
      </c>
      <c r="B88" s="9">
        <v>5.6999999999999993E-3</v>
      </c>
      <c r="C88" s="9">
        <v>8.532763948144062E-3</v>
      </c>
      <c r="D88" s="3">
        <f t="shared" si="4"/>
        <v>136.02230307037939</v>
      </c>
      <c r="E88" s="3">
        <f>D88/MAXA($D$6:D87)-1</f>
        <v>-4.3647813553363335E-2</v>
      </c>
      <c r="F88" s="10">
        <f>'L2 (3)'!Q86</f>
        <v>6.5350912679393615E-3</v>
      </c>
      <c r="G88" s="10">
        <f t="shared" si="5"/>
        <v>7.4898739078289641E-3</v>
      </c>
      <c r="H88" s="11">
        <f t="shared" si="6"/>
        <v>134.56240666457796</v>
      </c>
      <c r="I88" s="3">
        <f t="shared" si="7"/>
        <v>145.47452876501313</v>
      </c>
      <c r="J88" s="3">
        <f>I88/MAXA($I$6:I87)-1</f>
        <v>7.4898739078290699E-3</v>
      </c>
    </row>
    <row r="89" spans="1:10" x14ac:dyDescent="0.25">
      <c r="A89" s="47">
        <v>40909</v>
      </c>
      <c r="B89" s="9">
        <v>1.7299999999999999E-2</v>
      </c>
      <c r="C89" s="9">
        <v>4.3583062218506274E-2</v>
      </c>
      <c r="D89" s="3">
        <f t="shared" si="4"/>
        <v>138.37548891349698</v>
      </c>
      <c r="E89" s="3">
        <f>D89/MAXA($D$6:D88)-1</f>
        <v>-2.7102920727836266E-2</v>
      </c>
      <c r="F89" s="10">
        <f>'L2 (3)'!Q87</f>
        <v>5.6180874686708581E-3</v>
      </c>
      <c r="G89" s="10">
        <f t="shared" si="5"/>
        <v>6.5728701085604607E-3</v>
      </c>
      <c r="H89" s="11">
        <f t="shared" si="6"/>
        <v>135.31839003521443</v>
      </c>
      <c r="I89" s="3">
        <f t="shared" si="7"/>
        <v>146.43071394668962</v>
      </c>
      <c r="J89" s="3">
        <f>I89/MAXA($I$6:I88)-1</f>
        <v>6.5728701085605579E-3</v>
      </c>
    </row>
    <row r="90" spans="1:10" x14ac:dyDescent="0.25">
      <c r="A90" s="47">
        <v>40940</v>
      </c>
      <c r="B90" s="9">
        <v>1.4499999999999999E-2</v>
      </c>
      <c r="C90" s="9">
        <v>4.0589464130841746E-2</v>
      </c>
      <c r="D90" s="3">
        <f t="shared" si="4"/>
        <v>140.38193350274267</v>
      </c>
      <c r="E90" s="3">
        <f>D90/MAXA($D$6:D89)-1</f>
        <v>-1.2995913078390098E-2</v>
      </c>
      <c r="F90" s="10">
        <f>'L2 (3)'!Q88</f>
        <v>4.923852209132492E-3</v>
      </c>
      <c r="G90" s="10">
        <f t="shared" si="5"/>
        <v>5.8786348490220946E-3</v>
      </c>
      <c r="H90" s="11">
        <f t="shared" si="6"/>
        <v>135.98467778892555</v>
      </c>
      <c r="I90" s="3">
        <f t="shared" si="7"/>
        <v>147.2915266446638</v>
      </c>
      <c r="J90" s="3">
        <f>I90/MAXA($I$6:I89)-1</f>
        <v>5.8786348490220686E-3</v>
      </c>
    </row>
    <row r="91" spans="1:10" x14ac:dyDescent="0.25">
      <c r="A91" s="47">
        <v>40969</v>
      </c>
      <c r="B91" s="9">
        <v>2.5000000000000001E-3</v>
      </c>
      <c r="C91" s="9">
        <v>3.1332314530530647E-2</v>
      </c>
      <c r="D91" s="3">
        <f t="shared" si="4"/>
        <v>140.73288833649951</v>
      </c>
      <c r="E91" s="3">
        <f>D91/MAXA($D$6:D90)-1</f>
        <v>-1.0528402861086139E-2</v>
      </c>
      <c r="F91" s="10">
        <f>'L2 (3)'!Q89</f>
        <v>3.4468889744167599E-3</v>
      </c>
      <c r="G91" s="10">
        <f t="shared" si="5"/>
        <v>4.4016716143063621E-3</v>
      </c>
      <c r="H91" s="11">
        <f t="shared" si="6"/>
        <v>136.45340187548581</v>
      </c>
      <c r="I91" s="3">
        <f t="shared" si="7"/>
        <v>147.93985557652346</v>
      </c>
      <c r="J91" s="3">
        <f>I91/MAXA($I$6:I90)-1</f>
        <v>4.4016716143062684E-3</v>
      </c>
    </row>
    <row r="92" spans="1:10" x14ac:dyDescent="0.25">
      <c r="A92" s="47">
        <v>41000</v>
      </c>
      <c r="B92" s="9">
        <v>-4.0000000000000002E-4</v>
      </c>
      <c r="C92" s="9">
        <v>-7.4974527092703802E-3</v>
      </c>
      <c r="D92" s="3">
        <f t="shared" si="4"/>
        <v>140.67659518116491</v>
      </c>
      <c r="E92" s="3">
        <f>D92/MAXA($D$6:D91)-1</f>
        <v>-1.0924191499941727E-2</v>
      </c>
      <c r="F92" s="10">
        <f>'L2 (3)'!Q90</f>
        <v>4.8006923188992322E-3</v>
      </c>
      <c r="G92" s="10">
        <f t="shared" si="5"/>
        <v>5.7554749587888348E-3</v>
      </c>
      <c r="H92" s="11">
        <f t="shared" si="6"/>
        <v>137.10847267375712</v>
      </c>
      <c r="I92" s="3">
        <f t="shared" si="7"/>
        <v>148.79131971070098</v>
      </c>
      <c r="J92" s="3">
        <f>I92/MAXA($I$6:I91)-1</f>
        <v>5.7554749587889198E-3</v>
      </c>
    </row>
    <row r="93" spans="1:10" x14ac:dyDescent="0.25">
      <c r="A93" s="47">
        <v>41030</v>
      </c>
      <c r="B93" s="9">
        <v>-3.2000000000000002E-3</v>
      </c>
      <c r="C93" s="9">
        <v>-6.265072563317764E-2</v>
      </c>
      <c r="D93" s="3">
        <f t="shared" si="4"/>
        <v>140.22643007658519</v>
      </c>
      <c r="E93" s="3">
        <f>D93/MAXA($D$6:D92)-1</f>
        <v>-1.40892340871418E-2</v>
      </c>
      <c r="F93" s="10">
        <f>'L2 (3)'!Q91</f>
        <v>2.567952216548001E-3</v>
      </c>
      <c r="G93" s="10">
        <f t="shared" si="5"/>
        <v>3.5227348564376036E-3</v>
      </c>
      <c r="H93" s="11">
        <f t="shared" si="6"/>
        <v>137.4605606800672</v>
      </c>
      <c r="I93" s="3">
        <f t="shared" si="7"/>
        <v>149.3154720789812</v>
      </c>
      <c r="J93" s="3">
        <f>I93/MAXA($I$6:I92)-1</f>
        <v>3.5227348564375038E-3</v>
      </c>
    </row>
    <row r="94" spans="1:10" x14ac:dyDescent="0.25">
      <c r="A94" s="47">
        <v>41061</v>
      </c>
      <c r="B94" s="9">
        <v>-5.1000000000000004E-3</v>
      </c>
      <c r="C94" s="9">
        <v>3.9554982134591521E-2</v>
      </c>
      <c r="D94" s="3">
        <f t="shared" si="4"/>
        <v>139.51127528319461</v>
      </c>
      <c r="E94" s="3">
        <f>D94/MAXA($D$6:D93)-1</f>
        <v>-1.9117378993297462E-2</v>
      </c>
      <c r="F94" s="10">
        <f>'L2 (3)'!Q92</f>
        <v>1.4322539935919301E-4</v>
      </c>
      <c r="G94" s="10">
        <f t="shared" si="5"/>
        <v>1.0980080392487955E-3</v>
      </c>
      <c r="H94" s="11">
        <f t="shared" si="6"/>
        <v>137.48024852376673</v>
      </c>
      <c r="I94" s="3">
        <f t="shared" si="7"/>
        <v>149.47942166770815</v>
      </c>
      <c r="J94" s="3">
        <f>I94/MAXA($I$6:I93)-1</f>
        <v>1.0980080392488656E-3</v>
      </c>
    </row>
    <row r="95" spans="1:10" x14ac:dyDescent="0.25">
      <c r="A95" s="47">
        <v>41091</v>
      </c>
      <c r="B95" s="9">
        <v>1.89E-2</v>
      </c>
      <c r="C95" s="9">
        <v>1.2597574126154365E-2</v>
      </c>
      <c r="D95" s="3">
        <f t="shared" si="4"/>
        <v>142.14803838604698</v>
      </c>
      <c r="E95" s="3">
        <f>D95/MAXA($D$6:D94)-1</f>
        <v>-5.7869745627081581E-4</v>
      </c>
      <c r="F95" s="10">
        <f>'L2 (3)'!Q93</f>
        <v>3.5653349985238702E-3</v>
      </c>
      <c r="G95" s="10">
        <f t="shared" si="5"/>
        <v>4.5201176384134728E-3</v>
      </c>
      <c r="H95" s="11">
        <f t="shared" si="6"/>
        <v>137.97041166543428</v>
      </c>
      <c r="I95" s="3">
        <f t="shared" si="7"/>
        <v>150.15508623816822</v>
      </c>
      <c r="J95" s="3">
        <f>I95/MAXA($I$6:I94)-1</f>
        <v>4.5201176384135344E-3</v>
      </c>
    </row>
    <row r="96" spans="1:10" x14ac:dyDescent="0.25">
      <c r="A96" s="47">
        <v>41122</v>
      </c>
      <c r="B96" s="9">
        <v>3.4999999999999996E-3</v>
      </c>
      <c r="C96" s="9">
        <v>1.9763369680148246E-2</v>
      </c>
      <c r="D96" s="3">
        <f t="shared" si="4"/>
        <v>142.64555652039815</v>
      </c>
      <c r="E96" s="3">
        <f>D96/MAXA($D$6:D95)-1</f>
        <v>2.9192771026322895E-3</v>
      </c>
      <c r="F96" s="10">
        <f>'L2 (3)'!Q94</f>
        <v>6.3361127236653662E-4</v>
      </c>
      <c r="G96" s="10">
        <f t="shared" si="5"/>
        <v>1.5883939122561391E-3</v>
      </c>
      <c r="H96" s="11">
        <f t="shared" si="6"/>
        <v>138.05783127351856</v>
      </c>
      <c r="I96" s="3">
        <f t="shared" si="7"/>
        <v>150.39359166304322</v>
      </c>
      <c r="J96" s="3">
        <f>I96/MAXA($I$6:I95)-1</f>
        <v>1.5883939122560697E-3</v>
      </c>
    </row>
    <row r="97" spans="1:10" x14ac:dyDescent="0.25">
      <c r="A97" s="47">
        <v>41153</v>
      </c>
      <c r="B97" s="9">
        <v>2.3999999999999998E-3</v>
      </c>
      <c r="C97" s="9">
        <v>2.4236153696477025E-2</v>
      </c>
      <c r="D97" s="3">
        <f t="shared" si="4"/>
        <v>142.98790585604709</v>
      </c>
      <c r="E97" s="3">
        <f>D97/MAXA($D$6:D96)-1</f>
        <v>2.3999999999999577E-3</v>
      </c>
      <c r="F97" s="10">
        <f>'L2 (3)'!Q95</f>
        <v>4.2586177199403219E-3</v>
      </c>
      <c r="G97" s="10">
        <f t="shared" si="5"/>
        <v>5.2134003598299245E-3</v>
      </c>
      <c r="H97" s="11">
        <f t="shared" si="6"/>
        <v>138.64576680015651</v>
      </c>
      <c r="I97" s="3">
        <f t="shared" si="7"/>
        <v>151.17765366793543</v>
      </c>
      <c r="J97" s="3">
        <f>I97/MAXA($I$6:I96)-1</f>
        <v>5.2134003598298673E-3</v>
      </c>
    </row>
    <row r="98" spans="1:10" x14ac:dyDescent="0.25">
      <c r="A98" s="47">
        <v>41183</v>
      </c>
      <c r="B98" s="9">
        <v>-5.7999999999999996E-3</v>
      </c>
      <c r="C98" s="9">
        <v>-1.9789409878227415E-2</v>
      </c>
      <c r="D98" s="3">
        <f t="shared" si="4"/>
        <v>142.15857600208201</v>
      </c>
      <c r="E98" s="3">
        <f>D98/MAXA($D$6:D97)-1</f>
        <v>-5.8000000000000274E-3</v>
      </c>
      <c r="F98" s="10">
        <f>'L2 (3)'!Q96</f>
        <v>2.3674192969037793E-3</v>
      </c>
      <c r="G98" s="10">
        <f t="shared" si="5"/>
        <v>3.3222019367933819E-3</v>
      </c>
      <c r="H98" s="11">
        <f t="shared" si="6"/>
        <v>138.97399946391323</v>
      </c>
      <c r="I98" s="3">
        <f t="shared" si="7"/>
        <v>151.67989636175091</v>
      </c>
      <c r="J98" s="3">
        <f>I98/MAXA($I$6:I97)-1</f>
        <v>3.3222019367933342E-3</v>
      </c>
    </row>
    <row r="99" spans="1:10" x14ac:dyDescent="0.25">
      <c r="A99" s="47">
        <v>41214</v>
      </c>
      <c r="B99" s="9">
        <v>4.1999999999999997E-3</v>
      </c>
      <c r="C99" s="9">
        <v>2.8467170173434031E-3</v>
      </c>
      <c r="D99" s="3">
        <f t="shared" si="4"/>
        <v>142.75564202129075</v>
      </c>
      <c r="E99" s="3">
        <f>D99/MAXA($D$6:D98)-1</f>
        <v>-1.6243600000001024E-3</v>
      </c>
      <c r="F99" s="10">
        <f>'L2 (3)'!Q97</f>
        <v>1.3352666170039524E-3</v>
      </c>
      <c r="G99" s="10">
        <f t="shared" si="5"/>
        <v>2.2900492568935548E-3</v>
      </c>
      <c r="H99" s="11">
        <f t="shared" si="6"/>
        <v>139.15956680602892</v>
      </c>
      <c r="I99" s="3">
        <f t="shared" si="7"/>
        <v>152.02725079569984</v>
      </c>
      <c r="J99" s="3">
        <f>I99/MAXA($I$6:I98)-1</f>
        <v>2.2900492568935782E-3</v>
      </c>
    </row>
    <row r="100" spans="1:10" x14ac:dyDescent="0.25">
      <c r="A100" s="47">
        <v>41244</v>
      </c>
      <c r="B100" s="9">
        <v>8.8999999999999999E-3</v>
      </c>
      <c r="C100" s="9">
        <v>7.068230463864511E-3</v>
      </c>
      <c r="D100" s="3">
        <f t="shared" si="4"/>
        <v>144.02616723528024</v>
      </c>
      <c r="E100" s="3">
        <f>D100/MAXA($D$6:D99)-1</f>
        <v>7.2611831959998874E-3</v>
      </c>
      <c r="F100" s="10">
        <f>'L2 (3)'!Q98</f>
        <v>3.7345886953307718E-3</v>
      </c>
      <c r="G100" s="10">
        <f t="shared" si="5"/>
        <v>4.6893713352203744E-3</v>
      </c>
      <c r="H100" s="11">
        <f t="shared" si="6"/>
        <v>139.67927055106986</v>
      </c>
      <c r="I100" s="3">
        <f t="shared" si="7"/>
        <v>152.74016302775354</v>
      </c>
      <c r="J100" s="3">
        <f>I100/MAXA($I$6:I99)-1</f>
        <v>4.6893713352202937E-3</v>
      </c>
    </row>
    <row r="101" spans="1:10" x14ac:dyDescent="0.25">
      <c r="A101" s="47">
        <v>41275</v>
      </c>
      <c r="B101" s="9">
        <v>1.8200000000000001E-2</v>
      </c>
      <c r="C101" s="9">
        <v>5.0428096519578469E-2</v>
      </c>
      <c r="D101" s="3">
        <f t="shared" si="4"/>
        <v>146.64744347896234</v>
      </c>
      <c r="E101" s="3">
        <f>D101/MAXA($D$6:D100)-1</f>
        <v>1.8199999999999994E-2</v>
      </c>
      <c r="F101" s="10">
        <f>'L2 (3)'!Q99</f>
        <v>1.8037802034025015E-3</v>
      </c>
      <c r="G101" s="10">
        <f t="shared" si="5"/>
        <v>2.7585628432921041E-3</v>
      </c>
      <c r="H101" s="11">
        <f t="shared" si="6"/>
        <v>139.9312212541156</v>
      </c>
      <c r="I101" s="3">
        <f t="shared" si="7"/>
        <v>153.16150636616027</v>
      </c>
      <c r="J101" s="3">
        <f>I101/MAXA($I$6:I100)-1</f>
        <v>2.7585628432920117E-3</v>
      </c>
    </row>
    <row r="102" spans="1:10" x14ac:dyDescent="0.25">
      <c r="A102" s="47">
        <v>41306</v>
      </c>
      <c r="B102" s="9">
        <v>5.7999999999999996E-3</v>
      </c>
      <c r="C102" s="9">
        <v>1.1060649195259176E-2</v>
      </c>
      <c r="D102" s="3">
        <f t="shared" si="4"/>
        <v>147.49799865114034</v>
      </c>
      <c r="E102" s="3">
        <f>D102/MAXA($D$6:D101)-1</f>
        <v>5.8000000000000274E-3</v>
      </c>
      <c r="F102" s="10">
        <f>'L2 (3)'!Q100</f>
        <v>1.3294229399701985E-3</v>
      </c>
      <c r="G102" s="10">
        <f t="shared" si="5"/>
        <v>2.2842055798598009E-3</v>
      </c>
      <c r="H102" s="11">
        <f t="shared" si="6"/>
        <v>140.11724902966887</v>
      </c>
      <c r="I102" s="3">
        <f t="shared" si="7"/>
        <v>153.51135873362156</v>
      </c>
      <c r="J102" s="3">
        <f>I102/MAXA($I$6:I101)-1</f>
        <v>2.2842055798597549E-3</v>
      </c>
    </row>
    <row r="103" spans="1:10" x14ac:dyDescent="0.25">
      <c r="A103" s="47">
        <v>41334</v>
      </c>
      <c r="B103" s="9">
        <v>5.1000000000000004E-3</v>
      </c>
      <c r="C103" s="9">
        <v>3.5987723516956116E-2</v>
      </c>
      <c r="D103" s="3">
        <f t="shared" si="4"/>
        <v>148.25023844426116</v>
      </c>
      <c r="E103" s="3">
        <f>D103/MAXA($D$6:D102)-1</f>
        <v>5.1000000000001044E-3</v>
      </c>
      <c r="F103" s="10">
        <f>'L2 (3)'!Q101</f>
        <v>1.3098286573712734E-3</v>
      </c>
      <c r="G103" s="10">
        <f t="shared" si="5"/>
        <v>2.2646112972608762E-3</v>
      </c>
      <c r="H103" s="11">
        <f t="shared" si="6"/>
        <v>140.30077861783994</v>
      </c>
      <c r="I103" s="3">
        <f t="shared" si="7"/>
        <v>153.85900229086758</v>
      </c>
      <c r="J103" s="3">
        <f>I103/MAXA($I$6:I102)-1</f>
        <v>2.2646112972608545E-3</v>
      </c>
    </row>
    <row r="104" spans="1:10" x14ac:dyDescent="0.25">
      <c r="A104" s="47">
        <v>41365</v>
      </c>
      <c r="B104" s="9">
        <v>5.6999999999999993E-3</v>
      </c>
      <c r="C104" s="9">
        <v>1.8085767859252311E-2</v>
      </c>
      <c r="D104" s="3">
        <f t="shared" si="4"/>
        <v>149.09526480339346</v>
      </c>
      <c r="E104" s="3">
        <f>D104/MAXA($D$6:D103)-1</f>
        <v>5.7000000000000384E-3</v>
      </c>
      <c r="F104" s="10">
        <f>'L2 (3)'!Q102</f>
        <v>2.6137776329222175E-3</v>
      </c>
      <c r="G104" s="10">
        <f t="shared" si="5"/>
        <v>3.5685602728118201E-3</v>
      </c>
      <c r="H104" s="11">
        <f t="shared" si="6"/>
        <v>140.66749365487283</v>
      </c>
      <c r="I104" s="3">
        <f t="shared" si="7"/>
        <v>154.40805741405723</v>
      </c>
      <c r="J104" s="3">
        <f>I104/MAXA($I$6:I103)-1</f>
        <v>3.5685602728117161E-3</v>
      </c>
    </row>
    <row r="105" spans="1:10" x14ac:dyDescent="0.25">
      <c r="A105" s="47">
        <v>41395</v>
      </c>
      <c r="B105" s="9">
        <v>7.7000000000000002E-3</v>
      </c>
      <c r="C105" s="9">
        <v>2.0762811721046104E-2</v>
      </c>
      <c r="D105" s="3">
        <f t="shared" si="4"/>
        <v>150.2432983423796</v>
      </c>
      <c r="E105" s="3">
        <f>D105/MAXA($D$6:D104)-1</f>
        <v>7.7000000000000401E-3</v>
      </c>
      <c r="F105" s="10">
        <f>'L2 (3)'!Q103</f>
        <v>1.7521151269264388E-3</v>
      </c>
      <c r="G105" s="10">
        <f t="shared" si="5"/>
        <v>2.7068977668160414E-3</v>
      </c>
      <c r="H105" s="11">
        <f t="shared" si="6"/>
        <v>140.91395929837236</v>
      </c>
      <c r="I105" s="3">
        <f t="shared" si="7"/>
        <v>154.82602423984974</v>
      </c>
      <c r="J105" s="3">
        <f>I105/MAXA($I$6:I104)-1</f>
        <v>2.7068977668160965E-3</v>
      </c>
    </row>
    <row r="106" spans="1:10" x14ac:dyDescent="0.25">
      <c r="A106" s="47">
        <v>41426</v>
      </c>
      <c r="B106" s="9">
        <v>-1.3000000000000001E-2</v>
      </c>
      <c r="C106" s="9">
        <v>-1.4999301636062778E-2</v>
      </c>
      <c r="D106" s="3">
        <f t="shared" si="4"/>
        <v>148.29013546392866</v>
      </c>
      <c r="E106" s="3">
        <f>D106/MAXA($D$6:D105)-1</f>
        <v>-1.3000000000000012E-2</v>
      </c>
      <c r="F106" s="10">
        <f>'L2 (3)'!Q104</f>
        <v>2.5655458226859183E-3</v>
      </c>
      <c r="G106" s="10">
        <f t="shared" si="5"/>
        <v>3.5203284625755209E-3</v>
      </c>
      <c r="H106" s="11">
        <f t="shared" si="6"/>
        <v>141.27548051800844</v>
      </c>
      <c r="I106" s="3">
        <f t="shared" si="7"/>
        <v>155.3710626997287</v>
      </c>
      <c r="J106" s="3">
        <f>I106/MAXA($I$6:I105)-1</f>
        <v>3.5203284625755504E-3</v>
      </c>
    </row>
    <row r="107" spans="1:10" x14ac:dyDescent="0.25">
      <c r="A107" s="47">
        <v>41456</v>
      </c>
      <c r="B107" s="9">
        <v>6.7000000000000002E-3</v>
      </c>
      <c r="C107" s="9">
        <v>4.9462079815224991E-2</v>
      </c>
      <c r="D107" s="3">
        <f t="shared" si="4"/>
        <v>149.28367937153698</v>
      </c>
      <c r="E107" s="3">
        <f>D107/MAXA($D$6:D106)-1</f>
        <v>-6.3871000000000899E-3</v>
      </c>
      <c r="F107" s="10">
        <f>'L2 (3)'!Q105</f>
        <v>2.1381860212379101E-3</v>
      </c>
      <c r="G107" s="10">
        <f t="shared" si="5"/>
        <v>3.0929686611275127E-3</v>
      </c>
      <c r="H107" s="11">
        <f t="shared" si="6"/>
        <v>141.5775537755957</v>
      </c>
      <c r="I107" s="3">
        <f t="shared" si="7"/>
        <v>155.85162052750502</v>
      </c>
      <c r="J107" s="3">
        <f>I107/MAXA($I$6:I106)-1</f>
        <v>3.0929686611274043E-3</v>
      </c>
    </row>
    <row r="108" spans="1:10" x14ac:dyDescent="0.25">
      <c r="A108" s="47">
        <v>41487</v>
      </c>
      <c r="B108" s="9">
        <v>-4.0999999999999995E-3</v>
      </c>
      <c r="C108" s="9">
        <v>-3.1298019033866864E-2</v>
      </c>
      <c r="D108" s="3">
        <f t="shared" si="4"/>
        <v>148.67161628611368</v>
      </c>
      <c r="E108" s="3">
        <f>D108/MAXA($D$6:D107)-1</f>
        <v>-1.0460912890000063E-2</v>
      </c>
      <c r="F108" s="10">
        <f>'L2 (3)'!Q106</f>
        <v>1.6136756522809955E-3</v>
      </c>
      <c r="G108" s="10">
        <f t="shared" si="5"/>
        <v>2.5684582921705981E-3</v>
      </c>
      <c r="H108" s="11">
        <f t="shared" si="6"/>
        <v>141.80601402703289</v>
      </c>
      <c r="I108" s="3">
        <f t="shared" si="7"/>
        <v>156.2519189145971</v>
      </c>
      <c r="J108" s="3">
        <f>I108/MAXA($I$6:I107)-1</f>
        <v>2.5684582921705612E-3</v>
      </c>
    </row>
    <row r="109" spans="1:10" x14ac:dyDescent="0.25">
      <c r="A109" s="47">
        <v>41518</v>
      </c>
      <c r="B109" s="9">
        <v>0.01</v>
      </c>
      <c r="C109" s="9">
        <v>2.9749523177239112E-2</v>
      </c>
      <c r="D109" s="3">
        <f t="shared" si="4"/>
        <v>150.15833244897482</v>
      </c>
      <c r="E109" s="3">
        <f>D109/MAXA($D$6:D108)-1</f>
        <v>-5.6552201890003317E-4</v>
      </c>
      <c r="F109" s="10">
        <f>'L2 (3)'!Q107</f>
        <v>-7.0971162672265741E-4</v>
      </c>
      <c r="G109" s="10">
        <f t="shared" si="5"/>
        <v>2.4507101316694521E-4</v>
      </c>
      <c r="H109" s="11">
        <f t="shared" si="6"/>
        <v>141.70537265013871</v>
      </c>
      <c r="I109" s="3">
        <f t="shared" si="7"/>
        <v>156.29021173067477</v>
      </c>
      <c r="J109" s="3">
        <f>I109/MAXA($I$6:I108)-1</f>
        <v>2.4507101316695312E-4</v>
      </c>
    </row>
    <row r="110" spans="1:10" x14ac:dyDescent="0.25">
      <c r="A110" s="47">
        <v>41548</v>
      </c>
      <c r="B110" s="9">
        <v>1.3899999999999999E-2</v>
      </c>
      <c r="C110" s="9">
        <v>4.4595752618006079E-2</v>
      </c>
      <c r="D110" s="3">
        <f t="shared" si="4"/>
        <v>152.24553327001559</v>
      </c>
      <c r="E110" s="3">
        <f>D110/MAXA($D$6:D109)-1</f>
        <v>1.3326617225037252E-2</v>
      </c>
      <c r="F110" s="10">
        <f>'L2 (3)'!Q108</f>
        <v>2.0760643945688293E-3</v>
      </c>
      <c r="G110" s="10">
        <f t="shared" si="5"/>
        <v>3.0308470344584319E-3</v>
      </c>
      <c r="H110" s="11">
        <f t="shared" si="6"/>
        <v>141.99956212881676</v>
      </c>
      <c r="I110" s="3">
        <f t="shared" si="7"/>
        <v>156.76390345541355</v>
      </c>
      <c r="J110" s="3">
        <f>I110/MAXA($I$6:I109)-1</f>
        <v>3.0308470344584393E-3</v>
      </c>
    </row>
    <row r="111" spans="1:10" x14ac:dyDescent="0.25">
      <c r="A111" s="47">
        <v>41579</v>
      </c>
      <c r="B111" s="9">
        <v>9.9000000000000008E-3</v>
      </c>
      <c r="C111" s="9">
        <v>2.8049471635186451E-2</v>
      </c>
      <c r="D111" s="3">
        <f t="shared" si="4"/>
        <v>153.75276404938873</v>
      </c>
      <c r="E111" s="3">
        <f>D111/MAXA($D$6:D110)-1</f>
        <v>9.9000000000000199E-3</v>
      </c>
      <c r="F111" s="10">
        <f>'L2 (3)'!Q109</f>
        <v>2.227405222369516E-3</v>
      </c>
      <c r="G111" s="10">
        <f t="shared" si="5"/>
        <v>3.1821878622591187E-3</v>
      </c>
      <c r="H111" s="11">
        <f t="shared" si="6"/>
        <v>142.31585269507667</v>
      </c>
      <c r="I111" s="3">
        <f t="shared" si="7"/>
        <v>157.26275564622972</v>
      </c>
      <c r="J111" s="3">
        <f>I111/MAXA($I$6:I110)-1</f>
        <v>3.1821878622591004E-3</v>
      </c>
    </row>
    <row r="112" spans="1:10" x14ac:dyDescent="0.25">
      <c r="A112" s="47">
        <v>41609</v>
      </c>
      <c r="B112" s="9">
        <v>9.9000000000000008E-3</v>
      </c>
      <c r="C112" s="9">
        <v>2.356279155049279E-2</v>
      </c>
      <c r="D112" s="3">
        <f t="shared" si="4"/>
        <v>155.27491641347768</v>
      </c>
      <c r="E112" s="3">
        <f>D112/MAXA($D$6:D111)-1</f>
        <v>9.9000000000000199E-3</v>
      </c>
      <c r="F112" s="10">
        <f>'L2 (3)'!Q110</f>
        <v>1.3712816442662274E-3</v>
      </c>
      <c r="G112" s="10">
        <f t="shared" si="5"/>
        <v>2.32606428415583E-3</v>
      </c>
      <c r="H112" s="11">
        <f t="shared" si="6"/>
        <v>142.51100781156552</v>
      </c>
      <c r="I112" s="3">
        <f t="shared" si="7"/>
        <v>157.62855892536635</v>
      </c>
      <c r="J112" s="3">
        <f>I112/MAXA($I$6:I111)-1</f>
        <v>2.3260642841558266E-3</v>
      </c>
    </row>
    <row r="113" spans="1:10" x14ac:dyDescent="0.25">
      <c r="A113" s="47">
        <v>41640</v>
      </c>
      <c r="B113" s="9">
        <v>2.8000000000000004E-3</v>
      </c>
      <c r="C113" s="9">
        <v>-3.5582905675162646E-2</v>
      </c>
      <c r="D113" s="3">
        <f t="shared" si="4"/>
        <v>155.70968617943541</v>
      </c>
      <c r="E113" s="3">
        <f>D113/MAXA($D$6:D112)-1</f>
        <v>2.7999999999999137E-3</v>
      </c>
      <c r="F113" s="10">
        <f>'L2 (3)'!Q111</f>
        <v>1.9835202853021152E-3</v>
      </c>
      <c r="G113" s="10">
        <f t="shared" si="5"/>
        <v>2.9383029251917178E-3</v>
      </c>
      <c r="H113" s="11">
        <f t="shared" si="6"/>
        <v>142.79368128643858</v>
      </c>
      <c r="I113" s="3">
        <f t="shared" si="7"/>
        <v>158.09171938115051</v>
      </c>
      <c r="J113" s="3">
        <f>I113/MAXA($I$6:I112)-1</f>
        <v>2.9383029251917048E-3</v>
      </c>
    </row>
    <row r="114" spans="1:10" x14ac:dyDescent="0.25">
      <c r="A114" s="47">
        <v>41671</v>
      </c>
      <c r="B114" s="9">
        <v>1.6899999999999998E-2</v>
      </c>
      <c r="C114" s="9">
        <v>4.3117029976595278E-2</v>
      </c>
      <c r="D114" s="3">
        <f t="shared" si="4"/>
        <v>158.34117987586785</v>
      </c>
      <c r="E114" s="3">
        <f>D114/MAXA($D$6:D113)-1</f>
        <v>1.6899999999999915E-2</v>
      </c>
      <c r="F114" s="10">
        <f>'L2 (3)'!Q112</f>
        <v>-1.5797700160741003E-3</v>
      </c>
      <c r="G114" s="10">
        <f t="shared" si="5"/>
        <v>-6.2498737618449764E-4</v>
      </c>
      <c r="H114" s="11">
        <f t="shared" si="6"/>
        <v>142.56810011025743</v>
      </c>
      <c r="I114" s="3">
        <f t="shared" si="7"/>
        <v>157.99291405225799</v>
      </c>
      <c r="J114" s="3">
        <f>I114/MAXA($I$6:I113)-1</f>
        <v>-6.2498737618454925E-4</v>
      </c>
    </row>
    <row r="115" spans="1:10" x14ac:dyDescent="0.25">
      <c r="A115" s="47">
        <v>41699</v>
      </c>
      <c r="B115" s="9">
        <v>-1E-3</v>
      </c>
      <c r="C115" s="9">
        <v>6.9321656079357474E-3</v>
      </c>
      <c r="D115" s="3">
        <f t="shared" si="4"/>
        <v>158.18283869599199</v>
      </c>
      <c r="E115" s="3">
        <f>D115/MAXA($D$6:D114)-1</f>
        <v>-1.0000000000000009E-3</v>
      </c>
      <c r="F115" s="10">
        <f>'L2 (3)'!Q113</f>
        <v>3.4278945596862014E-3</v>
      </c>
      <c r="G115" s="10">
        <f t="shared" si="5"/>
        <v>4.3826771995758036E-3</v>
      </c>
      <c r="H115" s="11">
        <f t="shared" si="6"/>
        <v>143.05680852501018</v>
      </c>
      <c r="I115" s="3">
        <f t="shared" si="7"/>
        <v>158.68534599436936</v>
      </c>
      <c r="J115" s="3">
        <f>I115/MAXA($I$6:I114)-1</f>
        <v>3.7549507054677189E-3</v>
      </c>
    </row>
    <row r="116" spans="1:10" x14ac:dyDescent="0.25">
      <c r="A116" s="47">
        <v>41730</v>
      </c>
      <c r="B116" s="9">
        <v>5.9999999999999995E-4</v>
      </c>
      <c r="C116" s="9">
        <v>6.2007889650528281E-3</v>
      </c>
      <c r="D116" s="3">
        <f t="shared" si="4"/>
        <v>158.27774839920957</v>
      </c>
      <c r="E116" s="3">
        <f>D116/MAXA($D$6:D115)-1</f>
        <v>-4.0060000000008422E-4</v>
      </c>
      <c r="F116" s="10">
        <f>'L2 (3)'!Q114</f>
        <v>2.0423380806341347E-3</v>
      </c>
      <c r="G116" s="10">
        <f t="shared" si="5"/>
        <v>2.9971207205237373E-3</v>
      </c>
      <c r="H116" s="11">
        <f t="shared" si="6"/>
        <v>143.34897889275479</v>
      </c>
      <c r="I116" s="3">
        <f t="shared" si="7"/>
        <v>159.16094513289255</v>
      </c>
      <c r="J116" s="3">
        <f>I116/MAXA($I$6:I115)-1</f>
        <v>2.997120720523716E-3</v>
      </c>
    </row>
    <row r="117" spans="1:10" x14ac:dyDescent="0.25">
      <c r="A117" s="47">
        <v>41760</v>
      </c>
      <c r="B117" s="9">
        <v>1.23E-2</v>
      </c>
      <c r="C117" s="9">
        <v>2.1030280012996005E-2</v>
      </c>
      <c r="D117" s="3">
        <f t="shared" si="4"/>
        <v>160.22456470451985</v>
      </c>
      <c r="E117" s="3">
        <f>D117/MAXA($D$6:D116)-1</f>
        <v>1.1894472619999874E-2</v>
      </c>
      <c r="F117" s="10">
        <f>'L2 (3)'!Q115</f>
        <v>1.833669517950341E-3</v>
      </c>
      <c r="G117" s="10">
        <f t="shared" si="5"/>
        <v>2.7884521578399437E-3</v>
      </c>
      <c r="H117" s="11">
        <f t="shared" si="6"/>
        <v>143.61183354577975</v>
      </c>
      <c r="I117" s="3">
        <f t="shared" si="7"/>
        <v>159.60475781379219</v>
      </c>
      <c r="J117" s="3">
        <f>I117/MAXA($I$6:I116)-1</f>
        <v>2.7884521578398491E-3</v>
      </c>
    </row>
    <row r="118" spans="1:10" x14ac:dyDescent="0.25">
      <c r="A118" s="47">
        <v>41791</v>
      </c>
      <c r="B118" s="9">
        <v>2.8000000000000004E-3</v>
      </c>
      <c r="C118" s="9">
        <v>1.9058331658920569E-2</v>
      </c>
      <c r="D118" s="3">
        <f t="shared" si="4"/>
        <v>160.67319348569248</v>
      </c>
      <c r="E118" s="3">
        <f>D118/MAXA($D$6:D117)-1</f>
        <v>2.7999999999999137E-3</v>
      </c>
      <c r="F118" s="10">
        <f>'L2 (3)'!Q116</f>
        <v>1.8092635689190692E-3</v>
      </c>
      <c r="G118" s="10">
        <f t="shared" si="5"/>
        <v>2.7640462088086718E-3</v>
      </c>
      <c r="H118" s="11">
        <f t="shared" si="6"/>
        <v>143.87166520427979</v>
      </c>
      <c r="I118" s="3">
        <f t="shared" si="7"/>
        <v>160.04591273953525</v>
      </c>
      <c r="J118" s="3">
        <f>I118/MAXA($I$6:I117)-1</f>
        <v>2.7640462088087681E-3</v>
      </c>
    </row>
    <row r="119" spans="1:10" x14ac:dyDescent="0.25">
      <c r="A119" s="47">
        <v>41821</v>
      </c>
      <c r="B119" s="9">
        <v>-5.9999999999999995E-4</v>
      </c>
      <c r="C119" s="9">
        <v>-1.5079830581919862E-2</v>
      </c>
      <c r="D119" s="3">
        <f t="shared" si="4"/>
        <v>160.57678956960106</v>
      </c>
      <c r="E119" s="3">
        <f>D119/MAXA($D$6:D118)-1</f>
        <v>-6.0000000000004494E-4</v>
      </c>
      <c r="F119" s="10">
        <f>'L2 (3)'!Q117</f>
        <v>1.3654597096492817E-3</v>
      </c>
      <c r="G119" s="10">
        <f t="shared" si="5"/>
        <v>2.3202423495388841E-3</v>
      </c>
      <c r="H119" s="11">
        <f t="shared" si="6"/>
        <v>144.06811616647639</v>
      </c>
      <c r="I119" s="3">
        <f t="shared" si="7"/>
        <v>160.41725804414415</v>
      </c>
      <c r="J119" s="3">
        <f>I119/MAXA($I$6:I118)-1</f>
        <v>2.3202423495389812E-3</v>
      </c>
    </row>
    <row r="120" spans="1:10" x14ac:dyDescent="0.25">
      <c r="A120" s="47">
        <v>41852</v>
      </c>
      <c r="B120" s="9">
        <v>7.7000000000000002E-3</v>
      </c>
      <c r="C120" s="9">
        <v>3.7655295489735119E-2</v>
      </c>
      <c r="D120" s="3">
        <f t="shared" si="4"/>
        <v>161.81323084928701</v>
      </c>
      <c r="E120" s="3">
        <f>D120/MAXA($D$6:D119)-1</f>
        <v>7.0953800000002065E-3</v>
      </c>
      <c r="F120" s="10">
        <f>'L2 (3)'!Q118</f>
        <v>1.8268028235808441E-3</v>
      </c>
      <c r="G120" s="10">
        <f t="shared" si="5"/>
        <v>2.7815854634704465E-3</v>
      </c>
      <c r="H120" s="11">
        <f t="shared" si="6"/>
        <v>144.33130020787726</v>
      </c>
      <c r="I120" s="3">
        <f t="shared" si="7"/>
        <v>160.86347235720953</v>
      </c>
      <c r="J120" s="3">
        <f>I120/MAXA($I$6:I119)-1</f>
        <v>2.7815854634705151E-3</v>
      </c>
    </row>
    <row r="121" spans="1:10" x14ac:dyDescent="0.25">
      <c r="A121" s="47">
        <v>41883</v>
      </c>
      <c r="B121" s="9">
        <v>7.000000000000001E-4</v>
      </c>
      <c r="C121" s="9">
        <v>-1.5513837223063764E-2</v>
      </c>
      <c r="D121" s="3">
        <f t="shared" si="4"/>
        <v>161.92650011088151</v>
      </c>
      <c r="E121" s="3">
        <f>D121/MAXA($D$6:D120)-1</f>
        <v>6.9999999999992291E-4</v>
      </c>
      <c r="F121" s="10">
        <f>'L2 (3)'!Q119</f>
        <v>3.0066802183617001E-3</v>
      </c>
      <c r="G121" s="10">
        <f t="shared" si="5"/>
        <v>3.9614628582513023E-3</v>
      </c>
      <c r="H121" s="11">
        <f t="shared" si="6"/>
        <v>144.76525827310272</v>
      </c>
      <c r="I121" s="3">
        <f t="shared" si="7"/>
        <v>161.50072702820196</v>
      </c>
      <c r="J121" s="3">
        <f>I121/MAXA($I$6:I120)-1</f>
        <v>3.9614628582513856E-3</v>
      </c>
    </row>
    <row r="122" spans="1:10" x14ac:dyDescent="0.25">
      <c r="A122" s="47">
        <v>41913</v>
      </c>
      <c r="B122" s="9">
        <v>-5.0000000000000001E-4</v>
      </c>
      <c r="C122" s="9">
        <v>2.3201460786772321E-2</v>
      </c>
      <c r="D122" s="3">
        <f t="shared" si="4"/>
        <v>161.84553686082609</v>
      </c>
      <c r="E122" s="3">
        <f>D122/MAXA($D$6:D121)-1</f>
        <v>-4.9999999999983391E-4</v>
      </c>
      <c r="F122" s="10">
        <f>'L2 (3)'!Q120</f>
        <v>2.0197798896421809E-3</v>
      </c>
      <c r="G122" s="10">
        <f t="shared" si="5"/>
        <v>2.9745625295317835E-3</v>
      </c>
      <c r="H122" s="11">
        <f t="shared" si="6"/>
        <v>145.05765223048158</v>
      </c>
      <c r="I122" s="3">
        <f t="shared" si="7"/>
        <v>161.9811210393122</v>
      </c>
      <c r="J122" s="3">
        <f>I122/MAXA($I$6:I121)-1</f>
        <v>2.9745625295318767E-3</v>
      </c>
    </row>
    <row r="123" spans="1:10" x14ac:dyDescent="0.25">
      <c r="A123" s="47">
        <v>41944</v>
      </c>
      <c r="B123" s="9">
        <v>1.17E-2</v>
      </c>
      <c r="C123" s="9">
        <v>2.4533588760364822E-2</v>
      </c>
      <c r="D123" s="3">
        <f t="shared" si="4"/>
        <v>163.73912964209777</v>
      </c>
      <c r="E123" s="3">
        <f>D123/MAXA($D$6:D122)-1</f>
        <v>1.1194150000000125E-2</v>
      </c>
      <c r="F123" s="10">
        <f>'L2 (3)'!Q121</f>
        <v>3.1215135872267015E-3</v>
      </c>
      <c r="G123" s="10">
        <f t="shared" si="5"/>
        <v>4.0762962271163041E-3</v>
      </c>
      <c r="H123" s="11">
        <f t="shared" si="6"/>
        <v>145.51045166285024</v>
      </c>
      <c r="I123" s="3">
        <f t="shared" si="7"/>
        <v>162.64140407186883</v>
      </c>
      <c r="J123" s="3">
        <f>I123/MAXA($I$6:I122)-1</f>
        <v>4.0762962271163605E-3</v>
      </c>
    </row>
    <row r="124" spans="1:10" x14ac:dyDescent="0.25">
      <c r="A124" s="47">
        <v>41974</v>
      </c>
      <c r="B124" s="9">
        <v>4.0000000000000002E-4</v>
      </c>
      <c r="C124" s="9">
        <v>-4.1885878779204244E-3</v>
      </c>
      <c r="D124" s="3">
        <f t="shared" si="4"/>
        <v>163.80462529395459</v>
      </c>
      <c r="E124" s="3">
        <f>D124/MAXA($D$6:D123)-1</f>
        <v>3.9999999999995595E-4</v>
      </c>
      <c r="F124" s="10">
        <f>'L2 (3)'!Q122</f>
        <v>2.2390463003223266E-3</v>
      </c>
      <c r="G124" s="10">
        <f t="shared" si="5"/>
        <v>3.1938289402119293E-3</v>
      </c>
      <c r="H124" s="11">
        <f t="shared" si="6"/>
        <v>145.83625630130419</v>
      </c>
      <c r="I124" s="3">
        <f t="shared" si="7"/>
        <v>163.16085289507029</v>
      </c>
      <c r="J124" s="3">
        <f>I124/MAXA($I$6:I123)-1</f>
        <v>3.193828940212029E-3</v>
      </c>
    </row>
    <row r="125" spans="1:10" x14ac:dyDescent="0.25">
      <c r="A125" s="47">
        <v>42005</v>
      </c>
      <c r="B125" s="9">
        <v>2.29E-2</v>
      </c>
      <c r="C125" s="9">
        <v>-3.1040805790470194E-2</v>
      </c>
      <c r="D125" s="3">
        <f t="shared" si="4"/>
        <v>167.55575121318614</v>
      </c>
      <c r="E125" s="3">
        <f>D125/MAXA($D$6:D124)-1</f>
        <v>2.289999999999992E-2</v>
      </c>
      <c r="F125" s="10">
        <f>'L2 (3)'!Q123</f>
        <v>2.2794720649986916E-3</v>
      </c>
      <c r="G125" s="10">
        <f t="shared" si="5"/>
        <v>3.2342547048882942E-3</v>
      </c>
      <c r="H125" s="11">
        <f t="shared" si="6"/>
        <v>146.16868597360701</v>
      </c>
      <c r="I125" s="3">
        <f t="shared" si="7"/>
        <v>163.68855665119975</v>
      </c>
      <c r="J125" s="3">
        <f>I125/MAXA($I$6:I124)-1</f>
        <v>3.2342547048882508E-3</v>
      </c>
    </row>
    <row r="126" spans="1:10" x14ac:dyDescent="0.25">
      <c r="A126" s="47">
        <v>42036</v>
      </c>
      <c r="B126" s="9">
        <v>1.34E-2</v>
      </c>
      <c r="C126" s="9">
        <v>5.4892511014553946E-2</v>
      </c>
      <c r="D126" s="3">
        <f t="shared" si="4"/>
        <v>169.80099827944284</v>
      </c>
      <c r="E126" s="3">
        <f>D126/MAXA($D$6:D125)-1</f>
        <v>1.3400000000000079E-2</v>
      </c>
      <c r="F126" s="10">
        <f>'L2 (3)'!Q124</f>
        <v>3.4123494694388301E-3</v>
      </c>
      <c r="G126" s="10">
        <f t="shared" si="5"/>
        <v>4.3671321093284327E-3</v>
      </c>
      <c r="H126" s="11">
        <f t="shared" si="6"/>
        <v>146.66746461163763</v>
      </c>
      <c r="I126" s="3">
        <f t="shared" si="7"/>
        <v>164.40340620288083</v>
      </c>
      <c r="J126" s="3">
        <f>I126/MAXA($I$6:I125)-1</f>
        <v>4.3671321093283755E-3</v>
      </c>
    </row>
    <row r="127" spans="1:10" x14ac:dyDescent="0.25">
      <c r="A127" s="47">
        <v>42064</v>
      </c>
      <c r="B127" s="9">
        <v>9.0000000000000011E-3</v>
      </c>
      <c r="C127" s="9">
        <v>-1.739610691375626E-2</v>
      </c>
      <c r="D127" s="3">
        <f t="shared" si="4"/>
        <v>171.32920726395781</v>
      </c>
      <c r="E127" s="3">
        <f>D127/MAXA($D$6:D126)-1</f>
        <v>8.999999999999897E-3</v>
      </c>
      <c r="F127" s="10">
        <f>'L2 (3)'!Q125</f>
        <v>3.3567114303643441E-3</v>
      </c>
      <c r="G127" s="10">
        <f t="shared" si="5"/>
        <v>4.3114940702539467E-3</v>
      </c>
      <c r="H127" s="11">
        <f t="shared" si="6"/>
        <v>147.15978496656206</v>
      </c>
      <c r="I127" s="3">
        <f t="shared" si="7"/>
        <v>165.11223051385412</v>
      </c>
      <c r="J127" s="3">
        <f>I127/MAXA($I$6:I126)-1</f>
        <v>4.3114940702539961E-3</v>
      </c>
    </row>
    <row r="128" spans="1:10" x14ac:dyDescent="0.25">
      <c r="A128" s="47">
        <v>42095</v>
      </c>
      <c r="B128" s="9">
        <v>-1.7000000000000001E-3</v>
      </c>
      <c r="C128" s="9">
        <v>8.5208197301247512E-3</v>
      </c>
      <c r="D128" s="3">
        <f t="shared" si="4"/>
        <v>171.03794761160907</v>
      </c>
      <c r="E128" s="3">
        <f>D128/MAXA($D$6:D127)-1</f>
        <v>-1.7000000000000348E-3</v>
      </c>
      <c r="F128" s="10">
        <f>'L2 (3)'!Q126</f>
        <v>2.1590560293387687E-3</v>
      </c>
      <c r="G128" s="10">
        <f t="shared" si="5"/>
        <v>3.1138386692283714E-3</v>
      </c>
      <c r="H128" s="11">
        <f t="shared" si="6"/>
        <v>147.47751118757031</v>
      </c>
      <c r="I128" s="3">
        <f t="shared" si="7"/>
        <v>165.62636336199071</v>
      </c>
      <c r="J128" s="3">
        <f>I128/MAXA($I$6:I127)-1</f>
        <v>3.1138386692284303E-3</v>
      </c>
    </row>
    <row r="129" spans="1:10" x14ac:dyDescent="0.25">
      <c r="A129" s="47">
        <v>42125</v>
      </c>
      <c r="B129" s="9">
        <v>4.1999999999999997E-3</v>
      </c>
      <c r="C129" s="9">
        <v>1.0491382393316817E-2</v>
      </c>
      <c r="D129" s="3">
        <f t="shared" si="4"/>
        <v>171.75630699157782</v>
      </c>
      <c r="E129" s="3">
        <f>D129/MAXA($D$6:D128)-1</f>
        <v>2.4928599999998191E-3</v>
      </c>
      <c r="F129" s="10">
        <f>'L2 (3)'!Q127</f>
        <v>1.5340912192533852E-3</v>
      </c>
      <c r="G129" s="10">
        <f t="shared" si="5"/>
        <v>2.4888738591429876E-3</v>
      </c>
      <c r="H129" s="11">
        <f t="shared" si="6"/>
        <v>147.70375514252052</v>
      </c>
      <c r="I129" s="3">
        <f t="shared" si="7"/>
        <v>166.0385864881473</v>
      </c>
      <c r="J129" s="3">
        <f>I129/MAXA($I$6:I128)-1</f>
        <v>2.4888738591430926E-3</v>
      </c>
    </row>
    <row r="130" spans="1:10" x14ac:dyDescent="0.25">
      <c r="A130" s="47">
        <v>42156</v>
      </c>
      <c r="B130" s="9">
        <v>-1.47E-2</v>
      </c>
      <c r="C130" s="9">
        <v>-2.1011672375900514E-2</v>
      </c>
      <c r="D130" s="3">
        <f t="shared" si="4"/>
        <v>169.2314892788016</v>
      </c>
      <c r="E130" s="3">
        <f>D130/MAXA($D$6:D129)-1</f>
        <v>-1.4700000000000157E-2</v>
      </c>
      <c r="F130" s="10">
        <f>'L2 (3)'!Q128</f>
        <v>1.9533369506239827E-3</v>
      </c>
      <c r="G130" s="10">
        <f t="shared" si="5"/>
        <v>2.9081195905135853E-3</v>
      </c>
      <c r="H130" s="11">
        <f t="shared" si="6"/>
        <v>147.99227034518631</v>
      </c>
      <c r="I130" s="3">
        <f t="shared" si="7"/>
        <v>166.52144655429467</v>
      </c>
      <c r="J130" s="3">
        <f>I130/MAXA($I$6:I129)-1</f>
        <v>2.9081195905136248E-3</v>
      </c>
    </row>
    <row r="131" spans="1:10" x14ac:dyDescent="0.25">
      <c r="A131" s="47">
        <v>42186</v>
      </c>
      <c r="B131" s="9">
        <v>1.1899999999999999E-2</v>
      </c>
      <c r="C131" s="9">
        <v>1.9742029696721453E-2</v>
      </c>
      <c r="D131" s="3">
        <f t="shared" si="4"/>
        <v>171.24534400121934</v>
      </c>
      <c r="E131" s="3">
        <f>D131/MAXA($D$6:D130)-1</f>
        <v>-2.9749300000001533E-3</v>
      </c>
      <c r="F131" s="10">
        <f>'L2 (3)'!Q129</f>
        <v>1.6231330788237419E-3</v>
      </c>
      <c r="G131" s="10">
        <f t="shared" si="5"/>
        <v>2.5779157187133445E-3</v>
      </c>
      <c r="H131" s="11">
        <f t="shared" si="6"/>
        <v>148.2324814945938</v>
      </c>
      <c r="I131" s="3">
        <f t="shared" si="7"/>
        <v>166.95072480886986</v>
      </c>
      <c r="J131" s="3">
        <f>I131/MAXA($I$6:I130)-1</f>
        <v>2.5779157187133528E-3</v>
      </c>
    </row>
    <row r="132" spans="1:10" x14ac:dyDescent="0.25">
      <c r="A132" s="47">
        <v>42217</v>
      </c>
      <c r="B132" s="9">
        <v>-1.46E-2</v>
      </c>
      <c r="C132" s="9">
        <v>-6.2580818167202845E-2</v>
      </c>
      <c r="D132" s="3">
        <f t="shared" si="4"/>
        <v>168.74516197880155</v>
      </c>
      <c r="E132" s="3">
        <f>D132/MAXA($D$6:D131)-1</f>
        <v>-1.7531496022000104E-2</v>
      </c>
      <c r="F132" s="10">
        <f>'L2 (3)'!Q130</f>
        <v>3.2040869309932574E-3</v>
      </c>
      <c r="G132" s="10">
        <f t="shared" si="5"/>
        <v>4.15886957088286E-3</v>
      </c>
      <c r="H132" s="11">
        <f t="shared" si="6"/>
        <v>148.70743125129934</v>
      </c>
      <c r="I132" s="3">
        <f t="shared" si="7"/>
        <v>167.64505109811432</v>
      </c>
      <c r="J132" s="3">
        <f>I132/MAXA($I$6:I131)-1</f>
        <v>4.1588695708829615E-3</v>
      </c>
    </row>
    <row r="133" spans="1:10" x14ac:dyDescent="0.25">
      <c r="A133" s="47">
        <v>42248</v>
      </c>
      <c r="B133" s="9">
        <v>-4.5999999999999999E-3</v>
      </c>
      <c r="C133" s="9">
        <v>-2.6442831573227132E-2</v>
      </c>
      <c r="D133" s="3">
        <f t="shared" si="4"/>
        <v>167.96893423369906</v>
      </c>
      <c r="E133" s="3">
        <f>D133/MAXA($D$6:D132)-1</f>
        <v>-2.2050851140298922E-2</v>
      </c>
      <c r="F133" s="10">
        <f>'L2 (3)'!Q131</f>
        <v>-3.5674137322862856E-3</v>
      </c>
      <c r="G133" s="10">
        <f t="shared" si="5"/>
        <v>-2.612631092396683E-3</v>
      </c>
      <c r="H133" s="11">
        <f t="shared" si="6"/>
        <v>148.17693031896044</v>
      </c>
      <c r="I133" s="3">
        <f t="shared" si="7"/>
        <v>167.20705642512894</v>
      </c>
      <c r="J133" s="3">
        <f>I133/MAXA($I$6:I132)-1</f>
        <v>-2.6126310923968443E-3</v>
      </c>
    </row>
    <row r="134" spans="1:10" x14ac:dyDescent="0.25">
      <c r="A134" s="47">
        <v>42278</v>
      </c>
      <c r="B134" s="9">
        <v>8.0000000000000002E-3</v>
      </c>
      <c r="C134" s="9">
        <v>8.2983117760394132E-2</v>
      </c>
      <c r="D134" s="3">
        <f t="shared" si="4"/>
        <v>169.31268570756865</v>
      </c>
      <c r="E134" s="3">
        <f>D134/MAXA($D$6:D133)-1</f>
        <v>-1.4227257949421257E-2</v>
      </c>
      <c r="F134" s="10">
        <f>'L2 (3)'!Q132</f>
        <v>4.2161250567555294E-3</v>
      </c>
      <c r="G134" s="10">
        <f t="shared" si="5"/>
        <v>5.170907696645132E-3</v>
      </c>
      <c r="H134" s="11">
        <f t="shared" si="6"/>
        <v>148.80166278771134</v>
      </c>
      <c r="I134" s="3">
        <f t="shared" si="7"/>
        <v>168.07166868013101</v>
      </c>
      <c r="J134" s="3">
        <f>I134/MAXA($I$6:I133)-1</f>
        <v>2.5447669300242559E-3</v>
      </c>
    </row>
    <row r="135" spans="1:10" x14ac:dyDescent="0.25">
      <c r="A135" s="47">
        <v>42309</v>
      </c>
      <c r="B135" s="9">
        <v>1.6399999999999998E-2</v>
      </c>
      <c r="C135" s="9">
        <v>5.0486926072412786E-4</v>
      </c>
      <c r="D135" s="3">
        <f t="shared" ref="D135:D149" si="8">D134*(1+B135)</f>
        <v>172.08941375317278</v>
      </c>
      <c r="E135" s="3">
        <f>D135/MAXA($D$6:D134)-1</f>
        <v>1.9394150202083349E-3</v>
      </c>
      <c r="F135" s="10">
        <f>'L2 (3)'!Q133</f>
        <v>3.1561996779388085E-3</v>
      </c>
      <c r="G135" s="10">
        <f t="shared" si="5"/>
        <v>4.1109823178284112E-3</v>
      </c>
      <c r="H135" s="11">
        <f t="shared" si="6"/>
        <v>149.27131054787867</v>
      </c>
      <c r="I135" s="3">
        <f t="shared" si="7"/>
        <v>168.76260833820297</v>
      </c>
      <c r="J135" s="3">
        <f>I135/MAXA($I$6:I134)-1</f>
        <v>4.110982317828471E-3</v>
      </c>
    </row>
    <row r="136" spans="1:10" x14ac:dyDescent="0.25">
      <c r="A136" s="47">
        <v>42339</v>
      </c>
      <c r="B136" s="9">
        <v>-5.0000000000000001E-3</v>
      </c>
      <c r="C136" s="9">
        <v>-1.7530185176314439E-2</v>
      </c>
      <c r="D136" s="3">
        <f t="shared" si="8"/>
        <v>171.22896668440691</v>
      </c>
      <c r="E136" s="3">
        <f>D136/MAXA($D$6:D135)-1</f>
        <v>-5.0000000000000044E-3</v>
      </c>
      <c r="F136" s="10">
        <f>'L2 (3)'!Q134</f>
        <v>2.2088749857419156E-3</v>
      </c>
      <c r="G136" s="10">
        <f t="shared" ref="G136:G149" si="9">F136-$L$5</f>
        <v>3.1636576256315182E-3</v>
      </c>
      <c r="H136" s="11">
        <f t="shared" si="6"/>
        <v>149.60103221183678</v>
      </c>
      <c r="I136" s="3">
        <f t="shared" si="7"/>
        <v>169.29651545099358</v>
      </c>
      <c r="J136" s="3">
        <f>I136/MAXA($I$6:I135)-1</f>
        <v>3.163657625631533E-3</v>
      </c>
    </row>
    <row r="137" spans="1:10" x14ac:dyDescent="0.25">
      <c r="A137" s="47">
        <v>42370</v>
      </c>
      <c r="B137" s="9">
        <v>-1.0500000000000001E-2</v>
      </c>
      <c r="C137" s="9">
        <v>-5.073532197294639E-2</v>
      </c>
      <c r="D137" s="3">
        <f t="shared" si="8"/>
        <v>169.43106253422064</v>
      </c>
      <c r="E137" s="3">
        <f>D137/MAXA($D$6:D136)-1</f>
        <v>-1.5447499999999947E-2</v>
      </c>
      <c r="F137" s="10">
        <f>'L2 (3)'!Q135</f>
        <v>2.5906635903197059E-3</v>
      </c>
      <c r="G137" s="10">
        <f t="shared" si="9"/>
        <v>3.5454462302093085E-3</v>
      </c>
      <c r="H137" s="11">
        <f t="shared" ref="H137:H149" si="10">H136*(1+F137)</f>
        <v>149.98859815906224</v>
      </c>
      <c r="I137" s="3">
        <f t="shared" ref="I137:I149" si="11">(1+G137)*I136</f>
        <v>169.89674714348689</v>
      </c>
      <c r="J137" s="3">
        <f>I137/MAXA($I$6:I136)-1</f>
        <v>3.5454462302093592E-3</v>
      </c>
    </row>
    <row r="138" spans="1:10" x14ac:dyDescent="0.25">
      <c r="A138" s="47">
        <v>42401</v>
      </c>
      <c r="B138" s="9">
        <v>3.2000000000000002E-3</v>
      </c>
      <c r="C138" s="9">
        <v>-4.1283604302990717E-3</v>
      </c>
      <c r="D138" s="3">
        <f t="shared" si="8"/>
        <v>169.97324193433016</v>
      </c>
      <c r="E138" s="3">
        <f>D138/MAXA($D$6:D137)-1</f>
        <v>-1.2296931999999927E-2</v>
      </c>
      <c r="F138" s="10">
        <f>'L2 (3)'!Q136</f>
        <v>2.5150977656511432E-3</v>
      </c>
      <c r="G138" s="10">
        <f t="shared" si="9"/>
        <v>3.4698804055407458E-3</v>
      </c>
      <c r="H138" s="11">
        <f t="shared" si="10"/>
        <v>150.36583414716523</v>
      </c>
      <c r="I138" s="3">
        <f t="shared" si="11"/>
        <v>170.48626853736516</v>
      </c>
      <c r="J138" s="3">
        <f>I138/MAXA($I$6:I137)-1</f>
        <v>3.4698804055406374E-3</v>
      </c>
    </row>
    <row r="139" spans="1:10" x14ac:dyDescent="0.25">
      <c r="A139" s="47">
        <v>42430</v>
      </c>
      <c r="B139" s="9">
        <v>2E-3</v>
      </c>
      <c r="C139" s="9">
        <v>6.5991114577365062E-2</v>
      </c>
      <c r="D139" s="3">
        <f t="shared" si="8"/>
        <v>170.31318841819882</v>
      </c>
      <c r="E139" s="3">
        <f>D139/MAXA($D$6:D138)-1</f>
        <v>-1.0321525863999925E-2</v>
      </c>
      <c r="F139" s="10">
        <f>'L2 (3)'!Q137</f>
        <v>2.7759483215813257E-3</v>
      </c>
      <c r="G139" s="10">
        <f t="shared" si="9"/>
        <v>3.7307309614709283E-3</v>
      </c>
      <c r="H139" s="11">
        <f t="shared" si="10"/>
        <v>150.78324193208923</v>
      </c>
      <c r="I139" s="3">
        <f t="shared" si="11"/>
        <v>171.12230693790315</v>
      </c>
      <c r="J139" s="3">
        <f>I139/MAXA($I$6:I138)-1</f>
        <v>3.7307309614709183E-3</v>
      </c>
    </row>
    <row r="140" spans="1:10" x14ac:dyDescent="0.25">
      <c r="A140" s="47">
        <v>42461</v>
      </c>
      <c r="B140" s="9">
        <v>3.7000000000000002E-3</v>
      </c>
      <c r="C140" s="9">
        <v>2.6993984808731941E-3</v>
      </c>
      <c r="D140" s="3">
        <f t="shared" si="8"/>
        <v>170.94334721534617</v>
      </c>
      <c r="E140" s="3">
        <f>D140/MAXA($D$6:D139)-1</f>
        <v>-6.6597155096966842E-3</v>
      </c>
      <c r="F140" s="10">
        <f>'L2 (3)'!Q138</f>
        <v>2.303757830575313E-3</v>
      </c>
      <c r="G140" s="10">
        <f t="shared" si="9"/>
        <v>3.2585404704649156E-3</v>
      </c>
      <c r="H140" s="11">
        <f t="shared" si="10"/>
        <v>151.13061000640982</v>
      </c>
      <c r="I140" s="3">
        <f t="shared" si="11"/>
        <v>171.6799159004596</v>
      </c>
      <c r="J140" s="3">
        <f>I140/MAXA($I$6:I139)-1</f>
        <v>3.2585404704648102E-3</v>
      </c>
    </row>
    <row r="141" spans="1:10" x14ac:dyDescent="0.25">
      <c r="A141" s="47">
        <v>42491</v>
      </c>
      <c r="B141" s="9">
        <v>5.6000000000000008E-3</v>
      </c>
      <c r="C141" s="9">
        <v>1.5324602357572603E-2</v>
      </c>
      <c r="D141" s="3">
        <f t="shared" si="8"/>
        <v>171.90062995975211</v>
      </c>
      <c r="E141" s="3">
        <f>D141/MAXA($D$6:D140)-1</f>
        <v>-1.0970099165509284E-3</v>
      </c>
      <c r="F141" s="10">
        <f>'L2 (3)'!Q139</f>
        <v>2.3869008533116249E-3</v>
      </c>
      <c r="G141" s="10">
        <f t="shared" si="9"/>
        <v>3.3416834932012275E-3</v>
      </c>
      <c r="H141" s="11">
        <f t="shared" si="10"/>
        <v>151.49134378839565</v>
      </c>
      <c r="I141" s="3">
        <f t="shared" si="11"/>
        <v>172.25361584153833</v>
      </c>
      <c r="J141" s="3">
        <f>I141/MAXA($I$6:I140)-1</f>
        <v>3.3416834932011863E-3</v>
      </c>
    </row>
    <row r="142" spans="1:10" x14ac:dyDescent="0.25">
      <c r="A142" s="47">
        <v>42522</v>
      </c>
      <c r="B142" s="9">
        <v>1.5E-3</v>
      </c>
      <c r="C142" s="9">
        <v>9.1092112097812539E-4</v>
      </c>
      <c r="D142" s="3">
        <f t="shared" si="8"/>
        <v>172.15848090469174</v>
      </c>
      <c r="E142" s="3">
        <f>D142/MAXA($D$6:D141)-1</f>
        <v>4.0134456857421341E-4</v>
      </c>
      <c r="F142" s="10">
        <f>'L2 (3)'!Q140</f>
        <v>2.3719075039933418E-3</v>
      </c>
      <c r="G142" s="10">
        <f t="shared" si="9"/>
        <v>3.3266901438829444E-3</v>
      </c>
      <c r="H142" s="11">
        <f t="shared" si="10"/>
        <v>151.85066724351739</v>
      </c>
      <c r="I142" s="3">
        <f t="shared" si="11"/>
        <v>172.82665024760658</v>
      </c>
      <c r="J142" s="3">
        <f>I142/MAXA($I$6:I141)-1</f>
        <v>3.3266901438828711E-3</v>
      </c>
    </row>
    <row r="143" spans="1:10" x14ac:dyDescent="0.25">
      <c r="A143" s="47">
        <v>42552</v>
      </c>
      <c r="B143" s="9">
        <v>1.3899999999999999E-2</v>
      </c>
      <c r="C143" s="9">
        <v>3.5609801125254359E-2</v>
      </c>
      <c r="D143" s="3">
        <f t="shared" si="8"/>
        <v>174.55148378926697</v>
      </c>
      <c r="E143" s="3">
        <f>D143/MAXA($D$6:D142)-1</f>
        <v>1.3900000000000023E-2</v>
      </c>
      <c r="F143" s="10">
        <f>'L2 (3)'!Q141</f>
        <v>1.9493372183955093E-3</v>
      </c>
      <c r="G143" s="10">
        <f t="shared" si="9"/>
        <v>2.904119858285112E-3</v>
      </c>
      <c r="H143" s="11">
        <f t="shared" si="10"/>
        <v>152.14667540081336</v>
      </c>
      <c r="I143" s="3">
        <f t="shared" si="11"/>
        <v>173.32855955463154</v>
      </c>
      <c r="J143" s="3">
        <f>I143/MAXA($I$6:I142)-1</f>
        <v>2.9041198582850924E-3</v>
      </c>
    </row>
    <row r="144" spans="1:10" x14ac:dyDescent="0.25">
      <c r="A144" s="47">
        <v>42583</v>
      </c>
      <c r="B144" s="9">
        <v>-4.0000000000000002E-4</v>
      </c>
      <c r="C144" s="9">
        <v>-1.2192431360480427E-3</v>
      </c>
      <c r="D144" s="3">
        <f t="shared" si="8"/>
        <v>174.48166319575128</v>
      </c>
      <c r="E144" s="3">
        <f>D144/MAXA($D$6:D143)-1</f>
        <v>-3.9999999999984492E-4</v>
      </c>
      <c r="F144" s="10">
        <f>'L2 (3)'!Q142</f>
        <v>2.9355761895829787E-3</v>
      </c>
      <c r="G144" s="10">
        <f t="shared" si="9"/>
        <v>3.8903588294725813E-3</v>
      </c>
      <c r="H144" s="11">
        <f t="shared" si="10"/>
        <v>152.59331355844421</v>
      </c>
      <c r="I144" s="3">
        <f t="shared" si="11"/>
        <v>174.00286984669467</v>
      </c>
      <c r="J144" s="3">
        <f>I144/MAXA($I$6:I143)-1</f>
        <v>3.8903588294725289E-3</v>
      </c>
    </row>
    <row r="145" spans="1:10" x14ac:dyDescent="0.25">
      <c r="A145" s="47">
        <v>42614</v>
      </c>
      <c r="B145" s="9">
        <v>2.6000000000000003E-3</v>
      </c>
      <c r="C145" s="9">
        <v>-1.2344508443253854E-3</v>
      </c>
      <c r="D145" s="3">
        <f t="shared" si="8"/>
        <v>174.93531552006021</v>
      </c>
      <c r="E145" s="3">
        <f>D145/MAXA($D$6:D144)-1</f>
        <v>2.1989600000000831E-3</v>
      </c>
      <c r="F145" s="10">
        <f>'L2 (3)'!Q143</f>
        <v>2.0717636336074884E-3</v>
      </c>
      <c r="G145" s="10">
        <f t="shared" si="9"/>
        <v>3.026546273497091E-3</v>
      </c>
      <c r="H145" s="11">
        <f t="shared" si="10"/>
        <v>152.90945083620625</v>
      </c>
      <c r="I145" s="3">
        <f t="shared" si="11"/>
        <v>174.52949758400698</v>
      </c>
      <c r="J145" s="3">
        <f>I145/MAXA($I$6:I144)-1</f>
        <v>3.0265462734970772E-3</v>
      </c>
    </row>
    <row r="146" spans="1:10" x14ac:dyDescent="0.25">
      <c r="A146" s="47">
        <v>42644</v>
      </c>
      <c r="B146" s="9">
        <v>-6.9999999999999999E-4</v>
      </c>
      <c r="C146" s="9">
        <v>-1.9425679279557517E-2</v>
      </c>
      <c r="D146" s="3">
        <f t="shared" si="8"/>
        <v>174.81286079919616</v>
      </c>
      <c r="E146" s="3">
        <f>D146/MAXA($D$6:D145)-1</f>
        <v>-7.0000000000003393E-4</v>
      </c>
      <c r="F146" s="10">
        <f>'L2 (3)'!Q144</f>
        <v>2.9578882168500705E-3</v>
      </c>
      <c r="G146" s="10">
        <f t="shared" si="9"/>
        <v>3.9126708567396732E-3</v>
      </c>
      <c r="H146" s="11">
        <f t="shared" si="10"/>
        <v>153.36173989907968</v>
      </c>
      <c r="I146" s="3">
        <f t="shared" si="11"/>
        <v>175.21237406284533</v>
      </c>
      <c r="J146" s="3">
        <f>I146/MAXA($I$6:I145)-1</f>
        <v>3.9126708567396307E-3</v>
      </c>
    </row>
    <row r="147" spans="1:10" x14ac:dyDescent="0.25">
      <c r="A147" s="47">
        <v>42675</v>
      </c>
      <c r="B147" s="9">
        <v>1.6999999999999999E-3</v>
      </c>
      <c r="C147" s="9">
        <v>3.4174522187570444E-2</v>
      </c>
      <c r="D147" s="3">
        <f t="shared" si="8"/>
        <v>175.1100426625548</v>
      </c>
      <c r="E147" s="3">
        <f>D147/MAXA($D$6:D146)-1</f>
        <v>9.9881000000001663E-4</v>
      </c>
      <c r="F147" s="10">
        <f>'L2 (3)'!Q145</f>
        <v>2.4012153820254481E-3</v>
      </c>
      <c r="G147" s="10">
        <f t="shared" si="9"/>
        <v>3.3559980219150507E-3</v>
      </c>
      <c r="H147" s="11">
        <f t="shared" si="10"/>
        <v>153.72999446793952</v>
      </c>
      <c r="I147" s="3">
        <f t="shared" si="11"/>
        <v>175.80038644361528</v>
      </c>
      <c r="J147" s="3">
        <f>I147/MAXA($I$6:I146)-1</f>
        <v>3.3559980219151075E-3</v>
      </c>
    </row>
    <row r="148" spans="1:10" x14ac:dyDescent="0.25">
      <c r="A148" s="47">
        <v>42705</v>
      </c>
      <c r="B148" s="9">
        <v>1.03E-2</v>
      </c>
      <c r="C148" s="9">
        <v>1.8200762196895148E-2</v>
      </c>
      <c r="D148" s="3">
        <f t="shared" si="8"/>
        <v>176.91367610197912</v>
      </c>
      <c r="E148" s="3">
        <f>D148/MAXA($D$6:D147)-1</f>
        <v>1.0299999999999976E-2</v>
      </c>
      <c r="F148" s="10">
        <f>'L2 (3)'!Q146</f>
        <v>2.4020589097684614E-3</v>
      </c>
      <c r="G148" s="10">
        <f t="shared" si="9"/>
        <v>3.356841549658064E-3</v>
      </c>
      <c r="H148" s="11">
        <f t="shared" si="10"/>
        <v>154.09926297084988</v>
      </c>
      <c r="I148" s="3">
        <f t="shared" si="11"/>
        <v>176.39052048527515</v>
      </c>
      <c r="J148" s="3">
        <f>I148/MAXA($I$6:I147)-1</f>
        <v>3.3568415496580961E-3</v>
      </c>
    </row>
    <row r="149" spans="1:10" x14ac:dyDescent="0.25">
      <c r="A149" s="47">
        <v>42736</v>
      </c>
      <c r="B149" s="9">
        <v>5.9999999999999995E-4</v>
      </c>
      <c r="C149" s="9">
        <v>2.3E-2</v>
      </c>
      <c r="D149" s="3">
        <f t="shared" si="8"/>
        <v>177.01982430764031</v>
      </c>
      <c r="E149" s="3">
        <f>D149/MAXA($D$6:D148)-1</f>
        <v>5.9999999999993392E-4</v>
      </c>
      <c r="F149" s="10">
        <f>'L2 (3)'!Q147</f>
        <v>2.612688931097464E-3</v>
      </c>
      <c r="G149" s="10">
        <f t="shared" si="9"/>
        <v>3.5674715709870667E-3</v>
      </c>
      <c r="H149" s="11">
        <f t="shared" si="10"/>
        <v>154.50187640950412</v>
      </c>
      <c r="I149" s="3">
        <f t="shared" si="11"/>
        <v>177.01978865249797</v>
      </c>
      <c r="J149" s="3">
        <f>I149/MAXA($I$6:I148)-1</f>
        <v>3.5674715709870242E-3</v>
      </c>
    </row>
    <row r="150" spans="1:10" x14ac:dyDescent="0.25">
      <c r="F150" s="10"/>
      <c r="G150" s="10"/>
    </row>
  </sheetData>
  <pageMargins left="0.75" right="0.75" top="1" bottom="1" header="0.5" footer="0.5"/>
  <pageSetup paperSize="9" orientation="portrait" horizontalDpi="4294967292" verticalDpi="4294967292"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8"/>
  <sheetViews>
    <sheetView workbookViewId="0">
      <selection activeCell="M15" sqref="M15"/>
    </sheetView>
  </sheetViews>
  <sheetFormatPr baseColWidth="10" defaultRowHeight="15" x14ac:dyDescent="0.25"/>
  <cols>
    <col min="1" max="1" width="11.7109375" bestFit="1" customWidth="1"/>
    <col min="4" max="4" width="12.7109375" bestFit="1" customWidth="1"/>
    <col min="5" max="5" width="11.85546875" customWidth="1"/>
    <col min="9" max="9" width="18.140625" customWidth="1"/>
  </cols>
  <sheetData>
    <row r="1" spans="1:17" x14ac:dyDescent="0.25">
      <c r="A1" t="s">
        <v>0</v>
      </c>
      <c r="B1">
        <v>4</v>
      </c>
    </row>
    <row r="2" spans="1:17" x14ac:dyDescent="0.25">
      <c r="A2" t="s">
        <v>1</v>
      </c>
      <c r="B2">
        <v>-3</v>
      </c>
    </row>
    <row r="3" spans="1:17" x14ac:dyDescent="0.25">
      <c r="A3" s="2"/>
    </row>
    <row r="4" spans="1:17" x14ac:dyDescent="0.25">
      <c r="A4" s="1" t="s">
        <v>18</v>
      </c>
      <c r="B4" s="1" t="s">
        <v>2</v>
      </c>
      <c r="C4" s="1" t="s">
        <v>6</v>
      </c>
      <c r="D4" s="1" t="s">
        <v>5</v>
      </c>
      <c r="E4" s="1" t="s">
        <v>7</v>
      </c>
      <c r="F4" s="1" t="s">
        <v>8</v>
      </c>
      <c r="G4" s="1" t="s">
        <v>9</v>
      </c>
      <c r="H4" s="1" t="s">
        <v>10</v>
      </c>
      <c r="I4" s="1" t="s">
        <v>17</v>
      </c>
      <c r="J4" s="1" t="s">
        <v>4</v>
      </c>
      <c r="K4" s="1" t="s">
        <v>3</v>
      </c>
      <c r="L4" s="1" t="s">
        <v>11</v>
      </c>
      <c r="M4" s="1" t="s">
        <v>12</v>
      </c>
      <c r="N4" s="1" t="s">
        <v>13</v>
      </c>
      <c r="O4" s="1" t="s">
        <v>14</v>
      </c>
      <c r="P4" s="1" t="s">
        <v>15</v>
      </c>
      <c r="Q4" s="1" t="s">
        <v>16</v>
      </c>
    </row>
    <row r="5" spans="1:17" x14ac:dyDescent="0.25">
      <c r="A5" s="36">
        <v>38353</v>
      </c>
      <c r="B5" s="37">
        <v>0.12820000000000001</v>
      </c>
      <c r="C5" s="38">
        <v>1181.27</v>
      </c>
      <c r="D5" s="37">
        <v>2.06E-2</v>
      </c>
      <c r="E5" s="37">
        <v>1.7500000000000002E-2</v>
      </c>
      <c r="F5" s="75">
        <v>28</v>
      </c>
      <c r="G5" s="38">
        <f>C5*EXP((D5-E5+((B5^2)/2))*(1/12)+(B5*SQRT(F5/365)*$B$2))</f>
        <v>1062.910223593025</v>
      </c>
      <c r="H5" s="38">
        <v>1075</v>
      </c>
      <c r="I5" s="49">
        <v>38430</v>
      </c>
      <c r="J5" s="38">
        <v>47</v>
      </c>
      <c r="K5" s="38">
        <v>1.8</v>
      </c>
      <c r="L5" s="38">
        <v>0.55000000000000004</v>
      </c>
      <c r="M5" s="38">
        <f>H5*EXP(-D5*(J5/365))-K5</f>
        <v>1070.3522307248986</v>
      </c>
      <c r="N5" s="38">
        <f>M5/$B$1</f>
        <v>267.58805768122465</v>
      </c>
      <c r="O5" s="38">
        <f>(N5+K5)*(EXP(D5*F5/365)-1)</f>
        <v>0.42604348013311083</v>
      </c>
      <c r="P5" s="38">
        <f>K5-L5+O5</f>
        <v>1.6760434801331108</v>
      </c>
      <c r="Q5" s="37">
        <f>P5/N5</f>
        <v>6.2635212298217243E-3</v>
      </c>
    </row>
    <row r="6" spans="1:17" x14ac:dyDescent="0.25">
      <c r="A6" s="36">
        <v>38384</v>
      </c>
      <c r="B6" s="37">
        <v>0.1208</v>
      </c>
      <c r="C6" s="38">
        <v>1203.599976</v>
      </c>
      <c r="D6" s="37">
        <v>2.5100000000000001E-2</v>
      </c>
      <c r="E6" s="37">
        <v>1.66E-2</v>
      </c>
      <c r="F6" s="38">
        <v>31</v>
      </c>
      <c r="G6" s="38">
        <f>C6*EXP((D6-E6+((B6^2)/2))*(1/12)+(B6*SQRT(F6/365)*$B$2))</f>
        <v>1084.3916465449163</v>
      </c>
      <c r="H6" s="38">
        <v>1075</v>
      </c>
      <c r="I6" s="49">
        <v>38458</v>
      </c>
      <c r="J6" s="38">
        <v>47</v>
      </c>
      <c r="K6" s="38">
        <v>0.8</v>
      </c>
      <c r="L6" s="38">
        <v>0.6</v>
      </c>
      <c r="M6" s="38">
        <f t="shared" ref="M6:M69" si="0">H6*EXP(-D6*(J6/365))-K6</f>
        <v>1070.7311498724187</v>
      </c>
      <c r="N6" s="38">
        <f t="shared" ref="N6:N69" si="1">M6/$B$1</f>
        <v>267.68278746810466</v>
      </c>
      <c r="O6" s="38">
        <f t="shared" ref="O6:O69" si="2">(N6+K6)*(EXP(D6*F6/365)-1)</f>
        <v>0.57295694967501887</v>
      </c>
      <c r="P6" s="38">
        <f t="shared" ref="P6:P69" si="3">K6-L6+O6</f>
        <v>0.77295694967501893</v>
      </c>
      <c r="Q6" s="37">
        <f t="shared" ref="Q6:Q69" si="4">P6/N6</f>
        <v>2.8875855522354772E-3</v>
      </c>
    </row>
    <row r="7" spans="1:17" x14ac:dyDescent="0.25">
      <c r="A7" s="36">
        <v>38412</v>
      </c>
      <c r="B7" s="37">
        <v>0.14019999999999999</v>
      </c>
      <c r="C7" s="38">
        <v>1180.589966</v>
      </c>
      <c r="D7" s="37">
        <v>2.63E-2</v>
      </c>
      <c r="E7" s="37">
        <v>1.6899999999999998E-2</v>
      </c>
      <c r="F7" s="38">
        <v>29</v>
      </c>
      <c r="G7" s="38">
        <f t="shared" ref="G7:G70" si="5">C7*EXP((D7-E7+((B7^2)/2))*(1/12)+(B7*SQRT(F7/365)*$B$2))</f>
        <v>1050.2845050049452</v>
      </c>
      <c r="H7" s="38">
        <v>1050</v>
      </c>
      <c r="I7" s="49">
        <v>38493</v>
      </c>
      <c r="J7" s="38">
        <v>51</v>
      </c>
      <c r="K7" s="38">
        <v>1.4</v>
      </c>
      <c r="L7" s="38">
        <v>1</v>
      </c>
      <c r="M7" s="38">
        <f>H7*EXP(-D7*(J7/365))-K7</f>
        <v>1044.7485467373021</v>
      </c>
      <c r="N7" s="38">
        <f>M7/$B$1</f>
        <v>261.18713668432554</v>
      </c>
      <c r="O7" s="38">
        <f>(N7+K7)*(EXP(D7*F7/365)-1)</f>
        <v>0.54927288058298696</v>
      </c>
      <c r="P7" s="38">
        <f t="shared" si="3"/>
        <v>0.94927288058298687</v>
      </c>
      <c r="Q7" s="37">
        <f t="shared" si="4"/>
        <v>3.6344549453455341E-3</v>
      </c>
    </row>
    <row r="8" spans="1:17" x14ac:dyDescent="0.25">
      <c r="A8" s="36">
        <v>38443</v>
      </c>
      <c r="B8" s="37">
        <v>0.15310000000000001</v>
      </c>
      <c r="C8" s="38">
        <v>1156.849976</v>
      </c>
      <c r="D8" s="37">
        <v>2.7E-2</v>
      </c>
      <c r="E8" s="37">
        <v>1.7600000000000001E-2</v>
      </c>
      <c r="F8" s="38">
        <v>32</v>
      </c>
      <c r="G8" s="38">
        <f t="shared" si="5"/>
        <v>1011.531088093109</v>
      </c>
      <c r="H8" s="38">
        <v>1005</v>
      </c>
      <c r="I8" s="49">
        <v>38521</v>
      </c>
      <c r="J8" s="38">
        <v>50</v>
      </c>
      <c r="K8" s="38">
        <v>1.45</v>
      </c>
      <c r="L8" s="38">
        <v>0.5</v>
      </c>
      <c r="M8" s="38">
        <f t="shared" si="0"/>
        <v>999.83974237730934</v>
      </c>
      <c r="N8" s="38">
        <f t="shared" si="1"/>
        <v>249.95993559432733</v>
      </c>
      <c r="O8" s="38">
        <f t="shared" si="2"/>
        <v>0.5958232286038051</v>
      </c>
      <c r="P8" s="38">
        <f t="shared" si="3"/>
        <v>1.5458232286038052</v>
      </c>
      <c r="Q8" s="37">
        <f t="shared" si="4"/>
        <v>6.1842839930659936E-3</v>
      </c>
    </row>
    <row r="9" spans="1:17" x14ac:dyDescent="0.25">
      <c r="A9" s="36">
        <v>38473</v>
      </c>
      <c r="B9" s="37">
        <v>0.13289999999999999</v>
      </c>
      <c r="C9" s="38">
        <v>1191.5</v>
      </c>
      <c r="D9" s="37">
        <v>2.8000000000000001E-2</v>
      </c>
      <c r="E9" s="37">
        <v>1.7600000000000001E-2</v>
      </c>
      <c r="F9" s="38">
        <v>30</v>
      </c>
      <c r="G9" s="38">
        <f t="shared" si="5"/>
        <v>1064.5071057976768</v>
      </c>
      <c r="H9" s="38">
        <v>1050</v>
      </c>
      <c r="I9" s="49">
        <v>38549</v>
      </c>
      <c r="J9" s="38">
        <v>46</v>
      </c>
      <c r="K9" s="38">
        <v>1</v>
      </c>
      <c r="L9" s="38">
        <v>0.25</v>
      </c>
      <c r="M9" s="38">
        <f t="shared" si="0"/>
        <v>1045.301324241309</v>
      </c>
      <c r="N9" s="38">
        <f t="shared" si="1"/>
        <v>261.32533106032724</v>
      </c>
      <c r="O9" s="38">
        <f t="shared" si="2"/>
        <v>0.60440282166843318</v>
      </c>
      <c r="P9" s="38">
        <f t="shared" si="3"/>
        <v>1.3544028216684332</v>
      </c>
      <c r="Q9" s="37">
        <f t="shared" si="4"/>
        <v>5.182822561337415E-3</v>
      </c>
    </row>
    <row r="10" spans="1:17" x14ac:dyDescent="0.25">
      <c r="A10" s="36">
        <v>38504</v>
      </c>
      <c r="B10" s="37">
        <v>0.12039999999999999</v>
      </c>
      <c r="C10" s="38">
        <v>1191.329956</v>
      </c>
      <c r="D10" s="37">
        <v>2.9899999999999999E-2</v>
      </c>
      <c r="E10" s="37">
        <v>1.7399999999999999E-2</v>
      </c>
      <c r="F10" s="38">
        <v>29</v>
      </c>
      <c r="G10" s="38">
        <f t="shared" si="5"/>
        <v>1077.7803043923175</v>
      </c>
      <c r="H10" s="38">
        <v>1075</v>
      </c>
      <c r="I10" s="49">
        <v>38584</v>
      </c>
      <c r="J10" s="38">
        <v>49</v>
      </c>
      <c r="K10" s="38">
        <v>1.25</v>
      </c>
      <c r="L10" s="38">
        <v>0.5</v>
      </c>
      <c r="M10" s="38">
        <f t="shared" si="0"/>
        <v>1069.4436280635518</v>
      </c>
      <c r="N10" s="38">
        <f t="shared" si="1"/>
        <v>267.36090701588796</v>
      </c>
      <c r="O10" s="38">
        <f t="shared" si="2"/>
        <v>0.63887504679987517</v>
      </c>
      <c r="P10" s="38">
        <f t="shared" si="3"/>
        <v>1.3888750467998752</v>
      </c>
      <c r="Q10" s="37">
        <f t="shared" si="4"/>
        <v>5.1947573873144482E-3</v>
      </c>
    </row>
    <row r="11" spans="1:17" x14ac:dyDescent="0.25">
      <c r="A11" s="36">
        <v>38534</v>
      </c>
      <c r="B11" s="37">
        <v>0.1157</v>
      </c>
      <c r="C11" s="38">
        <v>1234.1800539999999</v>
      </c>
      <c r="D11" s="37">
        <v>3.2500000000000001E-2</v>
      </c>
      <c r="E11" s="37">
        <v>1.7299999999999999E-2</v>
      </c>
      <c r="F11" s="38">
        <v>32</v>
      </c>
      <c r="G11" s="38">
        <f t="shared" si="5"/>
        <v>1115.6724127180785</v>
      </c>
      <c r="H11" s="38">
        <v>1115</v>
      </c>
      <c r="I11" s="49">
        <v>38612</v>
      </c>
      <c r="J11" s="38">
        <v>49</v>
      </c>
      <c r="K11" s="38">
        <v>1.2</v>
      </c>
      <c r="L11" s="38">
        <v>0.5</v>
      </c>
      <c r="M11" s="38">
        <f t="shared" si="0"/>
        <v>1108.9458368165331</v>
      </c>
      <c r="N11" s="38">
        <f t="shared" si="1"/>
        <v>277.23645920413327</v>
      </c>
      <c r="O11" s="38">
        <f t="shared" si="2"/>
        <v>0.7944845296910692</v>
      </c>
      <c r="P11" s="38">
        <f t="shared" si="3"/>
        <v>1.4944845296910692</v>
      </c>
      <c r="Q11" s="37">
        <f t="shared" si="4"/>
        <v>5.3906493178469657E-3</v>
      </c>
    </row>
    <row r="12" spans="1:17" x14ac:dyDescent="0.25">
      <c r="A12" s="36">
        <v>38565</v>
      </c>
      <c r="B12" s="37">
        <v>0.126</v>
      </c>
      <c r="C12" s="38">
        <v>1220.329956</v>
      </c>
      <c r="D12" s="37">
        <v>3.4099999999999998E-2</v>
      </c>
      <c r="E12" s="37">
        <v>1.7399999999999999E-2</v>
      </c>
      <c r="F12" s="38">
        <v>30</v>
      </c>
      <c r="G12" s="38">
        <f t="shared" si="5"/>
        <v>1097.2479845186956</v>
      </c>
      <c r="H12" s="38">
        <v>1100</v>
      </c>
      <c r="I12" s="49">
        <v>38647</v>
      </c>
      <c r="J12" s="38">
        <v>52</v>
      </c>
      <c r="K12" s="38">
        <v>1.75</v>
      </c>
      <c r="L12" s="38">
        <v>0.3</v>
      </c>
      <c r="M12" s="38">
        <f t="shared" si="0"/>
        <v>1092.9190691238061</v>
      </c>
      <c r="N12" s="38">
        <f t="shared" si="1"/>
        <v>273.22976728095153</v>
      </c>
      <c r="O12" s="38">
        <f t="shared" si="2"/>
        <v>0.77177775848849095</v>
      </c>
      <c r="P12" s="38">
        <f t="shared" si="3"/>
        <v>2.221777758488491</v>
      </c>
      <c r="Q12" s="37">
        <f t="shared" si="4"/>
        <v>8.1315362546274961E-3</v>
      </c>
    </row>
    <row r="13" spans="1:17" x14ac:dyDescent="0.25">
      <c r="A13" s="36">
        <v>38596</v>
      </c>
      <c r="B13" s="37">
        <v>0.1192</v>
      </c>
      <c r="C13" s="38">
        <v>1228.8100589999999</v>
      </c>
      <c r="D13" s="37">
        <v>3.15E-2</v>
      </c>
      <c r="E13" s="37">
        <v>1.7500000000000002E-2</v>
      </c>
      <c r="F13" s="38">
        <v>31</v>
      </c>
      <c r="G13" s="38">
        <f t="shared" si="5"/>
        <v>1109.1451203370475</v>
      </c>
      <c r="H13" s="38">
        <v>1100</v>
      </c>
      <c r="I13" s="49">
        <v>38675</v>
      </c>
      <c r="J13" s="38">
        <v>50</v>
      </c>
      <c r="K13" s="38">
        <v>1</v>
      </c>
      <c r="L13" s="38">
        <v>1.3</v>
      </c>
      <c r="M13" s="38">
        <f t="shared" si="0"/>
        <v>1094.2636508422063</v>
      </c>
      <c r="N13" s="38">
        <f t="shared" si="1"/>
        <v>273.56591271055157</v>
      </c>
      <c r="O13" s="38">
        <f t="shared" si="2"/>
        <v>0.73554131966971947</v>
      </c>
      <c r="P13" s="38">
        <f t="shared" si="3"/>
        <v>0.43554131966971943</v>
      </c>
      <c r="Q13" s="37">
        <f t="shared" si="4"/>
        <v>1.5920891435423357E-3</v>
      </c>
    </row>
    <row r="14" spans="1:17" x14ac:dyDescent="0.25">
      <c r="A14" s="36">
        <v>38626</v>
      </c>
      <c r="B14" s="48">
        <v>0.1532</v>
      </c>
      <c r="C14" s="38">
        <v>1207.01001</v>
      </c>
      <c r="D14" s="37">
        <v>3.7699999999999997E-2</v>
      </c>
      <c r="E14" s="48">
        <v>1.8200000000000001E-2</v>
      </c>
      <c r="F14" s="38">
        <v>30</v>
      </c>
      <c r="G14" s="38">
        <f t="shared" si="5"/>
        <v>1060.7603234641037</v>
      </c>
      <c r="H14" s="38">
        <v>1050</v>
      </c>
      <c r="I14" s="49">
        <v>38703</v>
      </c>
      <c r="J14" s="38">
        <v>47</v>
      </c>
      <c r="K14" s="38">
        <v>1.4</v>
      </c>
      <c r="L14" s="38">
        <v>0.2</v>
      </c>
      <c r="M14" s="38">
        <f t="shared" si="0"/>
        <v>1043.5151057724509</v>
      </c>
      <c r="N14" s="38">
        <f t="shared" si="1"/>
        <v>260.87877644311271</v>
      </c>
      <c r="O14" s="38">
        <f t="shared" si="2"/>
        <v>0.8139653584991724</v>
      </c>
      <c r="P14" s="38">
        <f t="shared" si="3"/>
        <v>2.0139653584991724</v>
      </c>
      <c r="Q14" s="37">
        <f t="shared" si="4"/>
        <v>7.7199279525842846E-3</v>
      </c>
    </row>
    <row r="15" spans="1:17" x14ac:dyDescent="0.25">
      <c r="A15" s="36">
        <v>38657</v>
      </c>
      <c r="B15" s="37">
        <v>0.1206</v>
      </c>
      <c r="C15" s="38">
        <v>1249.4799800000001</v>
      </c>
      <c r="D15" s="37">
        <v>0.04</v>
      </c>
      <c r="E15" s="37">
        <v>1.78E-2</v>
      </c>
      <c r="F15" s="38">
        <v>30</v>
      </c>
      <c r="G15" s="38">
        <f t="shared" si="5"/>
        <v>1129.1426495720264</v>
      </c>
      <c r="H15" s="38">
        <v>1125</v>
      </c>
      <c r="I15" s="49">
        <v>38738</v>
      </c>
      <c r="J15" s="38">
        <v>51</v>
      </c>
      <c r="K15" s="38">
        <v>1.1000000000000001</v>
      </c>
      <c r="L15" s="38">
        <v>0.5</v>
      </c>
      <c r="M15" s="38">
        <f t="shared" si="0"/>
        <v>1117.6298671042077</v>
      </c>
      <c r="N15" s="38">
        <f t="shared" si="1"/>
        <v>279.40746677605193</v>
      </c>
      <c r="O15" s="38">
        <f t="shared" si="2"/>
        <v>0.92373396388021201</v>
      </c>
      <c r="P15" s="38">
        <f t="shared" si="3"/>
        <v>1.5237339638802121</v>
      </c>
      <c r="Q15" s="37">
        <f t="shared" si="4"/>
        <v>5.4534475454856082E-3</v>
      </c>
    </row>
    <row r="16" spans="1:17" x14ac:dyDescent="0.25">
      <c r="A16" s="36">
        <v>38687</v>
      </c>
      <c r="B16" s="37">
        <v>0.1207</v>
      </c>
      <c r="C16" s="38">
        <v>1248.290039</v>
      </c>
      <c r="D16" s="37">
        <v>4.0099999999999997E-2</v>
      </c>
      <c r="E16" s="37">
        <v>1.7600000000000001E-2</v>
      </c>
      <c r="F16" s="38">
        <v>32</v>
      </c>
      <c r="G16" s="38">
        <f t="shared" si="5"/>
        <v>1124.1658435641461</v>
      </c>
      <c r="H16" s="38">
        <v>1125</v>
      </c>
      <c r="I16" s="49">
        <v>38766</v>
      </c>
      <c r="J16" s="38">
        <v>49</v>
      </c>
      <c r="K16" s="38">
        <v>1.3</v>
      </c>
      <c r="L16" s="38">
        <v>0.3</v>
      </c>
      <c r="M16" s="38">
        <f t="shared" si="0"/>
        <v>1117.6600732876743</v>
      </c>
      <c r="N16" s="38">
        <f t="shared" si="1"/>
        <v>279.41501832191858</v>
      </c>
      <c r="O16" s="38">
        <f t="shared" si="2"/>
        <v>0.98862312451463441</v>
      </c>
      <c r="P16" s="38">
        <f t="shared" si="3"/>
        <v>1.9886231245146344</v>
      </c>
      <c r="Q16" s="37">
        <f t="shared" si="4"/>
        <v>7.117094623108302E-3</v>
      </c>
    </row>
    <row r="17" spans="1:17" x14ac:dyDescent="0.25">
      <c r="A17" s="36">
        <v>38718</v>
      </c>
      <c r="B17" s="37">
        <v>0.1295</v>
      </c>
      <c r="C17" s="38">
        <v>1280.079956</v>
      </c>
      <c r="D17" s="37">
        <v>4.3700000000000003E-2</v>
      </c>
      <c r="E17" s="37">
        <v>1.7500000000000002E-2</v>
      </c>
      <c r="F17" s="38">
        <v>28</v>
      </c>
      <c r="G17" s="38">
        <f t="shared" si="5"/>
        <v>1152.8092930064615</v>
      </c>
      <c r="H17" s="38">
        <v>1155</v>
      </c>
      <c r="I17" s="49">
        <v>38794</v>
      </c>
      <c r="J17" s="38">
        <v>46</v>
      </c>
      <c r="K17" s="38">
        <v>1.5</v>
      </c>
      <c r="L17" s="38">
        <v>0.75</v>
      </c>
      <c r="M17" s="38">
        <f t="shared" si="0"/>
        <v>1147.156440449719</v>
      </c>
      <c r="N17" s="38">
        <f t="shared" si="1"/>
        <v>286.78911011242974</v>
      </c>
      <c r="O17" s="38">
        <f t="shared" si="2"/>
        <v>0.96806160085645787</v>
      </c>
      <c r="P17" s="38">
        <f t="shared" si="3"/>
        <v>1.718061600856458</v>
      </c>
      <c r="Q17" s="37">
        <f t="shared" si="4"/>
        <v>5.9906793538392284E-3</v>
      </c>
    </row>
    <row r="18" spans="1:17" x14ac:dyDescent="0.25">
      <c r="A18" s="36">
        <v>38749</v>
      </c>
      <c r="B18" s="37">
        <v>0.1234</v>
      </c>
      <c r="C18" s="38">
        <v>1280.660034</v>
      </c>
      <c r="D18" s="37">
        <v>4.4699999999999997E-2</v>
      </c>
      <c r="E18" s="37">
        <v>1.77E-2</v>
      </c>
      <c r="F18" s="38">
        <v>31</v>
      </c>
      <c r="G18" s="38">
        <f t="shared" si="5"/>
        <v>1153.0062396198903</v>
      </c>
      <c r="H18" s="38">
        <v>1150</v>
      </c>
      <c r="I18" s="49">
        <v>38829</v>
      </c>
      <c r="J18" s="38">
        <v>53</v>
      </c>
      <c r="K18" s="38">
        <v>1.25</v>
      </c>
      <c r="L18" s="38">
        <v>0.3</v>
      </c>
      <c r="M18" s="38">
        <f t="shared" si="0"/>
        <v>1141.3098841729734</v>
      </c>
      <c r="N18" s="38">
        <f t="shared" si="1"/>
        <v>285.32747104324335</v>
      </c>
      <c r="O18" s="38">
        <f t="shared" si="2"/>
        <v>1.0900415315959959</v>
      </c>
      <c r="P18" s="38">
        <f t="shared" si="3"/>
        <v>2.0400415315959961</v>
      </c>
      <c r="Q18" s="37">
        <f t="shared" si="4"/>
        <v>7.1498251610228368E-3</v>
      </c>
    </row>
    <row r="19" spans="1:17" x14ac:dyDescent="0.25">
      <c r="A19" s="36">
        <v>38777</v>
      </c>
      <c r="B19" s="37">
        <v>0.1139</v>
      </c>
      <c r="C19" s="38">
        <v>1294.869995</v>
      </c>
      <c r="D19" s="37">
        <v>4.65E-2</v>
      </c>
      <c r="E19" s="37">
        <v>1.67E-2</v>
      </c>
      <c r="F19" s="38">
        <v>28</v>
      </c>
      <c r="G19" s="38">
        <f t="shared" si="5"/>
        <v>1181.5103374781543</v>
      </c>
      <c r="H19" s="38">
        <v>1180</v>
      </c>
      <c r="I19" s="49">
        <v>38857</v>
      </c>
      <c r="J19" s="38">
        <v>50</v>
      </c>
      <c r="K19" s="38">
        <v>1.25</v>
      </c>
      <c r="L19" s="38">
        <v>0.75</v>
      </c>
      <c r="M19" s="38">
        <f t="shared" si="0"/>
        <v>1171.2574502359093</v>
      </c>
      <c r="N19" s="38">
        <f t="shared" si="1"/>
        <v>292.81436255897734</v>
      </c>
      <c r="O19" s="38">
        <f t="shared" si="2"/>
        <v>1.0508369539738667</v>
      </c>
      <c r="P19" s="38">
        <f t="shared" si="3"/>
        <v>1.5508369539738667</v>
      </c>
      <c r="Q19" s="37">
        <f t="shared" si="4"/>
        <v>5.2963144991274268E-3</v>
      </c>
    </row>
    <row r="20" spans="1:17" x14ac:dyDescent="0.25">
      <c r="A20" s="36">
        <v>38808</v>
      </c>
      <c r="B20" s="37">
        <v>0.1159</v>
      </c>
      <c r="C20" s="38">
        <v>1310.6099850000001</v>
      </c>
      <c r="D20" s="37">
        <v>4.5999999999999999E-2</v>
      </c>
      <c r="E20" s="37">
        <v>1.77E-2</v>
      </c>
      <c r="F20" s="38">
        <v>33</v>
      </c>
      <c r="G20" s="38">
        <f t="shared" si="5"/>
        <v>1183.957713115389</v>
      </c>
      <c r="H20" s="38">
        <v>1185</v>
      </c>
      <c r="I20" s="49">
        <v>38885</v>
      </c>
      <c r="J20" s="38">
        <v>50</v>
      </c>
      <c r="K20" s="38">
        <v>1.2</v>
      </c>
      <c r="L20" s="38">
        <v>2</v>
      </c>
      <c r="M20" s="38">
        <f t="shared" si="0"/>
        <v>1176.3563539263992</v>
      </c>
      <c r="N20" s="38">
        <f t="shared" si="1"/>
        <v>294.08908848159979</v>
      </c>
      <c r="O20" s="38">
        <f t="shared" si="2"/>
        <v>1.2306362789357266</v>
      </c>
      <c r="P20" s="38">
        <f t="shared" si="3"/>
        <v>0.43063627893572654</v>
      </c>
      <c r="Q20" s="37">
        <f t="shared" si="4"/>
        <v>1.4643055312222849E-3</v>
      </c>
    </row>
    <row r="21" spans="1:17" x14ac:dyDescent="0.25">
      <c r="A21" s="36">
        <v>38838</v>
      </c>
      <c r="B21" s="37">
        <v>0.16439999999999999</v>
      </c>
      <c r="C21" s="38">
        <v>1270.089966</v>
      </c>
      <c r="D21" s="37">
        <v>4.7500000000000001E-2</v>
      </c>
      <c r="E21" s="37">
        <v>1.7999999999999999E-2</v>
      </c>
      <c r="F21" s="38">
        <v>30</v>
      </c>
      <c r="G21" s="38">
        <f t="shared" si="5"/>
        <v>1106.5821991782411</v>
      </c>
      <c r="H21" s="38">
        <v>1100</v>
      </c>
      <c r="I21" s="49">
        <v>38920</v>
      </c>
      <c r="J21" s="38">
        <v>52</v>
      </c>
      <c r="K21" s="38">
        <v>2.2999999999999998</v>
      </c>
      <c r="L21" s="38">
        <v>0.3</v>
      </c>
      <c r="M21" s="38">
        <f t="shared" si="0"/>
        <v>1090.281294342441</v>
      </c>
      <c r="N21" s="38">
        <f t="shared" si="1"/>
        <v>272.57032358561025</v>
      </c>
      <c r="O21" s="38">
        <f t="shared" si="2"/>
        <v>1.0752213914092588</v>
      </c>
      <c r="P21" s="38">
        <f t="shared" si="3"/>
        <v>3.0752213914092588</v>
      </c>
      <c r="Q21" s="37">
        <f t="shared" si="4"/>
        <v>1.1282304511200309E-2</v>
      </c>
    </row>
    <row r="22" spans="1:17" x14ac:dyDescent="0.25">
      <c r="A22" s="36">
        <v>38869</v>
      </c>
      <c r="B22" s="37">
        <v>0.1308</v>
      </c>
      <c r="C22" s="38">
        <v>1270.1999510000001</v>
      </c>
      <c r="D22" s="37">
        <v>4.5400000000000003E-2</v>
      </c>
      <c r="E22" s="37">
        <v>1.8700000000000001E-2</v>
      </c>
      <c r="F22" s="38">
        <v>31</v>
      </c>
      <c r="G22" s="38">
        <f t="shared" si="5"/>
        <v>1136.2745996178421</v>
      </c>
      <c r="H22" s="38">
        <v>1130</v>
      </c>
      <c r="I22" s="49">
        <v>38948</v>
      </c>
      <c r="J22" s="38">
        <v>50</v>
      </c>
      <c r="K22" s="38">
        <v>1.45</v>
      </c>
      <c r="L22" s="38">
        <v>0.6</v>
      </c>
      <c r="M22" s="38">
        <f t="shared" si="0"/>
        <v>1121.5441367040053</v>
      </c>
      <c r="N22" s="38">
        <f t="shared" si="1"/>
        <v>280.38603417600132</v>
      </c>
      <c r="O22" s="38">
        <f t="shared" si="2"/>
        <v>1.0888267108325942</v>
      </c>
      <c r="P22" s="38">
        <f t="shared" si="3"/>
        <v>1.9388267108325943</v>
      </c>
      <c r="Q22" s="37">
        <f t="shared" si="4"/>
        <v>6.9148476547001335E-3</v>
      </c>
    </row>
    <row r="23" spans="1:17" x14ac:dyDescent="0.25">
      <c r="A23" s="36">
        <v>38899</v>
      </c>
      <c r="B23" s="37">
        <v>0.1459</v>
      </c>
      <c r="C23" s="38">
        <v>1276.660034</v>
      </c>
      <c r="D23" s="37">
        <v>5.0200000000000002E-2</v>
      </c>
      <c r="E23" s="37">
        <v>1.8800000000000001E-2</v>
      </c>
      <c r="F23" s="38">
        <v>31</v>
      </c>
      <c r="G23" s="38">
        <f t="shared" si="5"/>
        <v>1127.7133278203225</v>
      </c>
      <c r="H23" s="38">
        <v>1125</v>
      </c>
      <c r="I23" s="49">
        <v>38976</v>
      </c>
      <c r="J23" s="38">
        <v>47</v>
      </c>
      <c r="K23" s="38">
        <v>1.8</v>
      </c>
      <c r="L23" s="38">
        <v>0.2</v>
      </c>
      <c r="M23" s="38">
        <f t="shared" si="0"/>
        <v>1115.951330051073</v>
      </c>
      <c r="N23" s="38">
        <f t="shared" si="1"/>
        <v>278.98783251276825</v>
      </c>
      <c r="O23" s="38">
        <f t="shared" si="2"/>
        <v>1.1997119383001726</v>
      </c>
      <c r="P23" s="38">
        <f t="shared" si="3"/>
        <v>2.799711938300173</v>
      </c>
      <c r="Q23" s="37">
        <f t="shared" si="4"/>
        <v>1.003524746252882E-2</v>
      </c>
    </row>
    <row r="24" spans="1:17" x14ac:dyDescent="0.25">
      <c r="A24" s="36">
        <v>38930</v>
      </c>
      <c r="B24" s="37">
        <v>0.1231</v>
      </c>
      <c r="C24" s="38">
        <v>1303.8199460000001</v>
      </c>
      <c r="D24" s="37">
        <v>5.1200000000000002E-2</v>
      </c>
      <c r="E24" s="37">
        <v>1.8499999999999999E-2</v>
      </c>
      <c r="F24" s="38">
        <v>29</v>
      </c>
      <c r="G24" s="38">
        <f t="shared" si="5"/>
        <v>1178.8734695222961</v>
      </c>
      <c r="H24" s="38">
        <v>1180</v>
      </c>
      <c r="I24" s="49">
        <v>39011</v>
      </c>
      <c r="J24" s="38">
        <v>51</v>
      </c>
      <c r="K24" s="38">
        <v>0.2</v>
      </c>
      <c r="L24" s="38">
        <v>0.45</v>
      </c>
      <c r="M24" s="38">
        <f t="shared" si="0"/>
        <v>1171.388436251882</v>
      </c>
      <c r="N24" s="38">
        <f t="shared" si="1"/>
        <v>292.8471090629705</v>
      </c>
      <c r="O24" s="38">
        <f t="shared" si="2"/>
        <v>1.1945275713749335</v>
      </c>
      <c r="P24" s="38">
        <f t="shared" si="3"/>
        <v>0.94452757137493348</v>
      </c>
      <c r="Q24" s="37">
        <f t="shared" si="4"/>
        <v>3.2253266026670353E-3</v>
      </c>
    </row>
    <row r="25" spans="1:17" x14ac:dyDescent="0.25">
      <c r="A25" s="36">
        <v>38961</v>
      </c>
      <c r="B25" s="37">
        <v>0.1198</v>
      </c>
      <c r="C25" s="38">
        <v>1335.849976</v>
      </c>
      <c r="D25" s="37">
        <v>4.5999999999999999E-2</v>
      </c>
      <c r="E25" s="37">
        <v>1.83E-2</v>
      </c>
      <c r="F25" s="38">
        <v>32</v>
      </c>
      <c r="G25" s="38">
        <f t="shared" si="5"/>
        <v>1204.4923406390933</v>
      </c>
      <c r="H25" s="38">
        <v>1205</v>
      </c>
      <c r="I25" s="49">
        <v>39039</v>
      </c>
      <c r="J25" s="38">
        <v>50</v>
      </c>
      <c r="K25" s="38">
        <v>1.75</v>
      </c>
      <c r="L25" s="38">
        <v>0.25</v>
      </c>
      <c r="M25" s="38">
        <f t="shared" si="0"/>
        <v>1195.6807227690388</v>
      </c>
      <c r="N25" s="38">
        <f t="shared" si="1"/>
        <v>298.92018069225969</v>
      </c>
      <c r="O25" s="38">
        <f t="shared" si="2"/>
        <v>1.2150141241303991</v>
      </c>
      <c r="P25" s="38">
        <f t="shared" si="3"/>
        <v>2.7150141241303993</v>
      </c>
      <c r="Q25" s="37">
        <f t="shared" si="4"/>
        <v>9.0827394719312192E-3</v>
      </c>
    </row>
    <row r="26" spans="1:17" x14ac:dyDescent="0.25">
      <c r="A26" s="36">
        <v>38991</v>
      </c>
      <c r="B26" s="37">
        <v>0.111</v>
      </c>
      <c r="C26" s="38">
        <v>1377.9399410000001</v>
      </c>
      <c r="D26" s="37">
        <v>5.1799999999999999E-2</v>
      </c>
      <c r="E26" s="37">
        <v>1.7899999999999999E-2</v>
      </c>
      <c r="F26" s="38">
        <v>30</v>
      </c>
      <c r="G26" s="38">
        <f t="shared" si="5"/>
        <v>1256.6630435170121</v>
      </c>
      <c r="H26" s="38">
        <v>1255</v>
      </c>
      <c r="I26" s="49">
        <v>39067</v>
      </c>
      <c r="J26" s="38">
        <v>46</v>
      </c>
      <c r="K26" s="38">
        <v>1</v>
      </c>
      <c r="L26" s="38">
        <v>0.5</v>
      </c>
      <c r="M26" s="38">
        <f t="shared" si="0"/>
        <v>1245.8337694052038</v>
      </c>
      <c r="N26" s="38">
        <f t="shared" si="1"/>
        <v>311.45844235130096</v>
      </c>
      <c r="O26" s="38">
        <f t="shared" si="2"/>
        <v>1.3331384464664346</v>
      </c>
      <c r="P26" s="38">
        <f t="shared" si="3"/>
        <v>1.8331384464664346</v>
      </c>
      <c r="Q26" s="37">
        <f t="shared" si="4"/>
        <v>5.8856598415746161E-3</v>
      </c>
    </row>
    <row r="27" spans="1:17" x14ac:dyDescent="0.25">
      <c r="A27" s="36">
        <v>39022</v>
      </c>
      <c r="B27" s="37">
        <v>0.1191</v>
      </c>
      <c r="C27" s="38">
        <v>1400.630005</v>
      </c>
      <c r="D27" s="37">
        <v>5.2200000000000003E-2</v>
      </c>
      <c r="E27" s="37">
        <v>1.77E-2</v>
      </c>
      <c r="F27" s="38">
        <v>29</v>
      </c>
      <c r="G27" s="38">
        <f t="shared" si="5"/>
        <v>1270.8362661942042</v>
      </c>
      <c r="H27" s="38">
        <v>1270</v>
      </c>
      <c r="I27" s="49">
        <v>38738</v>
      </c>
      <c r="J27" s="38">
        <v>51</v>
      </c>
      <c r="K27" s="38">
        <v>1.25</v>
      </c>
      <c r="L27" s="38">
        <v>0.4</v>
      </c>
      <c r="M27" s="38">
        <f t="shared" si="0"/>
        <v>1259.5207015155952</v>
      </c>
      <c r="N27" s="38">
        <f t="shared" si="1"/>
        <v>314.8801753788988</v>
      </c>
      <c r="O27" s="38">
        <f t="shared" si="2"/>
        <v>1.3138400482955412</v>
      </c>
      <c r="P27" s="38">
        <f t="shared" si="3"/>
        <v>2.1638400482955413</v>
      </c>
      <c r="Q27" s="37">
        <f t="shared" si="4"/>
        <v>6.8719475454171374E-3</v>
      </c>
    </row>
    <row r="28" spans="1:17" x14ac:dyDescent="0.25">
      <c r="A28" s="36">
        <v>39052</v>
      </c>
      <c r="B28" s="37">
        <v>0.11559999999999999</v>
      </c>
      <c r="C28" s="38">
        <v>1418.3000489999999</v>
      </c>
      <c r="D28" s="37">
        <v>4.7500000000000001E-2</v>
      </c>
      <c r="E28" s="37">
        <v>1.7600000000000001E-2</v>
      </c>
      <c r="F28" s="38">
        <v>33</v>
      </c>
      <c r="G28" s="38">
        <f t="shared" si="5"/>
        <v>1281.7549780862203</v>
      </c>
      <c r="H28" s="38">
        <v>1280</v>
      </c>
      <c r="I28" s="49">
        <v>38765</v>
      </c>
      <c r="J28" s="38">
        <v>50</v>
      </c>
      <c r="K28" s="38">
        <v>1.65</v>
      </c>
      <c r="L28" s="38">
        <v>0.5</v>
      </c>
      <c r="M28" s="38">
        <f t="shared" si="0"/>
        <v>1270.0482712164517</v>
      </c>
      <c r="N28" s="38">
        <f t="shared" si="1"/>
        <v>317.51206780411292</v>
      </c>
      <c r="O28" s="38">
        <f t="shared" si="2"/>
        <v>1.3735954140842275</v>
      </c>
      <c r="P28" s="38">
        <f t="shared" si="3"/>
        <v>2.5235954140842276</v>
      </c>
      <c r="Q28" s="37">
        <f t="shared" si="4"/>
        <v>7.9480299175310205E-3</v>
      </c>
    </row>
    <row r="29" spans="1:17" x14ac:dyDescent="0.25">
      <c r="A29" s="36">
        <v>39083</v>
      </c>
      <c r="B29" s="37">
        <v>0.1042</v>
      </c>
      <c r="C29" s="38">
        <v>1438.23999</v>
      </c>
      <c r="D29" s="41">
        <v>0.05</v>
      </c>
      <c r="E29" s="48">
        <v>1.7600000000000001E-2</v>
      </c>
      <c r="F29" s="38">
        <v>28</v>
      </c>
      <c r="G29" s="38">
        <f t="shared" si="5"/>
        <v>1323.1188912377597</v>
      </c>
      <c r="H29" s="38">
        <v>1325</v>
      </c>
      <c r="I29" s="49">
        <v>39158</v>
      </c>
      <c r="J29" s="38">
        <v>45</v>
      </c>
      <c r="K29" s="38">
        <v>1.55</v>
      </c>
      <c r="L29" s="38">
        <v>3.8</v>
      </c>
      <c r="M29" s="38">
        <f t="shared" si="0"/>
        <v>1315.3073148828623</v>
      </c>
      <c r="N29" s="38">
        <f t="shared" si="1"/>
        <v>328.82682872071558</v>
      </c>
      <c r="O29" s="38">
        <f t="shared" si="2"/>
        <v>1.2696321495011247</v>
      </c>
      <c r="P29" s="38">
        <f t="shared" si="3"/>
        <v>-0.98036785049887532</v>
      </c>
      <c r="Q29" s="37">
        <f t="shared" si="4"/>
        <v>-2.981410775735507E-3</v>
      </c>
    </row>
    <row r="30" spans="1:17" x14ac:dyDescent="0.25">
      <c r="A30" s="36">
        <v>39114</v>
      </c>
      <c r="B30" s="37">
        <v>0.1542</v>
      </c>
      <c r="C30" s="38">
        <v>1406.8199460000001</v>
      </c>
      <c r="D30" s="37">
        <v>5.2400000000000002E-2</v>
      </c>
      <c r="E30" s="48">
        <v>1.7500000000000002E-2</v>
      </c>
      <c r="F30" s="38">
        <v>30</v>
      </c>
      <c r="G30" s="38">
        <f t="shared" si="5"/>
        <v>1236.8991597830113</v>
      </c>
      <c r="H30" s="38">
        <v>1235</v>
      </c>
      <c r="I30" s="49">
        <v>39193</v>
      </c>
      <c r="J30" s="38">
        <v>52</v>
      </c>
      <c r="K30" s="38">
        <v>1.1000000000000001</v>
      </c>
      <c r="L30" s="38">
        <v>0.5</v>
      </c>
      <c r="M30" s="38">
        <f t="shared" si="0"/>
        <v>1224.7147985978208</v>
      </c>
      <c r="N30" s="38">
        <f t="shared" si="1"/>
        <v>306.17869964945521</v>
      </c>
      <c r="O30" s="38">
        <f t="shared" si="2"/>
        <v>1.3262570015941524</v>
      </c>
      <c r="P30" s="38">
        <f t="shared" si="3"/>
        <v>1.9262570015941525</v>
      </c>
      <c r="Q30" s="37">
        <f t="shared" si="4"/>
        <v>6.2912835014307953E-3</v>
      </c>
    </row>
    <row r="31" spans="1:17" x14ac:dyDescent="0.25">
      <c r="A31" s="36">
        <v>39142</v>
      </c>
      <c r="B31" s="37">
        <v>0.1464</v>
      </c>
      <c r="C31" s="38">
        <v>1420.8599850000001</v>
      </c>
      <c r="D31" s="37">
        <v>5.0700000000000002E-2</v>
      </c>
      <c r="E31" s="48">
        <v>1.8100000000000002E-2</v>
      </c>
      <c r="F31" s="38">
        <v>31</v>
      </c>
      <c r="G31" s="38">
        <f t="shared" si="5"/>
        <v>1254.6741726924427</v>
      </c>
      <c r="H31" s="38">
        <v>1255</v>
      </c>
      <c r="I31" s="49">
        <v>39221</v>
      </c>
      <c r="J31" s="38">
        <v>50</v>
      </c>
      <c r="K31" s="38">
        <v>2.2000000000000002</v>
      </c>
      <c r="L31" s="38">
        <v>0.3</v>
      </c>
      <c r="M31" s="38">
        <f t="shared" si="0"/>
        <v>1244.1139651864278</v>
      </c>
      <c r="N31" s="38">
        <f t="shared" si="1"/>
        <v>311.02849129660694</v>
      </c>
      <c r="O31" s="38">
        <f t="shared" si="2"/>
        <v>1.3516785590258182</v>
      </c>
      <c r="P31" s="38">
        <f t="shared" si="3"/>
        <v>3.2516785590258186</v>
      </c>
      <c r="Q31" s="37">
        <f t="shared" si="4"/>
        <v>1.0454600301954046E-2</v>
      </c>
    </row>
    <row r="32" spans="1:17" x14ac:dyDescent="0.25">
      <c r="A32" s="36">
        <v>39173</v>
      </c>
      <c r="B32" s="37">
        <v>0.14219999999999999</v>
      </c>
      <c r="C32" s="50">
        <v>1482.369995</v>
      </c>
      <c r="D32" s="37">
        <v>4.8000000000000001E-2</v>
      </c>
      <c r="E32" s="48">
        <v>1.7600000000000001E-2</v>
      </c>
      <c r="F32" s="38">
        <v>31</v>
      </c>
      <c r="G32" s="38">
        <f t="shared" si="5"/>
        <v>1313.4981739829614</v>
      </c>
      <c r="H32" s="38">
        <v>1315</v>
      </c>
      <c r="I32" s="49">
        <v>39249</v>
      </c>
      <c r="J32" s="38">
        <v>47</v>
      </c>
      <c r="K32" s="38">
        <v>2.1</v>
      </c>
      <c r="L32" s="38">
        <v>0.5</v>
      </c>
      <c r="M32" s="38">
        <f t="shared" si="0"/>
        <v>1304.7972856905335</v>
      </c>
      <c r="N32" s="38">
        <f t="shared" si="1"/>
        <v>326.19932142263337</v>
      </c>
      <c r="O32" s="38">
        <f t="shared" si="2"/>
        <v>1.3411137011539906</v>
      </c>
      <c r="P32" s="38">
        <f t="shared" si="3"/>
        <v>2.9411137011539905</v>
      </c>
      <c r="Q32" s="37">
        <f t="shared" si="4"/>
        <v>9.0163084592790963E-3</v>
      </c>
    </row>
    <row r="33" spans="1:17" x14ac:dyDescent="0.25">
      <c r="A33" s="36">
        <v>39203</v>
      </c>
      <c r="B33" s="37">
        <v>0.1305</v>
      </c>
      <c r="C33" s="50">
        <v>1530.619995</v>
      </c>
      <c r="D33" s="37">
        <v>4.7800000000000002E-2</v>
      </c>
      <c r="E33" s="48">
        <v>1.72E-2</v>
      </c>
      <c r="F33" s="38">
        <v>29</v>
      </c>
      <c r="G33" s="38">
        <f t="shared" si="5"/>
        <v>1375.1728393319806</v>
      </c>
      <c r="H33" s="38">
        <v>1375</v>
      </c>
      <c r="I33" s="49">
        <v>42937</v>
      </c>
      <c r="J33" s="38">
        <v>51</v>
      </c>
      <c r="K33" s="38">
        <v>2.2999999999999998</v>
      </c>
      <c r="L33" s="38">
        <v>1.65</v>
      </c>
      <c r="M33" s="38">
        <f t="shared" si="0"/>
        <v>1363.547106522394</v>
      </c>
      <c r="N33" s="38">
        <f t="shared" si="1"/>
        <v>340.88677663059849</v>
      </c>
      <c r="O33" s="38">
        <f t="shared" si="2"/>
        <v>1.3058356481366051</v>
      </c>
      <c r="P33" s="38">
        <f t="shared" si="3"/>
        <v>1.955835648136605</v>
      </c>
      <c r="Q33" s="37">
        <f t="shared" si="4"/>
        <v>5.7374934500790094E-3</v>
      </c>
    </row>
    <row r="34" spans="1:17" x14ac:dyDescent="0.25">
      <c r="A34" s="36">
        <v>39234</v>
      </c>
      <c r="B34" s="37">
        <v>0.1623</v>
      </c>
      <c r="C34" s="38">
        <v>1503.349976</v>
      </c>
      <c r="D34" s="37">
        <v>4.2799999999999998E-2</v>
      </c>
      <c r="E34" s="48">
        <v>1.7299999999999999E-2</v>
      </c>
      <c r="F34" s="38">
        <v>32</v>
      </c>
      <c r="G34" s="38">
        <f t="shared" si="5"/>
        <v>1305.7148505877517</v>
      </c>
      <c r="H34" s="38">
        <v>1300</v>
      </c>
      <c r="I34" s="49">
        <v>39312</v>
      </c>
      <c r="J34" s="38">
        <v>50</v>
      </c>
      <c r="K34" s="38">
        <v>2.5</v>
      </c>
      <c r="L34" s="38">
        <v>2.9</v>
      </c>
      <c r="M34" s="38">
        <f t="shared" si="0"/>
        <v>1289.9003822928228</v>
      </c>
      <c r="N34" s="38">
        <f t="shared" si="1"/>
        <v>322.47509557320569</v>
      </c>
      <c r="O34" s="38">
        <f t="shared" si="2"/>
        <v>1.2217040839446842</v>
      </c>
      <c r="P34" s="38">
        <f t="shared" si="3"/>
        <v>0.8217040839446843</v>
      </c>
      <c r="Q34" s="37">
        <f t="shared" si="4"/>
        <v>2.548116413405784E-3</v>
      </c>
    </row>
    <row r="35" spans="1:17" x14ac:dyDescent="0.25">
      <c r="A35" s="36">
        <v>39264</v>
      </c>
      <c r="B35" s="37">
        <v>0.23519999999999999</v>
      </c>
      <c r="C35" s="38">
        <v>1455.2700199999999</v>
      </c>
      <c r="D35" s="37">
        <v>5.1299999999999998E-2</v>
      </c>
      <c r="E35" s="48">
        <v>1.7399999999999999E-2</v>
      </c>
      <c r="F35" s="38">
        <v>31</v>
      </c>
      <c r="G35" s="38">
        <f t="shared" si="5"/>
        <v>1190.8750120539821</v>
      </c>
      <c r="H35" s="38">
        <v>1200</v>
      </c>
      <c r="I35" s="49">
        <v>39347</v>
      </c>
      <c r="J35" s="38">
        <v>53</v>
      </c>
      <c r="K35" s="38">
        <v>2.7</v>
      </c>
      <c r="L35" s="38">
        <v>0.5</v>
      </c>
      <c r="M35" s="38">
        <f t="shared" si="0"/>
        <v>1188.3943610998024</v>
      </c>
      <c r="N35" s="38">
        <f t="shared" si="1"/>
        <v>297.0985902749506</v>
      </c>
      <c r="O35" s="38">
        <f t="shared" si="2"/>
        <v>1.3090680759632813</v>
      </c>
      <c r="P35" s="38">
        <f t="shared" si="3"/>
        <v>3.5090680759632815</v>
      </c>
      <c r="Q35" s="37">
        <f t="shared" si="4"/>
        <v>1.1811123279702559E-2</v>
      </c>
    </row>
    <row r="36" spans="1:17" x14ac:dyDescent="0.25">
      <c r="A36" s="36">
        <v>39295</v>
      </c>
      <c r="B36" s="37">
        <v>0.23380000000000001</v>
      </c>
      <c r="C36" s="38">
        <v>1473.98999</v>
      </c>
      <c r="D36" s="37">
        <v>4.02E-2</v>
      </c>
      <c r="E36" s="48">
        <v>1.84E-2</v>
      </c>
      <c r="F36" s="38">
        <v>28</v>
      </c>
      <c r="G36" s="38">
        <f t="shared" si="5"/>
        <v>1218.7193314116978</v>
      </c>
      <c r="H36" s="38">
        <v>1220</v>
      </c>
      <c r="I36" s="49">
        <v>39375</v>
      </c>
      <c r="J36" s="38">
        <v>50</v>
      </c>
      <c r="K36" s="38">
        <v>3.5</v>
      </c>
      <c r="L36" s="38">
        <v>0.5</v>
      </c>
      <c r="M36" s="38">
        <f t="shared" si="0"/>
        <v>1209.8001084137061</v>
      </c>
      <c r="N36" s="38">
        <f t="shared" si="1"/>
        <v>302.45002710342652</v>
      </c>
      <c r="O36" s="38">
        <f t="shared" si="2"/>
        <v>0.94495588585950796</v>
      </c>
      <c r="P36" s="38">
        <f t="shared" si="3"/>
        <v>3.9449558858595077</v>
      </c>
      <c r="Q36" s="37">
        <f t="shared" si="4"/>
        <v>1.3043331236040793E-2</v>
      </c>
    </row>
    <row r="37" spans="1:17" x14ac:dyDescent="0.25">
      <c r="A37" s="36">
        <v>39326</v>
      </c>
      <c r="B37" s="41">
        <v>0.18</v>
      </c>
      <c r="C37" s="38">
        <v>1526.75</v>
      </c>
      <c r="D37" s="37">
        <v>3.4299999999999997E-2</v>
      </c>
      <c r="E37" s="48">
        <v>1.7999999999999999E-2</v>
      </c>
      <c r="F37" s="38">
        <v>33</v>
      </c>
      <c r="G37" s="38">
        <f t="shared" si="5"/>
        <v>1301.4515060309448</v>
      </c>
      <c r="H37" s="38">
        <v>1300</v>
      </c>
      <c r="I37" s="49">
        <v>39403</v>
      </c>
      <c r="J37" s="38">
        <v>50</v>
      </c>
      <c r="K37" s="38">
        <v>2.4</v>
      </c>
      <c r="L37" s="38">
        <v>0.25</v>
      </c>
      <c r="M37" s="38">
        <f t="shared" si="0"/>
        <v>1291.5061085043305</v>
      </c>
      <c r="N37" s="38">
        <f t="shared" si="1"/>
        <v>322.87652712608264</v>
      </c>
      <c r="O37" s="38">
        <f t="shared" si="2"/>
        <v>1.0102793784948423</v>
      </c>
      <c r="P37" s="38">
        <f t="shared" si="3"/>
        <v>3.1602793784948422</v>
      </c>
      <c r="Q37" s="37">
        <f t="shared" si="4"/>
        <v>9.7878882885182907E-3</v>
      </c>
    </row>
    <row r="38" spans="1:17" x14ac:dyDescent="0.25">
      <c r="A38" s="36">
        <v>39356</v>
      </c>
      <c r="B38" s="37">
        <v>0.18529999999999999</v>
      </c>
      <c r="C38" s="38">
        <v>1549.380005</v>
      </c>
      <c r="D38" s="37">
        <v>4.0099999999999997E-2</v>
      </c>
      <c r="E38" s="48">
        <v>1.77E-2</v>
      </c>
      <c r="F38" s="38">
        <v>30</v>
      </c>
      <c r="G38" s="38">
        <f t="shared" si="5"/>
        <v>1325.4878953211758</v>
      </c>
      <c r="H38" s="38">
        <v>1325</v>
      </c>
      <c r="I38" s="49">
        <v>39438</v>
      </c>
      <c r="J38" s="38">
        <v>52</v>
      </c>
      <c r="K38" s="38">
        <v>2.8</v>
      </c>
      <c r="L38" s="38">
        <v>1.95</v>
      </c>
      <c r="M38" s="38">
        <f t="shared" si="0"/>
        <v>1314.6520192265421</v>
      </c>
      <c r="N38" s="38">
        <f t="shared" si="1"/>
        <v>328.66300480663551</v>
      </c>
      <c r="O38" s="38">
        <f t="shared" si="2"/>
        <v>1.0942680423274243</v>
      </c>
      <c r="P38" s="38">
        <f t="shared" si="3"/>
        <v>1.9442680423274241</v>
      </c>
      <c r="Q38" s="37">
        <f t="shared" si="4"/>
        <v>5.9156887568508299E-3</v>
      </c>
    </row>
    <row r="39" spans="1:17" x14ac:dyDescent="0.25">
      <c r="A39" s="36">
        <v>39387</v>
      </c>
      <c r="B39" s="37">
        <v>0.22869999999999999</v>
      </c>
      <c r="C39" s="38">
        <v>1481.1400149999999</v>
      </c>
      <c r="D39" s="37">
        <v>3.6299999999999999E-2</v>
      </c>
      <c r="E39" s="48">
        <v>1.8800000000000001E-2</v>
      </c>
      <c r="F39" s="38">
        <v>31</v>
      </c>
      <c r="G39" s="38">
        <f t="shared" si="5"/>
        <v>1217.1347482107581</v>
      </c>
      <c r="H39" s="38">
        <v>1215</v>
      </c>
      <c r="I39" s="49">
        <v>39466</v>
      </c>
      <c r="J39" s="38">
        <v>50</v>
      </c>
      <c r="K39" s="38">
        <v>1.95</v>
      </c>
      <c r="L39" s="38">
        <v>0.3</v>
      </c>
      <c r="M39" s="38">
        <f t="shared" si="0"/>
        <v>1207.0232843211143</v>
      </c>
      <c r="N39" s="38">
        <f t="shared" si="1"/>
        <v>301.75582108027857</v>
      </c>
      <c r="O39" s="38">
        <f t="shared" si="2"/>
        <v>0.93777404907094641</v>
      </c>
      <c r="P39" s="38">
        <f t="shared" si="3"/>
        <v>2.5877740490709464</v>
      </c>
      <c r="Q39" s="37">
        <f t="shared" si="4"/>
        <v>8.5757220517131295E-3</v>
      </c>
    </row>
    <row r="40" spans="1:17" x14ac:dyDescent="0.25">
      <c r="A40" s="36">
        <v>39417</v>
      </c>
      <c r="B40" s="37">
        <v>0.22500000000000001</v>
      </c>
      <c r="C40" s="38">
        <v>1468.3599850000001</v>
      </c>
      <c r="D40" s="37">
        <v>2.76E-2</v>
      </c>
      <c r="E40" s="48">
        <v>1.8700000000000001E-2</v>
      </c>
      <c r="F40" s="38">
        <v>31</v>
      </c>
      <c r="G40" s="38">
        <f t="shared" si="5"/>
        <v>1209.5904623431095</v>
      </c>
      <c r="H40" s="38">
        <v>1210</v>
      </c>
      <c r="I40" s="49">
        <v>39494</v>
      </c>
      <c r="J40" s="38">
        <v>47</v>
      </c>
      <c r="K40" s="38">
        <v>2.1</v>
      </c>
      <c r="L40" s="38">
        <v>1.75</v>
      </c>
      <c r="M40" s="38">
        <f t="shared" si="0"/>
        <v>1203.6073256924226</v>
      </c>
      <c r="N40" s="38">
        <f t="shared" si="1"/>
        <v>300.90183142310565</v>
      </c>
      <c r="O40" s="38">
        <f t="shared" si="2"/>
        <v>0.71110262415917358</v>
      </c>
      <c r="P40" s="38">
        <f t="shared" si="3"/>
        <v>1.0611026241591737</v>
      </c>
      <c r="Q40" s="37">
        <f t="shared" si="4"/>
        <v>3.5264079953941209E-3</v>
      </c>
    </row>
    <row r="41" spans="1:17" x14ac:dyDescent="0.25">
      <c r="A41" s="36">
        <v>39448</v>
      </c>
      <c r="B41" s="37">
        <v>0.26200000000000001</v>
      </c>
      <c r="C41" s="38">
        <v>1378.5500489999999</v>
      </c>
      <c r="D41" s="37">
        <v>1.6400000000000001E-2</v>
      </c>
      <c r="E41" s="48">
        <v>2.0299999999999999E-2</v>
      </c>
      <c r="F41" s="38">
        <v>29</v>
      </c>
      <c r="G41" s="38">
        <f t="shared" si="5"/>
        <v>1107.400870071504</v>
      </c>
      <c r="H41" s="38">
        <v>1100</v>
      </c>
      <c r="I41" s="49">
        <v>39529</v>
      </c>
      <c r="J41" s="38">
        <v>51</v>
      </c>
      <c r="K41" s="38">
        <v>2.25</v>
      </c>
      <c r="L41" s="38">
        <v>0.5</v>
      </c>
      <c r="M41" s="38">
        <f t="shared" si="0"/>
        <v>1095.2322283130218</v>
      </c>
      <c r="N41" s="38">
        <f t="shared" si="1"/>
        <v>273.80805707825544</v>
      </c>
      <c r="O41" s="38">
        <f t="shared" si="2"/>
        <v>0.35994188366561519</v>
      </c>
      <c r="P41" s="38">
        <f t="shared" si="3"/>
        <v>2.1099418836656154</v>
      </c>
      <c r="Q41" s="37">
        <f t="shared" si="4"/>
        <v>7.7059159842859755E-3</v>
      </c>
    </row>
    <row r="42" spans="1:17" x14ac:dyDescent="0.25">
      <c r="A42" s="36">
        <v>39479</v>
      </c>
      <c r="B42" s="37">
        <v>0.26540000000000002</v>
      </c>
      <c r="C42" s="38">
        <v>1330.630005</v>
      </c>
      <c r="D42" s="37">
        <v>2.07E-2</v>
      </c>
      <c r="E42" s="48">
        <v>2.07E-2</v>
      </c>
      <c r="F42" s="38">
        <v>31</v>
      </c>
      <c r="G42" s="38">
        <f t="shared" si="5"/>
        <v>1058.1803151270888</v>
      </c>
      <c r="H42" s="38">
        <v>1160</v>
      </c>
      <c r="I42" s="49">
        <v>39557</v>
      </c>
      <c r="J42" s="38">
        <v>50</v>
      </c>
      <c r="K42" s="38">
        <v>7.6</v>
      </c>
      <c r="L42" s="38">
        <v>8.9</v>
      </c>
      <c r="M42" s="38">
        <f t="shared" si="0"/>
        <v>1149.1153441444924</v>
      </c>
      <c r="N42" s="38">
        <f t="shared" si="1"/>
        <v>287.2788360361231</v>
      </c>
      <c r="O42" s="38">
        <f t="shared" si="2"/>
        <v>0.51887721111267748</v>
      </c>
      <c r="P42" s="38">
        <f t="shared" si="3"/>
        <v>-0.78112278888732323</v>
      </c>
      <c r="Q42" s="37">
        <f t="shared" si="4"/>
        <v>-2.7190404962135917E-3</v>
      </c>
    </row>
    <row r="43" spans="1:17" x14ac:dyDescent="0.25">
      <c r="A43" s="36">
        <v>39508</v>
      </c>
      <c r="B43" s="37">
        <v>0.25609999999999999</v>
      </c>
      <c r="C43" s="38">
        <v>1322.6999510000001</v>
      </c>
      <c r="D43" s="37">
        <v>1.2200000000000001E-2</v>
      </c>
      <c r="E43" s="48">
        <v>2.1499999999999998E-2</v>
      </c>
      <c r="F43" s="38">
        <v>30</v>
      </c>
      <c r="G43" s="38">
        <f t="shared" si="5"/>
        <v>1063.2902407075983</v>
      </c>
      <c r="H43" s="38">
        <v>1060</v>
      </c>
      <c r="I43" s="49">
        <v>39585</v>
      </c>
      <c r="J43" s="38">
        <v>47</v>
      </c>
      <c r="K43" s="38">
        <v>1.5</v>
      </c>
      <c r="L43" s="38">
        <v>0.4</v>
      </c>
      <c r="M43" s="38">
        <f t="shared" si="0"/>
        <v>1056.8360908702737</v>
      </c>
      <c r="N43" s="38">
        <f t="shared" si="1"/>
        <v>264.20902271756842</v>
      </c>
      <c r="O43" s="38">
        <f t="shared" si="2"/>
        <v>0.26657062078236804</v>
      </c>
      <c r="P43" s="38">
        <f t="shared" si="3"/>
        <v>1.366570620782368</v>
      </c>
      <c r="Q43" s="37">
        <f t="shared" si="4"/>
        <v>5.1723086771460914E-3</v>
      </c>
    </row>
    <row r="44" spans="1:17" x14ac:dyDescent="0.25">
      <c r="A44" s="36">
        <v>39539</v>
      </c>
      <c r="B44" s="37">
        <v>0.2079</v>
      </c>
      <c r="C44" s="38">
        <v>1385.589966</v>
      </c>
      <c r="D44" s="37">
        <v>1.17E-2</v>
      </c>
      <c r="E44" s="48">
        <v>2.0799999999999999E-2</v>
      </c>
      <c r="F44" s="38">
        <v>30</v>
      </c>
      <c r="G44" s="38">
        <f t="shared" si="5"/>
        <v>1159.9296828427391</v>
      </c>
      <c r="H44" s="38">
        <v>1150</v>
      </c>
      <c r="I44" s="49">
        <v>39620</v>
      </c>
      <c r="J44" s="38">
        <v>52</v>
      </c>
      <c r="K44" s="38">
        <v>2</v>
      </c>
      <c r="L44" s="38">
        <v>0.2</v>
      </c>
      <c r="M44" s="38">
        <f t="shared" si="0"/>
        <v>1146.0847199727211</v>
      </c>
      <c r="N44" s="38">
        <f t="shared" si="1"/>
        <v>286.52117999318028</v>
      </c>
      <c r="O44" s="38">
        <f t="shared" si="2"/>
        <v>0.277588063218285</v>
      </c>
      <c r="P44" s="38">
        <f t="shared" si="3"/>
        <v>2.0775880632182853</v>
      </c>
      <c r="Q44" s="37">
        <f t="shared" si="4"/>
        <v>7.2510802282321173E-3</v>
      </c>
    </row>
    <row r="45" spans="1:17" x14ac:dyDescent="0.25">
      <c r="A45" s="36">
        <v>39569</v>
      </c>
      <c r="B45" s="37">
        <v>0.17829999999999999</v>
      </c>
      <c r="C45" s="38">
        <v>1400.380005</v>
      </c>
      <c r="D45" s="37">
        <v>1.9800000000000002E-2</v>
      </c>
      <c r="E45" s="48">
        <v>2.0400000000000001E-2</v>
      </c>
      <c r="F45" s="38">
        <v>31</v>
      </c>
      <c r="G45" s="38">
        <f t="shared" si="5"/>
        <v>1199.7728995367806</v>
      </c>
      <c r="H45" s="38">
        <v>1200</v>
      </c>
      <c r="I45" s="49">
        <v>39648</v>
      </c>
      <c r="J45" s="38">
        <v>50</v>
      </c>
      <c r="K45" s="38">
        <v>2.0499999999999998</v>
      </c>
      <c r="L45" s="38">
        <v>5.2</v>
      </c>
      <c r="M45" s="38">
        <f t="shared" si="0"/>
        <v>1194.6996155277886</v>
      </c>
      <c r="N45" s="38">
        <f t="shared" si="1"/>
        <v>298.67490388194716</v>
      </c>
      <c r="O45" s="38">
        <f t="shared" si="2"/>
        <v>0.50613763316820093</v>
      </c>
      <c r="P45" s="38">
        <f t="shared" si="3"/>
        <v>-2.6438623668317995</v>
      </c>
      <c r="Q45" s="37">
        <f t="shared" si="4"/>
        <v>-8.8519736089939446E-3</v>
      </c>
    </row>
    <row r="46" spans="1:17" x14ac:dyDescent="0.25">
      <c r="A46" s="36">
        <v>39600</v>
      </c>
      <c r="B46" s="37">
        <v>0.23949999999999999</v>
      </c>
      <c r="C46" s="38">
        <v>1280</v>
      </c>
      <c r="D46" s="37">
        <v>1.6E-2</v>
      </c>
      <c r="E46" s="48">
        <v>2.1399999999999999E-2</v>
      </c>
      <c r="F46" s="38">
        <v>31</v>
      </c>
      <c r="G46" s="38">
        <f t="shared" si="5"/>
        <v>1040.1943357369187</v>
      </c>
      <c r="H46" s="38">
        <v>1050</v>
      </c>
      <c r="I46" s="49">
        <v>39676</v>
      </c>
      <c r="J46" s="38">
        <v>47</v>
      </c>
      <c r="K46" s="38">
        <v>2</v>
      </c>
      <c r="L46" s="38">
        <v>0.25</v>
      </c>
      <c r="M46" s="38">
        <f t="shared" si="0"/>
        <v>1045.8389392817689</v>
      </c>
      <c r="N46" s="38">
        <f t="shared" si="1"/>
        <v>261.45973482044224</v>
      </c>
      <c r="O46" s="38">
        <f t="shared" si="2"/>
        <v>0.35825988164066674</v>
      </c>
      <c r="P46" s="38">
        <f t="shared" si="3"/>
        <v>2.1082598816406666</v>
      </c>
      <c r="Q46" s="37">
        <f t="shared" si="4"/>
        <v>8.0634208670352873E-3</v>
      </c>
    </row>
    <row r="47" spans="1:17" x14ac:dyDescent="0.25">
      <c r="A47" s="36">
        <v>39630</v>
      </c>
      <c r="B47" s="37">
        <v>0.22939999999999999</v>
      </c>
      <c r="C47" s="38">
        <v>1267.380005</v>
      </c>
      <c r="D47" s="37">
        <v>1.55E-2</v>
      </c>
      <c r="E47" s="48">
        <v>2.29E-2</v>
      </c>
      <c r="F47" s="38">
        <v>29</v>
      </c>
      <c r="G47" s="38">
        <f t="shared" si="5"/>
        <v>1045.5501484286071</v>
      </c>
      <c r="H47" s="38">
        <v>1050</v>
      </c>
      <c r="I47" s="49">
        <v>39711</v>
      </c>
      <c r="J47" s="38">
        <v>51</v>
      </c>
      <c r="K47" s="38">
        <v>1.55</v>
      </c>
      <c r="L47" s="38">
        <v>0.25</v>
      </c>
      <c r="M47" s="38">
        <f t="shared" si="0"/>
        <v>1046.1784196334902</v>
      </c>
      <c r="N47" s="38">
        <f t="shared" si="1"/>
        <v>261.54460490837255</v>
      </c>
      <c r="O47" s="38">
        <f t="shared" si="2"/>
        <v>0.32420239572390802</v>
      </c>
      <c r="P47" s="38">
        <f t="shared" si="3"/>
        <v>1.624202395723908</v>
      </c>
      <c r="Q47" s="37">
        <f t="shared" si="4"/>
        <v>6.2100397608771864E-3</v>
      </c>
    </row>
    <row r="48" spans="1:17" x14ac:dyDescent="0.25">
      <c r="A48" s="36">
        <v>39661</v>
      </c>
      <c r="B48" s="37">
        <v>0.20649999999999999</v>
      </c>
      <c r="C48" s="38">
        <v>1282.829956</v>
      </c>
      <c r="D48" s="37">
        <v>1.6299999999999999E-2</v>
      </c>
      <c r="E48" s="48">
        <v>2.2499999999999999E-2</v>
      </c>
      <c r="F48" s="38">
        <v>32</v>
      </c>
      <c r="G48" s="38">
        <f t="shared" si="5"/>
        <v>1069.1873189216453</v>
      </c>
      <c r="H48" s="38">
        <v>1070</v>
      </c>
      <c r="I48" s="49">
        <v>39739</v>
      </c>
      <c r="J48" s="38">
        <v>50</v>
      </c>
      <c r="K48" s="38">
        <v>1.5</v>
      </c>
      <c r="L48" s="38">
        <v>15.1</v>
      </c>
      <c r="M48" s="38">
        <f t="shared" si="0"/>
        <v>1066.1134873036638</v>
      </c>
      <c r="N48" s="38">
        <f t="shared" si="1"/>
        <v>266.52837182591594</v>
      </c>
      <c r="O48" s="38">
        <f t="shared" si="2"/>
        <v>0.3832973668189173</v>
      </c>
      <c r="P48" s="38">
        <f t="shared" si="3"/>
        <v>-13.216702633181082</v>
      </c>
      <c r="Q48" s="37">
        <f t="shared" si="4"/>
        <v>-4.9588351673920943E-2</v>
      </c>
    </row>
    <row r="49" spans="1:17" x14ac:dyDescent="0.25">
      <c r="A49" s="36">
        <v>39692</v>
      </c>
      <c r="B49" s="37">
        <v>0.39389999999999997</v>
      </c>
      <c r="C49" s="38">
        <v>1166.3599850000001</v>
      </c>
      <c r="D49" s="37">
        <v>1.0200000000000001E-2</v>
      </c>
      <c r="E49" s="48">
        <v>2.3699999999999999E-2</v>
      </c>
      <c r="F49" s="38">
        <v>31</v>
      </c>
      <c r="G49" s="38">
        <f t="shared" si="5"/>
        <v>830.97522539280067</v>
      </c>
      <c r="H49" s="38">
        <v>850</v>
      </c>
      <c r="I49" s="49">
        <v>39774</v>
      </c>
      <c r="J49" s="38">
        <v>53</v>
      </c>
      <c r="K49" s="38">
        <v>1.85</v>
      </c>
      <c r="L49" s="38">
        <v>0.23</v>
      </c>
      <c r="M49" s="38">
        <f t="shared" si="0"/>
        <v>846.89200033218674</v>
      </c>
      <c r="N49" s="38">
        <f t="shared" si="1"/>
        <v>211.72300008304668</v>
      </c>
      <c r="O49" s="38">
        <f t="shared" si="2"/>
        <v>0.18509874661053044</v>
      </c>
      <c r="P49" s="38">
        <f t="shared" si="3"/>
        <v>1.8050987466105306</v>
      </c>
      <c r="Q49" s="37">
        <f t="shared" si="4"/>
        <v>8.5257565115858681E-3</v>
      </c>
    </row>
    <row r="50" spans="1:17" x14ac:dyDescent="0.25">
      <c r="A50" s="36">
        <v>39722</v>
      </c>
      <c r="B50" s="37">
        <v>0.59889999999999999</v>
      </c>
      <c r="C50" s="38">
        <v>968.75</v>
      </c>
      <c r="D50" s="37">
        <v>1.1999999999999999E-3</v>
      </c>
      <c r="E50" s="48">
        <v>2.9600000000000001E-2</v>
      </c>
      <c r="F50" s="38">
        <v>28</v>
      </c>
      <c r="G50" s="38">
        <f t="shared" si="5"/>
        <v>596.42478190077475</v>
      </c>
      <c r="H50" s="38">
        <v>600</v>
      </c>
      <c r="I50" s="49">
        <v>39802</v>
      </c>
      <c r="J50" s="38">
        <v>50</v>
      </c>
      <c r="K50" s="38">
        <v>5</v>
      </c>
      <c r="L50" s="38">
        <v>1.25</v>
      </c>
      <c r="M50" s="38">
        <f t="shared" si="0"/>
        <v>594.9013779691561</v>
      </c>
      <c r="N50" s="38">
        <f t="shared" si="1"/>
        <v>148.72534449228903</v>
      </c>
      <c r="O50" s="38">
        <f t="shared" si="2"/>
        <v>1.4151806360643782E-2</v>
      </c>
      <c r="P50" s="38">
        <f t="shared" si="3"/>
        <v>3.7641518063606436</v>
      </c>
      <c r="Q50" s="37">
        <f t="shared" si="4"/>
        <v>2.5309417296766147E-2</v>
      </c>
    </row>
    <row r="51" spans="1:17" x14ac:dyDescent="0.25">
      <c r="A51" s="36">
        <v>39753</v>
      </c>
      <c r="B51" s="37">
        <v>0.55279999999999996</v>
      </c>
      <c r="C51" s="38">
        <v>896.23999000000003</v>
      </c>
      <c r="D51" s="37">
        <v>2.0000000000000001E-4</v>
      </c>
      <c r="E51" s="48">
        <v>3.2300000000000002E-2</v>
      </c>
      <c r="F51" s="38">
        <v>33</v>
      </c>
      <c r="G51" s="38">
        <f t="shared" si="5"/>
        <v>549.83127205296205</v>
      </c>
      <c r="H51" s="38">
        <v>550</v>
      </c>
      <c r="I51" s="49">
        <v>39830</v>
      </c>
      <c r="J51" s="38">
        <v>50</v>
      </c>
      <c r="K51" s="38">
        <v>2.5</v>
      </c>
      <c r="L51" s="38">
        <v>0.4</v>
      </c>
      <c r="M51" s="38">
        <f t="shared" si="0"/>
        <v>547.48493171326515</v>
      </c>
      <c r="N51" s="38">
        <f t="shared" si="1"/>
        <v>136.87123292831629</v>
      </c>
      <c r="O51" s="38">
        <f t="shared" si="2"/>
        <v>2.5201601474864753E-3</v>
      </c>
      <c r="P51" s="38">
        <f t="shared" si="3"/>
        <v>2.1025201601474865</v>
      </c>
      <c r="Q51" s="37">
        <f t="shared" si="4"/>
        <v>1.5361300655840819E-2</v>
      </c>
    </row>
    <row r="52" spans="1:17" x14ac:dyDescent="0.25">
      <c r="A52" s="36">
        <v>39783</v>
      </c>
      <c r="B52" s="41">
        <v>0.4</v>
      </c>
      <c r="C52" s="38">
        <v>903.25</v>
      </c>
      <c r="D52" s="37">
        <v>1.1000000000000001E-3</v>
      </c>
      <c r="E52" s="48">
        <v>3.2300000000000002E-2</v>
      </c>
      <c r="F52" s="38">
        <v>30</v>
      </c>
      <c r="G52" s="38">
        <f t="shared" si="5"/>
        <v>642.93056296976533</v>
      </c>
      <c r="H52" s="38">
        <v>645</v>
      </c>
      <c r="I52" s="49">
        <v>39865</v>
      </c>
      <c r="J52" s="38">
        <v>52</v>
      </c>
      <c r="K52" s="38">
        <v>3</v>
      </c>
      <c r="L52" s="38">
        <v>2.75</v>
      </c>
      <c r="M52" s="38">
        <f t="shared" si="0"/>
        <v>641.89892846772966</v>
      </c>
      <c r="N52" s="38">
        <f t="shared" si="1"/>
        <v>160.47473211693242</v>
      </c>
      <c r="O52" s="38">
        <f t="shared" si="2"/>
        <v>1.4780575440223749E-2</v>
      </c>
      <c r="P52" s="38">
        <f t="shared" si="3"/>
        <v>0.26478057544022376</v>
      </c>
      <c r="Q52" s="37">
        <f t="shared" si="4"/>
        <v>1.6499829720686948E-3</v>
      </c>
    </row>
    <row r="53" spans="1:17" x14ac:dyDescent="0.25">
      <c r="A53" s="36">
        <v>39814</v>
      </c>
      <c r="B53" s="37">
        <v>0.44840000000000002</v>
      </c>
      <c r="C53" s="38">
        <v>825.88000499999998</v>
      </c>
      <c r="D53" s="37">
        <v>1.5E-3</v>
      </c>
      <c r="E53" s="48">
        <v>3.2399999999999998E-2</v>
      </c>
      <c r="F53" s="38">
        <v>28</v>
      </c>
      <c r="G53" s="38">
        <f t="shared" si="5"/>
        <v>572.30506511954025</v>
      </c>
      <c r="H53" s="38">
        <v>575</v>
      </c>
      <c r="I53" s="49">
        <v>39893</v>
      </c>
      <c r="J53" s="38">
        <v>50</v>
      </c>
      <c r="K53" s="38">
        <v>2.9</v>
      </c>
      <c r="L53" s="38">
        <v>1.95</v>
      </c>
      <c r="M53" s="38">
        <f t="shared" si="0"/>
        <v>571.9818614530061</v>
      </c>
      <c r="N53" s="38">
        <f t="shared" si="1"/>
        <v>142.99546536325153</v>
      </c>
      <c r="O53" s="38">
        <f t="shared" si="2"/>
        <v>1.6788937277205637E-2</v>
      </c>
      <c r="P53" s="38">
        <f t="shared" si="3"/>
        <v>0.96678893727720561</v>
      </c>
      <c r="Q53" s="37">
        <f t="shared" si="4"/>
        <v>6.7609761947434533E-3</v>
      </c>
    </row>
    <row r="54" spans="1:17" x14ac:dyDescent="0.25">
      <c r="A54" s="36">
        <v>39845</v>
      </c>
      <c r="B54" s="37">
        <v>0.46350000000000002</v>
      </c>
      <c r="C54" s="38">
        <v>735.09002699999996</v>
      </c>
      <c r="D54" s="37">
        <v>1.6000000000000001E-3</v>
      </c>
      <c r="E54" s="48">
        <v>3.4299999999999997E-2</v>
      </c>
      <c r="F54" s="38">
        <v>32</v>
      </c>
      <c r="G54" s="38">
        <f t="shared" si="5"/>
        <v>490.04714936257739</v>
      </c>
      <c r="H54" s="38">
        <v>490</v>
      </c>
      <c r="I54" s="49">
        <v>39921</v>
      </c>
      <c r="J54" s="38">
        <v>50</v>
      </c>
      <c r="K54" s="38">
        <v>2</v>
      </c>
      <c r="L54" s="38">
        <v>1.1499999999999999</v>
      </c>
      <c r="M54" s="38">
        <f t="shared" si="0"/>
        <v>487.89261450842901</v>
      </c>
      <c r="N54" s="38">
        <f t="shared" si="1"/>
        <v>121.97315362710725</v>
      </c>
      <c r="O54" s="38">
        <f t="shared" si="2"/>
        <v>1.7391426509076133E-2</v>
      </c>
      <c r="P54" s="38">
        <f t="shared" si="3"/>
        <v>0.86739142650907619</v>
      </c>
      <c r="Q54" s="37">
        <f t="shared" si="4"/>
        <v>7.111330655275503E-3</v>
      </c>
    </row>
    <row r="55" spans="1:17" x14ac:dyDescent="0.25">
      <c r="A55" s="36">
        <v>39873</v>
      </c>
      <c r="B55" s="37">
        <v>0.44140000000000001</v>
      </c>
      <c r="C55" s="38">
        <v>797.86999500000002</v>
      </c>
      <c r="D55" s="37">
        <v>1.6999999999999999E-3</v>
      </c>
      <c r="E55" s="48">
        <v>3.5999999999999997E-2</v>
      </c>
      <c r="F55" s="38">
        <v>30</v>
      </c>
      <c r="G55" s="38">
        <f t="shared" si="5"/>
        <v>548.70945645575046</v>
      </c>
      <c r="H55" s="38">
        <v>550</v>
      </c>
      <c r="I55" s="49">
        <v>39949</v>
      </c>
      <c r="J55" s="38">
        <v>46</v>
      </c>
      <c r="K55" s="38">
        <v>1.9</v>
      </c>
      <c r="L55" s="38">
        <v>0.1</v>
      </c>
      <c r="M55" s="38">
        <f t="shared" si="0"/>
        <v>547.98217700559883</v>
      </c>
      <c r="N55" s="38">
        <f t="shared" si="1"/>
        <v>136.99554425139971</v>
      </c>
      <c r="O55" s="38">
        <f t="shared" si="2"/>
        <v>1.9408678538611574E-2</v>
      </c>
      <c r="P55" s="38">
        <f t="shared" si="3"/>
        <v>1.8194086785386114</v>
      </c>
      <c r="Q55" s="37">
        <f t="shared" si="4"/>
        <v>1.3280787258305463E-2</v>
      </c>
    </row>
    <row r="56" spans="1:17" x14ac:dyDescent="0.25">
      <c r="A56" s="36">
        <v>39904</v>
      </c>
      <c r="B56" s="37">
        <v>0.36499999999999999</v>
      </c>
      <c r="C56" s="38">
        <v>872.80999799999995</v>
      </c>
      <c r="D56" s="37">
        <v>4.0000000000000002E-4</v>
      </c>
      <c r="E56" s="48">
        <v>3.15E-2</v>
      </c>
      <c r="F56" s="38">
        <v>29</v>
      </c>
      <c r="G56" s="38">
        <f t="shared" si="5"/>
        <v>642.92429298211857</v>
      </c>
      <c r="H56" s="38">
        <v>645</v>
      </c>
      <c r="I56" s="49">
        <v>39984</v>
      </c>
      <c r="J56" s="38">
        <v>50</v>
      </c>
      <c r="K56" s="38">
        <v>2.65</v>
      </c>
      <c r="L56" s="38">
        <v>0.9</v>
      </c>
      <c r="M56" s="38">
        <f t="shared" si="0"/>
        <v>642.31465850251561</v>
      </c>
      <c r="N56" s="38">
        <f t="shared" si="1"/>
        <v>160.5786646256289</v>
      </c>
      <c r="O56" s="38">
        <f t="shared" si="2"/>
        <v>5.1876235553839078E-3</v>
      </c>
      <c r="P56" s="38">
        <f t="shared" si="3"/>
        <v>1.7551876235553838</v>
      </c>
      <c r="Q56" s="37">
        <f t="shared" si="4"/>
        <v>1.0930391205129314E-2</v>
      </c>
    </row>
    <row r="57" spans="1:17" x14ac:dyDescent="0.25">
      <c r="A57" s="36">
        <v>39934</v>
      </c>
      <c r="B57" s="37">
        <v>0.28920000000000001</v>
      </c>
      <c r="C57" s="38">
        <v>919.14001499999995</v>
      </c>
      <c r="D57" s="37">
        <v>1.4E-3</v>
      </c>
      <c r="E57" s="48">
        <v>2.9000000000000001E-2</v>
      </c>
      <c r="F57" s="38">
        <v>32</v>
      </c>
      <c r="G57" s="38">
        <f t="shared" si="5"/>
        <v>711.75431830507591</v>
      </c>
      <c r="H57" s="38">
        <v>710</v>
      </c>
      <c r="I57" s="49">
        <v>40012</v>
      </c>
      <c r="J57" s="38">
        <v>50</v>
      </c>
      <c r="K57" s="38">
        <v>1.9</v>
      </c>
      <c r="L57" s="38">
        <v>0.4</v>
      </c>
      <c r="M57" s="38">
        <f t="shared" si="0"/>
        <v>707.9638486724624</v>
      </c>
      <c r="N57" s="38">
        <f t="shared" si="1"/>
        <v>176.9909621681156</v>
      </c>
      <c r="O57" s="38">
        <f t="shared" si="2"/>
        <v>2.195837524022351E-2</v>
      </c>
      <c r="P57" s="38">
        <f t="shared" si="3"/>
        <v>1.5219583752402235</v>
      </c>
      <c r="Q57" s="37">
        <f t="shared" si="4"/>
        <v>8.5990739673734579E-3</v>
      </c>
    </row>
    <row r="58" spans="1:17" x14ac:dyDescent="0.25">
      <c r="A58" s="36">
        <v>39965</v>
      </c>
      <c r="B58" s="37">
        <v>0.26350000000000001</v>
      </c>
      <c r="C58" s="38">
        <v>919.32000700000003</v>
      </c>
      <c r="D58" s="37">
        <v>1.6999999999999999E-3</v>
      </c>
      <c r="E58" s="48">
        <v>2.76E-2</v>
      </c>
      <c r="F58" s="38">
        <v>31</v>
      </c>
      <c r="G58" s="38">
        <f t="shared" si="5"/>
        <v>730.69303879958318</v>
      </c>
      <c r="H58" s="38">
        <v>730</v>
      </c>
      <c r="I58" s="49">
        <v>40047</v>
      </c>
      <c r="J58" s="38">
        <v>53</v>
      </c>
      <c r="K58" s="38">
        <v>2</v>
      </c>
      <c r="L58" s="38">
        <v>0.3</v>
      </c>
      <c r="M58" s="38">
        <f t="shared" si="0"/>
        <v>727.81982223929333</v>
      </c>
      <c r="N58" s="38">
        <f t="shared" si="1"/>
        <v>181.95495555982333</v>
      </c>
      <c r="O58" s="38">
        <f t="shared" si="2"/>
        <v>2.6561989176921572E-2</v>
      </c>
      <c r="P58" s="38">
        <f t="shared" si="3"/>
        <v>1.7265619891769215</v>
      </c>
      <c r="Q58" s="37">
        <f t="shared" si="4"/>
        <v>9.4889528227730009E-3</v>
      </c>
    </row>
    <row r="59" spans="1:17" x14ac:dyDescent="0.25">
      <c r="A59" s="36">
        <v>39995</v>
      </c>
      <c r="B59" s="37">
        <v>0.25919999999999999</v>
      </c>
      <c r="C59" s="38">
        <v>987.47997999999995</v>
      </c>
      <c r="D59" s="37">
        <v>1.4E-3</v>
      </c>
      <c r="E59" s="48">
        <v>2.6700000000000002E-2</v>
      </c>
      <c r="F59" s="38">
        <v>31</v>
      </c>
      <c r="G59" s="38">
        <f t="shared" si="5"/>
        <v>787.78971820147615</v>
      </c>
      <c r="H59" s="38">
        <v>790</v>
      </c>
      <c r="I59" s="49">
        <v>40075</v>
      </c>
      <c r="J59" s="38">
        <v>50</v>
      </c>
      <c r="K59" s="38">
        <v>2.25</v>
      </c>
      <c r="L59" s="38">
        <v>0.4</v>
      </c>
      <c r="M59" s="38">
        <f t="shared" si="0"/>
        <v>787.59850767781029</v>
      </c>
      <c r="N59" s="38">
        <f t="shared" si="1"/>
        <v>196.89962691945257</v>
      </c>
      <c r="O59" s="38">
        <f t="shared" si="2"/>
        <v>2.3681116926991558E-2</v>
      </c>
      <c r="P59" s="38">
        <f t="shared" si="3"/>
        <v>1.8736811169269916</v>
      </c>
      <c r="Q59" s="37">
        <f t="shared" si="4"/>
        <v>9.5159200971644022E-3</v>
      </c>
    </row>
    <row r="60" spans="1:17" x14ac:dyDescent="0.25">
      <c r="A60" s="36">
        <v>40026</v>
      </c>
      <c r="B60" s="37">
        <v>0.2601</v>
      </c>
      <c r="C60" s="38">
        <v>1020.619995</v>
      </c>
      <c r="D60" s="37">
        <v>1.1000000000000001E-3</v>
      </c>
      <c r="E60" s="48">
        <v>2.4199999999999999E-2</v>
      </c>
      <c r="F60" s="38">
        <v>30</v>
      </c>
      <c r="G60" s="38">
        <f t="shared" si="5"/>
        <v>816.76738548889762</v>
      </c>
      <c r="H60" s="38">
        <v>815</v>
      </c>
      <c r="I60" s="49">
        <v>40103</v>
      </c>
      <c r="J60" s="38">
        <v>47</v>
      </c>
      <c r="K60" s="38">
        <v>2.1</v>
      </c>
      <c r="L60" s="38">
        <v>0.55000000000000004</v>
      </c>
      <c r="M60" s="38">
        <f t="shared" si="0"/>
        <v>812.78456844924938</v>
      </c>
      <c r="N60" s="38">
        <f t="shared" si="1"/>
        <v>203.19614211231234</v>
      </c>
      <c r="O60" s="38">
        <f t="shared" si="2"/>
        <v>1.8561860152842734E-2</v>
      </c>
      <c r="P60" s="38">
        <f t="shared" si="3"/>
        <v>1.5685618601528428</v>
      </c>
      <c r="Q60" s="37">
        <f t="shared" si="4"/>
        <v>7.7194470517351343E-3</v>
      </c>
    </row>
    <row r="61" spans="1:17" x14ac:dyDescent="0.25">
      <c r="A61" s="36">
        <v>40057</v>
      </c>
      <c r="B61" s="37">
        <v>0.25609999999999999</v>
      </c>
      <c r="C61" s="38">
        <v>1057.079956</v>
      </c>
      <c r="D61" s="37">
        <v>5.9999999999999995E-4</v>
      </c>
      <c r="E61" s="48">
        <v>2.29E-2</v>
      </c>
      <c r="F61" s="38">
        <v>30</v>
      </c>
      <c r="G61" s="38">
        <f t="shared" si="5"/>
        <v>848.84392057363266</v>
      </c>
      <c r="H61" s="38">
        <v>850</v>
      </c>
      <c r="I61" s="49">
        <v>40138</v>
      </c>
      <c r="J61" s="38">
        <v>52</v>
      </c>
      <c r="K61" s="38">
        <v>2.75</v>
      </c>
      <c r="L61" s="38">
        <v>2.2999999999999998</v>
      </c>
      <c r="M61" s="38">
        <f t="shared" si="0"/>
        <v>847.17734557102813</v>
      </c>
      <c r="N61" s="38">
        <f t="shared" si="1"/>
        <v>211.79433639275703</v>
      </c>
      <c r="O61" s="38">
        <f t="shared" si="2"/>
        <v>1.0580529531671046E-2</v>
      </c>
      <c r="P61" s="38">
        <f t="shared" si="3"/>
        <v>0.46058052953167122</v>
      </c>
      <c r="Q61" s="37">
        <f t="shared" si="4"/>
        <v>2.1746593293106688E-3</v>
      </c>
    </row>
    <row r="62" spans="1:17" x14ac:dyDescent="0.25">
      <c r="A62" s="36">
        <v>40087</v>
      </c>
      <c r="B62" s="37">
        <v>0.30690000000000001</v>
      </c>
      <c r="C62" s="38">
        <v>1036.1899410000001</v>
      </c>
      <c r="D62" s="37">
        <v>1E-4</v>
      </c>
      <c r="E62" s="48">
        <v>2.1899999999999999E-2</v>
      </c>
      <c r="F62" s="38">
        <v>31</v>
      </c>
      <c r="G62" s="38">
        <f t="shared" si="5"/>
        <v>794.00826060277518</v>
      </c>
      <c r="H62" s="38">
        <v>795</v>
      </c>
      <c r="I62" s="49">
        <v>40166</v>
      </c>
      <c r="J62" s="38">
        <v>50</v>
      </c>
      <c r="K62" s="38">
        <v>2.4</v>
      </c>
      <c r="L62" s="38">
        <v>0.3</v>
      </c>
      <c r="M62" s="38">
        <f t="shared" si="0"/>
        <v>792.5891096636326</v>
      </c>
      <c r="N62" s="38">
        <f t="shared" si="1"/>
        <v>198.14727741590815</v>
      </c>
      <c r="O62" s="38">
        <f t="shared" si="2"/>
        <v>1.703285479676407E-3</v>
      </c>
      <c r="P62" s="38">
        <f t="shared" si="3"/>
        <v>2.1017032854796764</v>
      </c>
      <c r="Q62" s="37">
        <f t="shared" si="4"/>
        <v>1.0606773471170301E-2</v>
      </c>
    </row>
    <row r="63" spans="1:17" x14ac:dyDescent="0.25">
      <c r="A63" s="36">
        <v>40118</v>
      </c>
      <c r="B63" s="37">
        <v>0.24510000000000001</v>
      </c>
      <c r="C63" s="38">
        <v>1095.630005</v>
      </c>
      <c r="D63" s="37">
        <v>8.0000000000000004E-4</v>
      </c>
      <c r="E63" s="48">
        <v>2.1000000000000001E-2</v>
      </c>
      <c r="F63" s="38">
        <v>31</v>
      </c>
      <c r="G63" s="38">
        <f t="shared" si="5"/>
        <v>885.02510965696911</v>
      </c>
      <c r="H63" s="38">
        <v>885</v>
      </c>
      <c r="I63" s="49">
        <v>40194</v>
      </c>
      <c r="J63" s="38">
        <v>47</v>
      </c>
      <c r="K63" s="38">
        <v>2</v>
      </c>
      <c r="L63" s="38">
        <v>0.5</v>
      </c>
      <c r="M63" s="38">
        <f t="shared" si="0"/>
        <v>882.90883757228244</v>
      </c>
      <c r="N63" s="38">
        <f t="shared" si="1"/>
        <v>220.72720939307061</v>
      </c>
      <c r="O63" s="38">
        <f t="shared" si="2"/>
        <v>1.5133760135481835E-2</v>
      </c>
      <c r="P63" s="38">
        <f t="shared" si="3"/>
        <v>1.5151337601354817</v>
      </c>
      <c r="Q63" s="37">
        <f t="shared" si="4"/>
        <v>6.8642817725173806E-3</v>
      </c>
    </row>
    <row r="64" spans="1:17" x14ac:dyDescent="0.25">
      <c r="A64" s="36">
        <v>40148</v>
      </c>
      <c r="B64" s="37">
        <v>0.21679999999999999</v>
      </c>
      <c r="C64" s="38">
        <v>1115.099976</v>
      </c>
      <c r="D64" s="37">
        <v>4.0000000000000002E-4</v>
      </c>
      <c r="E64" s="48">
        <v>2.0199999999999999E-2</v>
      </c>
      <c r="F64" s="38">
        <v>29</v>
      </c>
      <c r="G64" s="38">
        <f t="shared" si="5"/>
        <v>928.59988940514836</v>
      </c>
      <c r="H64" s="38">
        <v>930</v>
      </c>
      <c r="I64" s="49">
        <v>40229</v>
      </c>
      <c r="J64" s="38">
        <v>51</v>
      </c>
      <c r="K64" s="38">
        <v>2.75</v>
      </c>
      <c r="L64" s="38">
        <v>2.0499999999999998</v>
      </c>
      <c r="M64" s="38">
        <f t="shared" si="0"/>
        <v>927.19802337031933</v>
      </c>
      <c r="N64" s="38">
        <f t="shared" si="1"/>
        <v>231.79950584257983</v>
      </c>
      <c r="O64" s="38">
        <f t="shared" si="2"/>
        <v>7.4542945272712676E-3</v>
      </c>
      <c r="P64" s="38">
        <f t="shared" si="3"/>
        <v>0.70745429452727149</v>
      </c>
      <c r="Q64" s="37">
        <f t="shared" si="4"/>
        <v>3.0520095025902225E-3</v>
      </c>
    </row>
    <row r="65" spans="1:17" x14ac:dyDescent="0.25">
      <c r="A65" s="36">
        <v>40179</v>
      </c>
      <c r="B65" s="37">
        <v>0.2462</v>
      </c>
      <c r="C65" s="38">
        <v>1073.869995</v>
      </c>
      <c r="D65" s="37">
        <v>2.0000000000000001E-4</v>
      </c>
      <c r="E65" s="48">
        <v>1.9800000000000002E-2</v>
      </c>
      <c r="F65" s="38">
        <v>28</v>
      </c>
      <c r="G65" s="38">
        <f t="shared" si="5"/>
        <v>875.98285261206183</v>
      </c>
      <c r="H65" s="38">
        <v>875</v>
      </c>
      <c r="I65" s="49">
        <v>40257</v>
      </c>
      <c r="J65" s="38">
        <v>50</v>
      </c>
      <c r="K65" s="38">
        <v>2.8</v>
      </c>
      <c r="L65" s="38">
        <v>0.3</v>
      </c>
      <c r="M65" s="38">
        <f t="shared" si="0"/>
        <v>872.17602772564919</v>
      </c>
      <c r="N65" s="38">
        <f t="shared" si="1"/>
        <v>218.0440069314123</v>
      </c>
      <c r="O65" s="38">
        <f t="shared" si="2"/>
        <v>3.3883176057128064E-3</v>
      </c>
      <c r="P65" s="38">
        <f t="shared" si="3"/>
        <v>2.503388317605713</v>
      </c>
      <c r="Q65" s="37">
        <f t="shared" si="4"/>
        <v>1.1481114995254955E-2</v>
      </c>
    </row>
    <row r="66" spans="1:17" x14ac:dyDescent="0.25">
      <c r="A66" s="36">
        <v>40210</v>
      </c>
      <c r="B66" s="37">
        <v>0.19500000000000001</v>
      </c>
      <c r="C66" s="38">
        <v>1104.48999</v>
      </c>
      <c r="D66" s="37">
        <v>8.9999999999999998E-4</v>
      </c>
      <c r="E66" s="48">
        <v>2.0299999999999999E-2</v>
      </c>
      <c r="F66" s="38">
        <v>33</v>
      </c>
      <c r="G66" s="38">
        <f t="shared" si="5"/>
        <v>926.30767294344798</v>
      </c>
      <c r="H66" s="38">
        <v>925</v>
      </c>
      <c r="I66" s="49">
        <v>40285</v>
      </c>
      <c r="J66" s="38">
        <v>50</v>
      </c>
      <c r="K66" s="38">
        <v>1.8</v>
      </c>
      <c r="L66" s="38">
        <v>0.2</v>
      </c>
      <c r="M66" s="38">
        <f t="shared" si="0"/>
        <v>923.08596593375137</v>
      </c>
      <c r="N66" s="38">
        <f t="shared" si="1"/>
        <v>230.77149148343784</v>
      </c>
      <c r="O66" s="38">
        <f t="shared" si="2"/>
        <v>1.892508035807525E-2</v>
      </c>
      <c r="P66" s="38">
        <f t="shared" si="3"/>
        <v>1.6189250803580753</v>
      </c>
      <c r="Q66" s="37">
        <f t="shared" si="4"/>
        <v>7.0152732902636862E-3</v>
      </c>
    </row>
    <row r="67" spans="1:17" x14ac:dyDescent="0.25">
      <c r="A67" s="36">
        <v>40238</v>
      </c>
      <c r="B67" s="37">
        <v>0.1759</v>
      </c>
      <c r="C67" s="38">
        <v>1169.4300539999999</v>
      </c>
      <c r="D67" s="37">
        <v>1.5E-3</v>
      </c>
      <c r="E67" s="48">
        <v>1.9E-2</v>
      </c>
      <c r="F67" s="38">
        <v>30</v>
      </c>
      <c r="G67" s="38">
        <f t="shared" si="5"/>
        <v>1005.0733017552448</v>
      </c>
      <c r="H67" s="38">
        <v>1005</v>
      </c>
      <c r="I67" s="49">
        <v>40320</v>
      </c>
      <c r="J67" s="38">
        <v>52</v>
      </c>
      <c r="K67" s="38">
        <v>2.5</v>
      </c>
      <c r="L67" s="38">
        <v>1.6</v>
      </c>
      <c r="M67" s="38">
        <f t="shared" si="0"/>
        <v>1002.2852558227978</v>
      </c>
      <c r="N67" s="38">
        <f t="shared" si="1"/>
        <v>250.57131395569945</v>
      </c>
      <c r="O67" s="38">
        <f t="shared" si="2"/>
        <v>3.1202496355502964E-2</v>
      </c>
      <c r="P67" s="38">
        <f t="shared" si="3"/>
        <v>0.9312024963555029</v>
      </c>
      <c r="Q67" s="37">
        <f t="shared" si="4"/>
        <v>3.7163172497875706E-3</v>
      </c>
    </row>
    <row r="68" spans="1:17" x14ac:dyDescent="0.25">
      <c r="A68" s="36">
        <v>40269</v>
      </c>
      <c r="B68" s="37">
        <v>0.2205</v>
      </c>
      <c r="C68" s="38">
        <v>1186.6899410000001</v>
      </c>
      <c r="D68" s="37">
        <v>1.4E-3</v>
      </c>
      <c r="E68" s="48">
        <v>1.83E-2</v>
      </c>
      <c r="F68" s="38">
        <v>28</v>
      </c>
      <c r="G68" s="38">
        <f t="shared" si="5"/>
        <v>988.63486358122395</v>
      </c>
      <c r="H68" s="38">
        <v>990</v>
      </c>
      <c r="I68" s="49">
        <v>40348</v>
      </c>
      <c r="J68" s="38">
        <v>50</v>
      </c>
      <c r="K68" s="38">
        <v>3.2</v>
      </c>
      <c r="L68" s="38">
        <v>8.3000000000000007</v>
      </c>
      <c r="M68" s="38">
        <f t="shared" si="0"/>
        <v>986.61015519117996</v>
      </c>
      <c r="N68" s="38">
        <f t="shared" si="1"/>
        <v>246.65253879779499</v>
      </c>
      <c r="O68" s="38">
        <f t="shared" si="2"/>
        <v>2.6834919112006739E-2</v>
      </c>
      <c r="P68" s="38">
        <f t="shared" si="3"/>
        <v>-5.0731650808879936</v>
      </c>
      <c r="Q68" s="37">
        <f t="shared" si="4"/>
        <v>-2.0568063501859832E-2</v>
      </c>
    </row>
    <row r="69" spans="1:17" x14ac:dyDescent="0.25">
      <c r="A69" s="36">
        <v>40299</v>
      </c>
      <c r="B69" s="37">
        <v>0.35539999999999999</v>
      </c>
      <c r="C69" s="38">
        <v>1089.410034</v>
      </c>
      <c r="D69" s="37">
        <v>1.5E-3</v>
      </c>
      <c r="E69" s="48">
        <v>1.95E-2</v>
      </c>
      <c r="F69" s="38">
        <v>33</v>
      </c>
      <c r="G69" s="38">
        <f t="shared" si="5"/>
        <v>793.58846030930727</v>
      </c>
      <c r="H69" s="38">
        <v>795</v>
      </c>
      <c r="I69" s="49">
        <v>40376</v>
      </c>
      <c r="J69" s="38">
        <v>50</v>
      </c>
      <c r="K69" s="38">
        <v>2.8</v>
      </c>
      <c r="L69" s="38">
        <v>0.9</v>
      </c>
      <c r="M69" s="38">
        <f t="shared" si="0"/>
        <v>792.03666061763454</v>
      </c>
      <c r="N69" s="38">
        <f t="shared" si="1"/>
        <v>198.00916515440863</v>
      </c>
      <c r="O69" s="38">
        <f t="shared" si="2"/>
        <v>2.7234870473862371E-2</v>
      </c>
      <c r="P69" s="38">
        <f t="shared" si="3"/>
        <v>1.9272348704738622</v>
      </c>
      <c r="Q69" s="37">
        <f t="shared" si="4"/>
        <v>9.7330589165960778E-3</v>
      </c>
    </row>
    <row r="70" spans="1:17" x14ac:dyDescent="0.25">
      <c r="A70" s="36">
        <v>40330</v>
      </c>
      <c r="B70" s="37">
        <v>0.34539999999999998</v>
      </c>
      <c r="C70" s="38">
        <v>1030.709961</v>
      </c>
      <c r="D70" s="37">
        <v>1.6999999999999999E-3</v>
      </c>
      <c r="E70" s="48">
        <v>2.0299999999999999E-2</v>
      </c>
      <c r="F70" s="38">
        <v>30</v>
      </c>
      <c r="G70" s="38">
        <f t="shared" si="5"/>
        <v>768.43401789187521</v>
      </c>
      <c r="H70" s="38">
        <v>770</v>
      </c>
      <c r="I70" s="49">
        <v>40411</v>
      </c>
      <c r="J70" s="38">
        <v>52</v>
      </c>
      <c r="K70" s="38">
        <v>3.7</v>
      </c>
      <c r="L70" s="38">
        <v>0.15</v>
      </c>
      <c r="M70" s="38">
        <f t="shared" ref="M70:M133" si="6">H70*EXP(-D70*(J70/365))-K70</f>
        <v>766.11353490983458</v>
      </c>
      <c r="N70" s="38">
        <f t="shared" ref="N70:N133" si="7">M70/$B$1</f>
        <v>191.52838372745865</v>
      </c>
      <c r="O70" s="38">
        <f t="shared" ref="O70:O133" si="8">(N70+K70)*(EXP(D70*F70/365)-1)</f>
        <v>2.7280392339445167E-2</v>
      </c>
      <c r="P70" s="38">
        <f t="shared" ref="P70:P133" si="9">K70-L70+O70</f>
        <v>3.5772803923394454</v>
      </c>
      <c r="Q70" s="37">
        <f t="shared" ref="Q70:Q133" si="10">P70/N70</f>
        <v>1.8677547017938861E-2</v>
      </c>
    </row>
    <row r="71" spans="1:17" x14ac:dyDescent="0.25">
      <c r="A71" s="36">
        <v>40360</v>
      </c>
      <c r="B71" s="37">
        <v>0.23499999999999999</v>
      </c>
      <c r="C71" s="38">
        <v>1101.599976</v>
      </c>
      <c r="D71" s="37">
        <v>1.4E-3</v>
      </c>
      <c r="E71" s="48">
        <v>2.0500000000000001E-2</v>
      </c>
      <c r="F71" s="38">
        <v>32</v>
      </c>
      <c r="G71" s="38">
        <f t="shared" ref="G71:G134" si="11">C71*EXP((D71-E71+((B71^2)/2))*(1/12)+(B71*SQRT(F71/365)*$B$2))</f>
        <v>894.69469336991415</v>
      </c>
      <c r="H71" s="38">
        <v>895</v>
      </c>
      <c r="I71" s="49">
        <v>40439</v>
      </c>
      <c r="J71" s="38">
        <v>50</v>
      </c>
      <c r="K71" s="38">
        <v>2.2000000000000002</v>
      </c>
      <c r="L71" s="38">
        <v>0.65</v>
      </c>
      <c r="M71" s="38">
        <f t="shared" si="6"/>
        <v>892.62837262232927</v>
      </c>
      <c r="N71" s="38">
        <f t="shared" si="7"/>
        <v>223.15709315558232</v>
      </c>
      <c r="O71" s="38">
        <f t="shared" si="8"/>
        <v>2.766196544857237E-2</v>
      </c>
      <c r="P71" s="38">
        <f t="shared" si="9"/>
        <v>1.5776619654485726</v>
      </c>
      <c r="Q71" s="37">
        <f t="shared" si="10"/>
        <v>7.0697370320586071E-3</v>
      </c>
    </row>
    <row r="72" spans="1:17" x14ac:dyDescent="0.25">
      <c r="A72" s="36">
        <v>40391</v>
      </c>
      <c r="B72" s="37">
        <v>0.26050000000000001</v>
      </c>
      <c r="C72" s="38">
        <v>1049.329956</v>
      </c>
      <c r="D72" s="37">
        <v>1.6000000000000001E-3</v>
      </c>
      <c r="E72" s="48">
        <v>2.0500000000000001E-2</v>
      </c>
      <c r="F72" s="38">
        <v>30</v>
      </c>
      <c r="G72" s="38">
        <f t="shared" si="11"/>
        <v>839.75528856137612</v>
      </c>
      <c r="H72" s="38">
        <v>840</v>
      </c>
      <c r="I72" s="49">
        <v>40467</v>
      </c>
      <c r="J72" s="38">
        <v>46</v>
      </c>
      <c r="K72" s="38">
        <v>1.85</v>
      </c>
      <c r="L72" s="38">
        <v>0.1</v>
      </c>
      <c r="M72" s="38">
        <f t="shared" si="6"/>
        <v>837.98063625423367</v>
      </c>
      <c r="N72" s="38">
        <f t="shared" si="7"/>
        <v>209.49515906355842</v>
      </c>
      <c r="O72" s="38">
        <f t="shared" si="8"/>
        <v>2.7795163573581368E-2</v>
      </c>
      <c r="P72" s="38">
        <f t="shared" si="9"/>
        <v>1.7777951635735814</v>
      </c>
      <c r="Q72" s="37">
        <f t="shared" si="10"/>
        <v>8.4860918577799628E-3</v>
      </c>
    </row>
    <row r="73" spans="1:17" x14ac:dyDescent="0.25">
      <c r="A73" s="36">
        <v>40422</v>
      </c>
      <c r="B73" s="37">
        <v>0.23699999999999999</v>
      </c>
      <c r="C73" s="38">
        <v>1141.1999510000001</v>
      </c>
      <c r="D73" s="37">
        <v>1.4E-3</v>
      </c>
      <c r="E73" s="48">
        <v>1.9900000000000001E-2</v>
      </c>
      <c r="F73" s="38">
        <v>29</v>
      </c>
      <c r="G73" s="38">
        <f t="shared" si="11"/>
        <v>934.69755104327987</v>
      </c>
      <c r="H73" s="38">
        <v>935</v>
      </c>
      <c r="I73" s="49">
        <v>40502</v>
      </c>
      <c r="J73" s="38">
        <v>51</v>
      </c>
      <c r="K73" s="38">
        <v>2.8</v>
      </c>
      <c r="L73" s="38">
        <v>0.3</v>
      </c>
      <c r="M73" s="38">
        <f t="shared" si="6"/>
        <v>932.01711651822791</v>
      </c>
      <c r="N73" s="38">
        <f t="shared" si="7"/>
        <v>233.00427912955698</v>
      </c>
      <c r="O73" s="38">
        <f t="shared" si="8"/>
        <v>2.6230647136801132E-2</v>
      </c>
      <c r="P73" s="38">
        <f t="shared" si="9"/>
        <v>2.526230647136801</v>
      </c>
      <c r="Q73" s="37">
        <f t="shared" si="10"/>
        <v>1.0841992501485971E-2</v>
      </c>
    </row>
    <row r="74" spans="1:17" x14ac:dyDescent="0.25">
      <c r="A74" s="36">
        <v>40452</v>
      </c>
      <c r="B74" s="37">
        <v>0.21199999999999999</v>
      </c>
      <c r="C74" s="38">
        <v>1183.26001</v>
      </c>
      <c r="D74" s="37">
        <v>1.4E-3</v>
      </c>
      <c r="E74" s="48">
        <v>1.9199999999999998E-2</v>
      </c>
      <c r="F74" s="38">
        <v>32</v>
      </c>
      <c r="G74" s="38">
        <f t="shared" si="11"/>
        <v>980.53920855112676</v>
      </c>
      <c r="H74" s="38">
        <v>980</v>
      </c>
      <c r="I74" s="49">
        <v>40530</v>
      </c>
      <c r="J74" s="38">
        <v>50</v>
      </c>
      <c r="K74" s="38">
        <v>1.8</v>
      </c>
      <c r="L74" s="38">
        <v>0.7</v>
      </c>
      <c r="M74" s="38">
        <f t="shared" si="6"/>
        <v>978.01207281551149</v>
      </c>
      <c r="N74" s="38">
        <f t="shared" si="7"/>
        <v>244.50301820387787</v>
      </c>
      <c r="O74" s="38">
        <f t="shared" si="8"/>
        <v>3.0233020332450948E-2</v>
      </c>
      <c r="P74" s="38">
        <f t="shared" si="9"/>
        <v>1.1302330203324511</v>
      </c>
      <c r="Q74" s="37">
        <f t="shared" si="10"/>
        <v>4.6225728771577407E-3</v>
      </c>
    </row>
    <row r="75" spans="1:17" x14ac:dyDescent="0.25">
      <c r="A75" s="36">
        <v>40483</v>
      </c>
      <c r="B75" s="37">
        <v>0.2354</v>
      </c>
      <c r="C75" s="38">
        <v>1180.5500489999999</v>
      </c>
      <c r="D75" s="37">
        <v>1.8E-3</v>
      </c>
      <c r="E75" s="48">
        <v>1.89E-2</v>
      </c>
      <c r="F75" s="38">
        <v>31</v>
      </c>
      <c r="G75" s="38">
        <f t="shared" si="11"/>
        <v>961.80496658802986</v>
      </c>
      <c r="H75" s="38">
        <v>960</v>
      </c>
      <c r="I75" s="49">
        <v>40565</v>
      </c>
      <c r="J75" s="38">
        <v>53</v>
      </c>
      <c r="K75" s="38">
        <v>2.6</v>
      </c>
      <c r="L75" s="38">
        <v>1</v>
      </c>
      <c r="M75" s="38">
        <f t="shared" si="6"/>
        <v>957.14911771946868</v>
      </c>
      <c r="N75" s="38">
        <f t="shared" si="7"/>
        <v>239.28727942986717</v>
      </c>
      <c r="O75" s="38">
        <f t="shared" si="8"/>
        <v>3.6981758786211294E-2</v>
      </c>
      <c r="P75" s="38">
        <f t="shared" si="9"/>
        <v>1.6369817587862114</v>
      </c>
      <c r="Q75" s="37">
        <f t="shared" si="10"/>
        <v>6.8410730511313921E-3</v>
      </c>
    </row>
    <row r="76" spans="1:17" x14ac:dyDescent="0.25">
      <c r="A76" s="36">
        <v>40513</v>
      </c>
      <c r="B76" s="37">
        <v>0.17749999999999999</v>
      </c>
      <c r="C76" s="38">
        <v>1257.6400149999999</v>
      </c>
      <c r="D76" s="37">
        <v>6.9999999999999999E-4</v>
      </c>
      <c r="E76" s="48">
        <v>1.83E-2</v>
      </c>
      <c r="F76" s="38">
        <v>31</v>
      </c>
      <c r="G76" s="38">
        <f t="shared" si="11"/>
        <v>1076.695386397264</v>
      </c>
      <c r="H76" s="38">
        <v>1075</v>
      </c>
      <c r="I76" s="49">
        <v>40593</v>
      </c>
      <c r="J76" s="38">
        <v>50</v>
      </c>
      <c r="K76" s="38">
        <v>2.35</v>
      </c>
      <c r="L76" s="38">
        <v>0.9</v>
      </c>
      <c r="M76" s="38">
        <f t="shared" si="6"/>
        <v>1072.5469227503581</v>
      </c>
      <c r="N76" s="38">
        <f t="shared" si="7"/>
        <v>268.13673068758953</v>
      </c>
      <c r="O76" s="38">
        <f t="shared" si="8"/>
        <v>1.6081469967532677E-2</v>
      </c>
      <c r="P76" s="38">
        <f t="shared" si="9"/>
        <v>1.4660814699675329</v>
      </c>
      <c r="Q76" s="37">
        <f t="shared" si="10"/>
        <v>5.4676637035441754E-3</v>
      </c>
    </row>
    <row r="77" spans="1:17" x14ac:dyDescent="0.25">
      <c r="A77" s="36">
        <v>40544</v>
      </c>
      <c r="B77" s="37">
        <v>0.1953</v>
      </c>
      <c r="C77" s="38">
        <v>1286.119995</v>
      </c>
      <c r="D77" s="37">
        <v>1.5E-3</v>
      </c>
      <c r="E77" s="48">
        <v>1.7899999999999999E-2</v>
      </c>
      <c r="F77" s="38">
        <v>28</v>
      </c>
      <c r="G77" s="38">
        <f t="shared" si="11"/>
        <v>1093.7102874306549</v>
      </c>
      <c r="H77" s="38">
        <v>1095</v>
      </c>
      <c r="I77" s="49">
        <v>40621</v>
      </c>
      <c r="J77" s="38">
        <v>47</v>
      </c>
      <c r="K77" s="38">
        <v>2.6</v>
      </c>
      <c r="L77" s="38">
        <v>0.55000000000000004</v>
      </c>
      <c r="M77" s="38">
        <f t="shared" si="6"/>
        <v>1092.1885204243699</v>
      </c>
      <c r="N77" s="38">
        <f t="shared" si="7"/>
        <v>273.04713010609248</v>
      </c>
      <c r="O77" s="38">
        <f t="shared" si="8"/>
        <v>3.1720124861115764E-2</v>
      </c>
      <c r="P77" s="38">
        <f t="shared" si="9"/>
        <v>2.0817201248611155</v>
      </c>
      <c r="Q77" s="37">
        <f t="shared" si="10"/>
        <v>7.624032246932106E-3</v>
      </c>
    </row>
    <row r="78" spans="1:17" x14ac:dyDescent="0.25">
      <c r="A78" s="36">
        <v>40575</v>
      </c>
      <c r="B78" s="37">
        <v>0.1835</v>
      </c>
      <c r="C78" s="38">
        <v>1327.219971</v>
      </c>
      <c r="D78" s="37">
        <v>1.2999999999999999E-3</v>
      </c>
      <c r="E78" s="48">
        <v>1.7600000000000001E-2</v>
      </c>
      <c r="F78" s="38">
        <v>31</v>
      </c>
      <c r="G78" s="38">
        <f t="shared" si="11"/>
        <v>1130.5439751423582</v>
      </c>
      <c r="H78" s="38">
        <v>1130</v>
      </c>
      <c r="I78" s="49">
        <v>40649</v>
      </c>
      <c r="J78" s="38">
        <v>47</v>
      </c>
      <c r="K78" s="38">
        <v>2.15</v>
      </c>
      <c r="L78" s="38">
        <v>0.65</v>
      </c>
      <c r="M78" s="38">
        <f t="shared" si="6"/>
        <v>1127.660856927348</v>
      </c>
      <c r="N78" s="38">
        <f t="shared" si="7"/>
        <v>281.91521423183701</v>
      </c>
      <c r="O78" s="38">
        <f t="shared" si="8"/>
        <v>3.136564421820779E-2</v>
      </c>
      <c r="P78" s="38">
        <f t="shared" si="9"/>
        <v>1.5313656442182078</v>
      </c>
      <c r="Q78" s="37">
        <f t="shared" si="10"/>
        <v>5.4320078055768474E-3</v>
      </c>
    </row>
    <row r="79" spans="1:17" x14ac:dyDescent="0.25">
      <c r="A79" s="36">
        <v>40603</v>
      </c>
      <c r="B79" s="37">
        <v>0.1774</v>
      </c>
      <c r="C79" s="38">
        <v>1325.829956</v>
      </c>
      <c r="D79" s="37">
        <v>5.0000000000000001E-4</v>
      </c>
      <c r="E79" s="48">
        <v>1.7999999999999999E-2</v>
      </c>
      <c r="F79" s="38">
        <v>29</v>
      </c>
      <c r="G79" s="38">
        <f t="shared" si="11"/>
        <v>1140.9703649240209</v>
      </c>
      <c r="H79" s="38">
        <v>1140</v>
      </c>
      <c r="I79" s="49">
        <v>40684</v>
      </c>
      <c r="J79" s="38">
        <v>51</v>
      </c>
      <c r="K79" s="38">
        <v>0.7</v>
      </c>
      <c r="L79" s="38">
        <v>0.5</v>
      </c>
      <c r="M79" s="38">
        <f t="shared" si="6"/>
        <v>1139.2203589463979</v>
      </c>
      <c r="N79" s="38">
        <f t="shared" si="7"/>
        <v>284.80508973659948</v>
      </c>
      <c r="O79" s="38">
        <f t="shared" si="8"/>
        <v>1.1342208305850421E-2</v>
      </c>
      <c r="P79" s="38">
        <f t="shared" si="9"/>
        <v>0.21134220830585038</v>
      </c>
      <c r="Q79" s="37">
        <f t="shared" si="10"/>
        <v>7.4205909908881592E-4</v>
      </c>
    </row>
    <row r="80" spans="1:17" x14ac:dyDescent="0.25">
      <c r="A80" s="36">
        <v>40634</v>
      </c>
      <c r="B80" s="37">
        <v>0.1474</v>
      </c>
      <c r="C80" s="38">
        <v>1363.6099850000001</v>
      </c>
      <c r="D80" s="37">
        <v>2.0000000000000001E-4</v>
      </c>
      <c r="E80" s="48">
        <v>1.78E-2</v>
      </c>
      <c r="F80" s="38">
        <v>32</v>
      </c>
      <c r="G80" s="38">
        <f t="shared" si="11"/>
        <v>1195.5923447603141</v>
      </c>
      <c r="H80" s="38">
        <v>1195</v>
      </c>
      <c r="I80" s="49">
        <v>40712</v>
      </c>
      <c r="J80" s="38">
        <v>50</v>
      </c>
      <c r="K80" s="38">
        <v>1.95</v>
      </c>
      <c r="L80" s="38">
        <v>0.95</v>
      </c>
      <c r="M80" s="38">
        <f t="shared" si="6"/>
        <v>1193.0172607224579</v>
      </c>
      <c r="N80" s="38">
        <f t="shared" si="7"/>
        <v>298.25431518061447</v>
      </c>
      <c r="O80" s="38">
        <f t="shared" si="8"/>
        <v>5.2639026344812158E-3</v>
      </c>
      <c r="P80" s="38">
        <f t="shared" si="9"/>
        <v>1.0052639026344812</v>
      </c>
      <c r="Q80" s="37">
        <f t="shared" si="10"/>
        <v>3.370492400171047E-3</v>
      </c>
    </row>
    <row r="81" spans="1:17" x14ac:dyDescent="0.25">
      <c r="A81" s="36">
        <v>40664</v>
      </c>
      <c r="B81" s="37">
        <v>0.1545</v>
      </c>
      <c r="C81" s="38">
        <v>1345.1999510000001</v>
      </c>
      <c r="D81" s="37">
        <v>4.0000000000000002E-4</v>
      </c>
      <c r="E81" s="48">
        <v>1.7999999999999999E-2</v>
      </c>
      <c r="F81" s="38">
        <v>30</v>
      </c>
      <c r="G81" s="38">
        <f t="shared" si="11"/>
        <v>1177.2594903189918</v>
      </c>
      <c r="H81" s="38">
        <v>1175</v>
      </c>
      <c r="I81" s="49">
        <v>40740</v>
      </c>
      <c r="J81" s="38">
        <v>46</v>
      </c>
      <c r="K81" s="38">
        <v>0.35</v>
      </c>
      <c r="L81" s="38">
        <v>1</v>
      </c>
      <c r="M81" s="38">
        <f t="shared" si="6"/>
        <v>1174.5907686162557</v>
      </c>
      <c r="N81" s="38">
        <f t="shared" si="7"/>
        <v>293.64769215406392</v>
      </c>
      <c r="O81" s="38">
        <f t="shared" si="8"/>
        <v>9.6658364398596493E-3</v>
      </c>
      <c r="P81" s="38">
        <f t="shared" si="9"/>
        <v>-0.64033416356014039</v>
      </c>
      <c r="Q81" s="37">
        <f t="shared" si="10"/>
        <v>-2.1806204532477153E-3</v>
      </c>
    </row>
    <row r="82" spans="1:17" x14ac:dyDescent="0.25">
      <c r="A82" s="36">
        <v>40695</v>
      </c>
      <c r="B82" s="37">
        <v>0.16520000000000001</v>
      </c>
      <c r="C82" s="38">
        <v>1320.6400149999999</v>
      </c>
      <c r="D82" s="37">
        <v>1E-4</v>
      </c>
      <c r="E82" s="48">
        <v>1.89E-2</v>
      </c>
      <c r="F82" s="38">
        <v>29</v>
      </c>
      <c r="G82" s="38">
        <f t="shared" si="11"/>
        <v>1147.9651877537817</v>
      </c>
      <c r="H82" s="38">
        <v>1150</v>
      </c>
      <c r="I82" s="49">
        <v>40775</v>
      </c>
      <c r="J82" s="38">
        <v>51</v>
      </c>
      <c r="K82" s="38">
        <v>2.6</v>
      </c>
      <c r="L82" s="38">
        <v>4.5999999999999996</v>
      </c>
      <c r="M82" s="38">
        <f t="shared" si="6"/>
        <v>1147.3839316191081</v>
      </c>
      <c r="N82" s="38">
        <f t="shared" si="7"/>
        <v>286.84598290477703</v>
      </c>
      <c r="O82" s="38">
        <f t="shared" si="8"/>
        <v>2.2997169452438448E-3</v>
      </c>
      <c r="P82" s="38">
        <f t="shared" si="9"/>
        <v>-1.9977002830547557</v>
      </c>
      <c r="Q82" s="37">
        <f t="shared" si="10"/>
        <v>-6.9643655554274334E-3</v>
      </c>
    </row>
    <row r="83" spans="1:17" x14ac:dyDescent="0.25">
      <c r="A83" s="36">
        <v>40725</v>
      </c>
      <c r="B83" s="37">
        <v>0.2525</v>
      </c>
      <c r="C83" s="38">
        <v>1292.280029</v>
      </c>
      <c r="D83" s="37">
        <v>1.6000000000000001E-3</v>
      </c>
      <c r="E83" s="48">
        <v>1.8599999999999998E-2</v>
      </c>
      <c r="F83" s="38">
        <v>33</v>
      </c>
      <c r="G83" s="38">
        <f t="shared" si="11"/>
        <v>1030.3306000367686</v>
      </c>
      <c r="H83" s="38">
        <v>1030</v>
      </c>
      <c r="I83" s="49">
        <v>40803</v>
      </c>
      <c r="J83" s="38">
        <v>50</v>
      </c>
      <c r="K83" s="38">
        <v>2</v>
      </c>
      <c r="L83" s="38">
        <v>2.2000000000000002</v>
      </c>
      <c r="M83" s="38">
        <f t="shared" si="6"/>
        <v>1027.7742713136365</v>
      </c>
      <c r="N83" s="38">
        <f t="shared" si="7"/>
        <v>256.94356782840913</v>
      </c>
      <c r="O83" s="38">
        <f t="shared" si="8"/>
        <v>3.7460847462659271E-2</v>
      </c>
      <c r="P83" s="38">
        <f t="shared" si="9"/>
        <v>-0.16253915253734091</v>
      </c>
      <c r="Q83" s="37">
        <f t="shared" si="10"/>
        <v>-6.3258696806875144E-4</v>
      </c>
    </row>
    <row r="84" spans="1:17" x14ac:dyDescent="0.25">
      <c r="A84" s="36">
        <v>40756</v>
      </c>
      <c r="B84" s="37">
        <v>0.31619999999999998</v>
      </c>
      <c r="C84" s="38">
        <v>1218.8900149999999</v>
      </c>
      <c r="D84" s="37">
        <v>1E-4</v>
      </c>
      <c r="E84" s="48">
        <v>2.1000000000000001E-2</v>
      </c>
      <c r="F84" s="38">
        <v>30</v>
      </c>
      <c r="G84" s="38">
        <f t="shared" si="11"/>
        <v>930.91223256132082</v>
      </c>
      <c r="H84" s="38">
        <v>930</v>
      </c>
      <c r="I84" s="49">
        <v>40838</v>
      </c>
      <c r="J84" s="38">
        <v>52</v>
      </c>
      <c r="K84" s="38">
        <v>3.9</v>
      </c>
      <c r="L84" s="38">
        <v>5.0999999999999996</v>
      </c>
      <c r="M84" s="38">
        <f t="shared" si="6"/>
        <v>926.0867507793098</v>
      </c>
      <c r="N84" s="38">
        <f t="shared" si="7"/>
        <v>231.52168769482745</v>
      </c>
      <c r="O84" s="38">
        <f t="shared" si="8"/>
        <v>1.9349807275515661E-3</v>
      </c>
      <c r="P84" s="38">
        <f t="shared" si="9"/>
        <v>-1.1980650192724482</v>
      </c>
      <c r="Q84" s="37">
        <f t="shared" si="10"/>
        <v>-5.174742077950112E-3</v>
      </c>
    </row>
    <row r="85" spans="1:17" x14ac:dyDescent="0.25">
      <c r="A85" s="36">
        <v>40787</v>
      </c>
      <c r="B85" s="37">
        <v>0.42959999999999998</v>
      </c>
      <c r="C85" s="38">
        <v>1131.420044</v>
      </c>
      <c r="D85" s="37">
        <v>2.0000000000000001E-4</v>
      </c>
      <c r="E85" s="48">
        <v>2.1499999999999998E-2</v>
      </c>
      <c r="F85" s="38">
        <v>31</v>
      </c>
      <c r="G85" s="38">
        <f t="shared" si="11"/>
        <v>781.76057053375484</v>
      </c>
      <c r="H85" s="38">
        <v>780</v>
      </c>
      <c r="I85" s="40">
        <v>40866</v>
      </c>
      <c r="J85" s="38">
        <v>50</v>
      </c>
      <c r="K85" s="38">
        <v>4.0999999999999996</v>
      </c>
      <c r="L85" s="38">
        <v>0.05</v>
      </c>
      <c r="M85" s="38">
        <f t="shared" si="6"/>
        <v>775.87863042972151</v>
      </c>
      <c r="N85" s="38">
        <f t="shared" si="7"/>
        <v>193.96965760743038</v>
      </c>
      <c r="O85" s="38">
        <f t="shared" si="8"/>
        <v>3.3644994714574785E-3</v>
      </c>
      <c r="P85" s="38">
        <f t="shared" si="9"/>
        <v>4.0533644994714573</v>
      </c>
      <c r="Q85" s="37">
        <f t="shared" si="10"/>
        <v>2.0896899801075824E-2</v>
      </c>
    </row>
    <row r="86" spans="1:17" x14ac:dyDescent="0.25">
      <c r="A86" s="36">
        <v>40817</v>
      </c>
      <c r="B86" s="37">
        <v>0.29959999999999998</v>
      </c>
      <c r="C86" s="38">
        <v>1253.3000489999999</v>
      </c>
      <c r="D86" s="37">
        <v>2.0000000000000001E-4</v>
      </c>
      <c r="E86" s="48">
        <v>2.12E-2</v>
      </c>
      <c r="F86" s="38">
        <v>30</v>
      </c>
      <c r="G86" s="38">
        <f t="shared" si="11"/>
        <v>970.53498084023511</v>
      </c>
      <c r="H86" s="38">
        <v>970</v>
      </c>
      <c r="I86" s="49">
        <v>40894</v>
      </c>
      <c r="J86" s="38">
        <v>47</v>
      </c>
      <c r="K86" s="38">
        <v>3.5</v>
      </c>
      <c r="L86" s="38">
        <v>0.35</v>
      </c>
      <c r="M86" s="38">
        <f t="shared" si="6"/>
        <v>966.47501949975026</v>
      </c>
      <c r="N86" s="38">
        <f t="shared" si="7"/>
        <v>241.61875487493757</v>
      </c>
      <c r="O86" s="38">
        <f t="shared" si="8"/>
        <v>4.0293825133166086E-3</v>
      </c>
      <c r="P86" s="38">
        <f t="shared" si="9"/>
        <v>3.1540293825133165</v>
      </c>
      <c r="Q86" s="37">
        <f t="shared" si="10"/>
        <v>1.3053744044603861E-2</v>
      </c>
    </row>
    <row r="87" spans="1:17" x14ac:dyDescent="0.25">
      <c r="A87" s="36">
        <v>40848</v>
      </c>
      <c r="B87" s="37">
        <v>0.27800000000000002</v>
      </c>
      <c r="C87" s="38">
        <v>1246.959961</v>
      </c>
      <c r="D87" s="37">
        <v>2.0000000000000001E-4</v>
      </c>
      <c r="E87" s="48">
        <v>2.12E-2</v>
      </c>
      <c r="F87" s="38">
        <v>30</v>
      </c>
      <c r="G87" s="38">
        <f t="shared" si="11"/>
        <v>983.22072277358143</v>
      </c>
      <c r="H87" s="38">
        <v>985</v>
      </c>
      <c r="I87" s="49">
        <v>40564</v>
      </c>
      <c r="J87" s="38">
        <v>52</v>
      </c>
      <c r="K87" s="38">
        <v>3.1</v>
      </c>
      <c r="L87" s="38">
        <v>0.35</v>
      </c>
      <c r="M87" s="38">
        <f t="shared" si="6"/>
        <v>981.87193464641234</v>
      </c>
      <c r="N87" s="38">
        <f t="shared" si="7"/>
        <v>245.46798366160309</v>
      </c>
      <c r="O87" s="38">
        <f t="shared" si="8"/>
        <v>4.0860826306312109E-3</v>
      </c>
      <c r="P87" s="38">
        <f t="shared" si="9"/>
        <v>2.7540860826306313</v>
      </c>
      <c r="Q87" s="37">
        <f t="shared" si="10"/>
        <v>1.1219736446066855E-2</v>
      </c>
    </row>
    <row r="88" spans="1:17" x14ac:dyDescent="0.25">
      <c r="A88" s="36">
        <v>40878</v>
      </c>
      <c r="B88" s="37">
        <v>0.23400000000000001</v>
      </c>
      <c r="C88" s="38">
        <v>1257.599976</v>
      </c>
      <c r="D88" s="37">
        <v>1E-4</v>
      </c>
      <c r="E88" s="48">
        <v>2.1299999999999999E-2</v>
      </c>
      <c r="F88" s="38">
        <v>32</v>
      </c>
      <c r="G88" s="38">
        <f t="shared" si="11"/>
        <v>1022.1032065021811</v>
      </c>
      <c r="H88" s="38">
        <v>1020</v>
      </c>
      <c r="I88" s="49">
        <v>40592</v>
      </c>
      <c r="J88" s="38">
        <v>50</v>
      </c>
      <c r="K88" s="38">
        <v>2.7</v>
      </c>
      <c r="L88" s="38">
        <v>0.2</v>
      </c>
      <c r="M88" s="38">
        <f t="shared" si="6"/>
        <v>1017.2860274929626</v>
      </c>
      <c r="N88" s="38">
        <f t="shared" si="7"/>
        <v>254.32150687324065</v>
      </c>
      <c r="O88" s="38">
        <f t="shared" si="8"/>
        <v>2.253349116031025E-3</v>
      </c>
      <c r="P88" s="38">
        <f t="shared" si="9"/>
        <v>2.5022533491160308</v>
      </c>
      <c r="Q88" s="37">
        <f t="shared" si="10"/>
        <v>9.8389372565459363E-3</v>
      </c>
    </row>
    <row r="89" spans="1:17" x14ac:dyDescent="0.25">
      <c r="A89" s="36">
        <v>40909</v>
      </c>
      <c r="B89" s="37">
        <v>0.19439999999999999</v>
      </c>
      <c r="C89" s="38">
        <v>1312.410034</v>
      </c>
      <c r="D89" s="37">
        <v>4.0000000000000002E-4</v>
      </c>
      <c r="E89" s="48">
        <v>2.06E-2</v>
      </c>
      <c r="F89" s="38">
        <v>29</v>
      </c>
      <c r="G89" s="38">
        <f t="shared" si="11"/>
        <v>1113.3444301983393</v>
      </c>
      <c r="H89" s="38">
        <v>1115</v>
      </c>
      <c r="I89" s="49">
        <v>40985</v>
      </c>
      <c r="J89" s="38">
        <v>46</v>
      </c>
      <c r="K89" s="38">
        <v>2.2000000000000002</v>
      </c>
      <c r="L89" s="38">
        <v>0.3</v>
      </c>
      <c r="M89" s="38">
        <f t="shared" si="6"/>
        <v>1112.7437931975533</v>
      </c>
      <c r="N89" s="38">
        <f t="shared" si="7"/>
        <v>278.18594829938831</v>
      </c>
      <c r="O89" s="38">
        <f t="shared" si="8"/>
        <v>8.9110374904591439E-3</v>
      </c>
      <c r="P89" s="38">
        <f t="shared" si="9"/>
        <v>1.9089110374904592</v>
      </c>
      <c r="Q89" s="37">
        <f t="shared" si="10"/>
        <v>6.861996621900031E-3</v>
      </c>
    </row>
    <row r="90" spans="1:17" x14ac:dyDescent="0.25">
      <c r="A90" s="36">
        <v>40940</v>
      </c>
      <c r="B90" s="37">
        <v>0.18429999999999999</v>
      </c>
      <c r="C90" s="38">
        <v>1365.6800539999999</v>
      </c>
      <c r="D90" s="37">
        <v>8.0000000000000004E-4</v>
      </c>
      <c r="E90" s="48">
        <v>0.02</v>
      </c>
      <c r="F90" s="38">
        <v>30</v>
      </c>
      <c r="G90" s="38">
        <f t="shared" si="11"/>
        <v>1165.2740316298302</v>
      </c>
      <c r="H90" s="38">
        <v>1165</v>
      </c>
      <c r="I90" s="49">
        <v>41020</v>
      </c>
      <c r="J90" s="38">
        <v>52</v>
      </c>
      <c r="K90" s="38">
        <v>3.2</v>
      </c>
      <c r="L90" s="38">
        <v>0.45</v>
      </c>
      <c r="M90" s="38">
        <f t="shared" si="6"/>
        <v>1161.6672294840525</v>
      </c>
      <c r="N90" s="38">
        <f t="shared" si="7"/>
        <v>290.41680737101314</v>
      </c>
      <c r="O90" s="38">
        <f t="shared" si="8"/>
        <v>1.9306945363599049E-2</v>
      </c>
      <c r="P90" s="38">
        <f t="shared" si="9"/>
        <v>2.7693069453635992</v>
      </c>
      <c r="Q90" s="37">
        <f t="shared" si="10"/>
        <v>9.535629051337086E-3</v>
      </c>
    </row>
    <row r="91" spans="1:17" x14ac:dyDescent="0.25">
      <c r="A91" s="36">
        <v>40969</v>
      </c>
      <c r="B91" s="37">
        <v>0.155</v>
      </c>
      <c r="C91" s="38">
        <v>1408.469971</v>
      </c>
      <c r="D91" s="37">
        <v>5.0000000000000001E-4</v>
      </c>
      <c r="E91" s="48">
        <v>1.9699999999999999E-2</v>
      </c>
      <c r="F91" s="38">
        <v>31</v>
      </c>
      <c r="G91" s="38">
        <f t="shared" si="11"/>
        <v>1229.2325487043061</v>
      </c>
      <c r="H91" s="38">
        <v>1230</v>
      </c>
      <c r="I91" s="49">
        <v>41048</v>
      </c>
      <c r="J91" s="38">
        <v>50</v>
      </c>
      <c r="K91" s="38">
        <v>2.35</v>
      </c>
      <c r="L91" s="38">
        <v>0.8</v>
      </c>
      <c r="M91" s="38">
        <f t="shared" si="6"/>
        <v>1227.5657563097484</v>
      </c>
      <c r="N91" s="38">
        <f t="shared" si="7"/>
        <v>306.8914390774371</v>
      </c>
      <c r="O91" s="38">
        <f t="shared" si="8"/>
        <v>1.3132449538261653E-2</v>
      </c>
      <c r="P91" s="38">
        <f t="shared" si="9"/>
        <v>1.5631324495382617</v>
      </c>
      <c r="Q91" s="37">
        <f t="shared" si="10"/>
        <v>5.0934377779884585E-3</v>
      </c>
    </row>
    <row r="92" spans="1:17" x14ac:dyDescent="0.25">
      <c r="A92" s="36">
        <v>41000</v>
      </c>
      <c r="B92" s="37">
        <v>0.17150000000000001</v>
      </c>
      <c r="C92" s="38">
        <v>1397.910034</v>
      </c>
      <c r="D92" s="37">
        <v>6.9999999999999999E-4</v>
      </c>
      <c r="E92" s="48">
        <v>0.02</v>
      </c>
      <c r="F92" s="38">
        <v>31</v>
      </c>
      <c r="G92" s="38">
        <f t="shared" si="11"/>
        <v>1202.8030113895936</v>
      </c>
      <c r="H92" s="38">
        <v>1200</v>
      </c>
      <c r="I92" s="49">
        <v>41076</v>
      </c>
      <c r="J92" s="38">
        <v>47</v>
      </c>
      <c r="K92" s="38">
        <v>2.5499999999999998</v>
      </c>
      <c r="L92" s="38">
        <v>2.5</v>
      </c>
      <c r="M92" s="38">
        <f t="shared" si="6"/>
        <v>1197.3418404910979</v>
      </c>
      <c r="N92" s="38">
        <f t="shared" si="7"/>
        <v>299.33546012277446</v>
      </c>
      <c r="O92" s="38">
        <f t="shared" si="8"/>
        <v>1.7948244441633628E-2</v>
      </c>
      <c r="P92" s="38">
        <f t="shared" si="9"/>
        <v>6.7948244441633443E-2</v>
      </c>
      <c r="Q92" s="37">
        <f t="shared" si="10"/>
        <v>2.2699697661534657E-4</v>
      </c>
    </row>
    <row r="93" spans="1:17" x14ac:dyDescent="0.25">
      <c r="A93" s="36">
        <v>41030</v>
      </c>
      <c r="B93" s="37">
        <v>0.24060000000000001</v>
      </c>
      <c r="C93" s="38">
        <v>1310.329956</v>
      </c>
      <c r="D93" s="37">
        <v>2.9999999999999997E-4</v>
      </c>
      <c r="E93" s="48">
        <v>2.0899999999999998E-2</v>
      </c>
      <c r="F93" s="38">
        <v>29</v>
      </c>
      <c r="G93" s="38">
        <f t="shared" si="11"/>
        <v>1069.8503983046539</v>
      </c>
      <c r="H93" s="38">
        <v>1075</v>
      </c>
      <c r="I93" s="49">
        <v>41096</v>
      </c>
      <c r="J93" s="38">
        <v>36</v>
      </c>
      <c r="K93" s="38">
        <v>1.95</v>
      </c>
      <c r="L93" s="38">
        <v>0.05</v>
      </c>
      <c r="M93" s="38">
        <f t="shared" si="6"/>
        <v>1073.0181922514046</v>
      </c>
      <c r="N93" s="38">
        <f t="shared" si="7"/>
        <v>268.25454806285114</v>
      </c>
      <c r="O93" s="38">
        <f t="shared" si="8"/>
        <v>6.440568724683072E-3</v>
      </c>
      <c r="P93" s="38">
        <f t="shared" si="9"/>
        <v>1.906440568724683</v>
      </c>
      <c r="Q93" s="37">
        <f t="shared" si="10"/>
        <v>7.1068340965388232E-3</v>
      </c>
    </row>
    <row r="94" spans="1:17" x14ac:dyDescent="0.25">
      <c r="A94" s="36">
        <v>41061</v>
      </c>
      <c r="B94" s="37">
        <v>0.17080000000000001</v>
      </c>
      <c r="C94" s="38">
        <v>1362.160034</v>
      </c>
      <c r="D94" s="37">
        <v>4.0000000000000002E-4</v>
      </c>
      <c r="E94" s="48">
        <v>2.1399999999999999E-2</v>
      </c>
      <c r="F94" s="38">
        <v>32</v>
      </c>
      <c r="G94" s="38">
        <f t="shared" si="11"/>
        <v>1169.7838966070572</v>
      </c>
      <c r="H94" s="38">
        <v>1170</v>
      </c>
      <c r="I94" s="49">
        <v>41124</v>
      </c>
      <c r="J94" s="38">
        <v>35</v>
      </c>
      <c r="K94" s="38">
        <v>0.4</v>
      </c>
      <c r="L94" s="38">
        <v>0.05</v>
      </c>
      <c r="M94" s="38">
        <f t="shared" si="6"/>
        <v>1169.5551241483095</v>
      </c>
      <c r="N94" s="38">
        <f t="shared" si="7"/>
        <v>292.38878103707736</v>
      </c>
      <c r="O94" s="38">
        <f t="shared" si="8"/>
        <v>1.026784140021475E-2</v>
      </c>
      <c r="P94" s="38">
        <f t="shared" si="9"/>
        <v>0.36026784140021478</v>
      </c>
      <c r="Q94" s="37">
        <f t="shared" si="10"/>
        <v>1.2321534366755672E-3</v>
      </c>
    </row>
    <row r="95" spans="1:17" x14ac:dyDescent="0.25">
      <c r="A95" s="36">
        <v>41091</v>
      </c>
      <c r="B95" s="37">
        <v>0.1893</v>
      </c>
      <c r="C95" s="38">
        <v>1379.3199460000001</v>
      </c>
      <c r="D95" s="37">
        <v>6.9999999999999999E-4</v>
      </c>
      <c r="E95" s="48">
        <v>2.1100000000000001E-2</v>
      </c>
      <c r="F95" s="38">
        <v>31</v>
      </c>
      <c r="G95" s="38">
        <f t="shared" si="11"/>
        <v>1168.6865733350928</v>
      </c>
      <c r="H95" s="38">
        <v>1170</v>
      </c>
      <c r="I95" s="49">
        <v>41174</v>
      </c>
      <c r="J95" s="38">
        <v>53</v>
      </c>
      <c r="K95" s="38">
        <v>2.9</v>
      </c>
      <c r="L95" s="38">
        <v>0.45</v>
      </c>
      <c r="M95" s="38">
        <f t="shared" si="6"/>
        <v>1166.9810827560334</v>
      </c>
      <c r="N95" s="38">
        <f t="shared" si="7"/>
        <v>291.74527068900835</v>
      </c>
      <c r="O95" s="38">
        <f t="shared" si="8"/>
        <v>1.751778750704619E-2</v>
      </c>
      <c r="P95" s="38">
        <f t="shared" si="9"/>
        <v>2.4675177875070458</v>
      </c>
      <c r="Q95" s="37">
        <f t="shared" si="10"/>
        <v>8.4577816177776027E-3</v>
      </c>
    </row>
    <row r="96" spans="1:17" x14ac:dyDescent="0.25">
      <c r="A96" s="36">
        <v>41122</v>
      </c>
      <c r="B96" s="37">
        <v>0.17469999999999999</v>
      </c>
      <c r="C96" s="38">
        <v>1406.579956</v>
      </c>
      <c r="D96" s="37">
        <v>8.9999999999999998E-4</v>
      </c>
      <c r="E96" s="48">
        <v>2.0799999999999999E-2</v>
      </c>
      <c r="F96" s="38">
        <v>28</v>
      </c>
      <c r="G96" s="38">
        <f t="shared" si="11"/>
        <v>1216.0581513490968</v>
      </c>
      <c r="H96" s="38">
        <v>1220</v>
      </c>
      <c r="I96" s="49">
        <v>41187</v>
      </c>
      <c r="J96" s="38">
        <v>35</v>
      </c>
      <c r="K96" s="38">
        <v>1.55</v>
      </c>
      <c r="L96" s="38">
        <v>0.15</v>
      </c>
      <c r="M96" s="38">
        <f t="shared" si="6"/>
        <v>1218.3447168718717</v>
      </c>
      <c r="N96" s="38">
        <f t="shared" si="7"/>
        <v>304.58617921796792</v>
      </c>
      <c r="O96" s="38">
        <f t="shared" si="8"/>
        <v>2.1136706947253538E-2</v>
      </c>
      <c r="P96" s="38">
        <f t="shared" si="9"/>
        <v>1.4211367069472536</v>
      </c>
      <c r="Q96" s="37">
        <f t="shared" si="10"/>
        <v>4.6657951145257313E-3</v>
      </c>
    </row>
    <row r="97" spans="1:17" x14ac:dyDescent="0.25">
      <c r="A97" s="36">
        <v>41153</v>
      </c>
      <c r="B97" s="37">
        <v>0.1573</v>
      </c>
      <c r="C97" s="38">
        <v>1440.670044</v>
      </c>
      <c r="D97" s="37">
        <v>5.9999999999999995E-4</v>
      </c>
      <c r="E97" s="48">
        <v>2.0500000000000001E-2</v>
      </c>
      <c r="F97" s="38">
        <v>33</v>
      </c>
      <c r="G97" s="38">
        <f t="shared" si="11"/>
        <v>1249.3058783203264</v>
      </c>
      <c r="H97" s="38">
        <v>1250</v>
      </c>
      <c r="I97" s="49">
        <v>41215</v>
      </c>
      <c r="J97" s="38">
        <v>35</v>
      </c>
      <c r="K97" s="38">
        <v>0.85</v>
      </c>
      <c r="L97" s="38">
        <v>0.05</v>
      </c>
      <c r="M97" s="38">
        <f t="shared" si="6"/>
        <v>1249.0780842606098</v>
      </c>
      <c r="N97" s="38">
        <f t="shared" si="7"/>
        <v>312.26952106515245</v>
      </c>
      <c r="O97" s="38">
        <f t="shared" si="8"/>
        <v>1.6986122405964296E-2</v>
      </c>
      <c r="P97" s="38">
        <f t="shared" si="9"/>
        <v>0.81698612240596424</v>
      </c>
      <c r="Q97" s="37">
        <f t="shared" si="10"/>
        <v>2.6162851872934051E-3</v>
      </c>
    </row>
    <row r="98" spans="1:17" x14ac:dyDescent="0.25">
      <c r="A98" s="36">
        <v>41183</v>
      </c>
      <c r="B98" s="37">
        <v>0.186</v>
      </c>
      <c r="C98" s="38">
        <v>1412.160034</v>
      </c>
      <c r="D98" s="37">
        <v>8.9999999999999998E-4</v>
      </c>
      <c r="E98" s="48">
        <v>2.1000000000000001E-2</v>
      </c>
      <c r="F98" s="38">
        <v>30</v>
      </c>
      <c r="G98" s="38">
        <f t="shared" si="11"/>
        <v>1203.1141776000516</v>
      </c>
      <c r="H98" s="38">
        <v>1205</v>
      </c>
      <c r="I98" s="49">
        <v>41265</v>
      </c>
      <c r="J98" s="38">
        <v>52</v>
      </c>
      <c r="K98" s="38">
        <v>2.75</v>
      </c>
      <c r="L98" s="38">
        <v>0.55000000000000004</v>
      </c>
      <c r="M98" s="38">
        <f t="shared" si="6"/>
        <v>1202.0955057951826</v>
      </c>
      <c r="N98" s="38">
        <f t="shared" si="7"/>
        <v>300.52387644879565</v>
      </c>
      <c r="O98" s="38">
        <f t="shared" si="8"/>
        <v>2.2434787753476439E-2</v>
      </c>
      <c r="P98" s="38">
        <f t="shared" si="9"/>
        <v>2.2224347877534765</v>
      </c>
      <c r="Q98" s="37">
        <f t="shared" si="10"/>
        <v>7.3952020518813682E-3</v>
      </c>
    </row>
    <row r="99" spans="1:17" x14ac:dyDescent="0.25">
      <c r="A99" s="36">
        <v>41214</v>
      </c>
      <c r="B99" s="37">
        <v>0.15870000000000001</v>
      </c>
      <c r="C99" s="38">
        <v>1416.1800539999999</v>
      </c>
      <c r="D99" s="37">
        <v>1.1000000000000001E-3</v>
      </c>
      <c r="E99" s="48">
        <v>2.1999999999999999E-2</v>
      </c>
      <c r="F99" s="38">
        <v>31</v>
      </c>
      <c r="G99" s="38">
        <f t="shared" si="11"/>
        <v>1231.8548079155298</v>
      </c>
      <c r="H99" s="38">
        <v>1230</v>
      </c>
      <c r="I99" s="49">
        <v>41293</v>
      </c>
      <c r="J99" s="38">
        <v>50</v>
      </c>
      <c r="K99" s="38">
        <v>1.8</v>
      </c>
      <c r="L99" s="38">
        <v>0.75</v>
      </c>
      <c r="M99" s="38">
        <f t="shared" si="6"/>
        <v>1228.0146714977036</v>
      </c>
      <c r="N99" s="38">
        <f t="shared" si="7"/>
        <v>307.0036678744259</v>
      </c>
      <c r="O99" s="38">
        <f t="shared" si="8"/>
        <v>2.8851224603424149E-2</v>
      </c>
      <c r="P99" s="38">
        <f t="shared" si="9"/>
        <v>1.0788512246034241</v>
      </c>
      <c r="Q99" s="37">
        <f t="shared" si="10"/>
        <v>3.5141313850514254E-3</v>
      </c>
    </row>
    <row r="100" spans="1:17" x14ac:dyDescent="0.25">
      <c r="A100" s="36">
        <v>41244</v>
      </c>
      <c r="B100" s="37">
        <v>0.1802</v>
      </c>
      <c r="C100" s="38">
        <v>1426.1899410000001</v>
      </c>
      <c r="D100" s="37">
        <v>2.0000000000000001E-4</v>
      </c>
      <c r="E100" s="48">
        <v>2.1999999999999999E-2</v>
      </c>
      <c r="F100" s="38">
        <v>31</v>
      </c>
      <c r="G100" s="38">
        <f t="shared" si="11"/>
        <v>1217.7388423156535</v>
      </c>
      <c r="H100" s="38">
        <v>1220</v>
      </c>
      <c r="I100" s="49">
        <v>41306</v>
      </c>
      <c r="J100" s="38">
        <v>32</v>
      </c>
      <c r="K100" s="38">
        <v>0.85</v>
      </c>
      <c r="L100" s="38">
        <v>0.05</v>
      </c>
      <c r="M100" s="38">
        <f t="shared" si="6"/>
        <v>1219.1286084067215</v>
      </c>
      <c r="N100" s="38">
        <f t="shared" si="7"/>
        <v>304.78215210168037</v>
      </c>
      <c r="O100" s="38">
        <f t="shared" si="8"/>
        <v>5.1916039368563021E-3</v>
      </c>
      <c r="P100" s="38">
        <f t="shared" si="9"/>
        <v>0.80519160393685618</v>
      </c>
      <c r="Q100" s="37">
        <f t="shared" si="10"/>
        <v>2.6418594343025404E-3</v>
      </c>
    </row>
    <row r="101" spans="1:17" x14ac:dyDescent="0.25">
      <c r="A101" s="36">
        <v>41275</v>
      </c>
      <c r="B101" s="37">
        <v>0.14280000000000001</v>
      </c>
      <c r="C101" s="38">
        <v>1498.1099850000001</v>
      </c>
      <c r="D101" s="37">
        <v>4.0000000000000002E-4</v>
      </c>
      <c r="E101" s="48">
        <v>2.1299999999999999E-2</v>
      </c>
      <c r="F101" s="38">
        <v>28</v>
      </c>
      <c r="G101" s="38">
        <f t="shared" si="11"/>
        <v>1329.3078447382129</v>
      </c>
      <c r="H101" s="38">
        <v>1330</v>
      </c>
      <c r="I101" s="49">
        <v>41334</v>
      </c>
      <c r="J101" s="38">
        <v>29</v>
      </c>
      <c r="K101" s="38">
        <v>0.9</v>
      </c>
      <c r="L101" s="38">
        <v>0.05</v>
      </c>
      <c r="M101" s="38">
        <f t="shared" si="6"/>
        <v>1329.0577321785058</v>
      </c>
      <c r="N101" s="38">
        <f t="shared" si="7"/>
        <v>332.26443304462646</v>
      </c>
      <c r="O101" s="38">
        <f t="shared" si="8"/>
        <v>1.0223284658102827E-2</v>
      </c>
      <c r="P101" s="38">
        <f t="shared" si="9"/>
        <v>0.86022328465810283</v>
      </c>
      <c r="Q101" s="37">
        <f t="shared" si="10"/>
        <v>2.5889719124483185E-3</v>
      </c>
    </row>
    <row r="102" spans="1:17" x14ac:dyDescent="0.25">
      <c r="A102" s="36">
        <v>41306</v>
      </c>
      <c r="B102" s="37">
        <v>0.15509999999999999</v>
      </c>
      <c r="C102" s="38">
        <v>1514.6800539999999</v>
      </c>
      <c r="D102" s="37">
        <v>6.9999999999999999E-4</v>
      </c>
      <c r="E102" s="48">
        <v>2.1000000000000001E-2</v>
      </c>
      <c r="F102" s="38">
        <v>28</v>
      </c>
      <c r="G102" s="38">
        <f t="shared" si="11"/>
        <v>1330.6144141064742</v>
      </c>
      <c r="H102" s="38">
        <v>1330</v>
      </c>
      <c r="I102" s="49">
        <v>41369</v>
      </c>
      <c r="J102" s="38">
        <v>36</v>
      </c>
      <c r="K102" s="38">
        <v>1.75</v>
      </c>
      <c r="L102" s="38">
        <v>0.05</v>
      </c>
      <c r="M102" s="38">
        <f t="shared" si="6"/>
        <v>1328.1581785122303</v>
      </c>
      <c r="N102" s="38">
        <f t="shared" si="7"/>
        <v>332.03954462805757</v>
      </c>
      <c r="O102" s="38">
        <f t="shared" si="8"/>
        <v>1.792452255743783E-2</v>
      </c>
      <c r="P102" s="38">
        <f t="shared" si="9"/>
        <v>1.7179245225574378</v>
      </c>
      <c r="Q102" s="37">
        <f t="shared" si="10"/>
        <v>5.1738551939101533E-3</v>
      </c>
    </row>
    <row r="103" spans="1:17" x14ac:dyDescent="0.25">
      <c r="A103" s="36">
        <v>41334</v>
      </c>
      <c r="B103" s="37">
        <v>0.127</v>
      </c>
      <c r="C103" s="38">
        <v>1569.1899410000001</v>
      </c>
      <c r="D103" s="37">
        <v>4.0000000000000002E-4</v>
      </c>
      <c r="E103" s="48">
        <v>2.07E-2</v>
      </c>
      <c r="F103" s="38">
        <v>33</v>
      </c>
      <c r="G103" s="38">
        <f t="shared" si="11"/>
        <v>1397.9113620110284</v>
      </c>
      <c r="H103" s="38">
        <v>1400</v>
      </c>
      <c r="I103" s="49">
        <v>41397</v>
      </c>
      <c r="J103" s="38">
        <v>36</v>
      </c>
      <c r="K103" s="38">
        <v>1.25</v>
      </c>
      <c r="L103" s="38">
        <v>0.05</v>
      </c>
      <c r="M103" s="38">
        <f t="shared" si="6"/>
        <v>1398.6947682127986</v>
      </c>
      <c r="N103" s="38">
        <f t="shared" si="7"/>
        <v>349.67369205319966</v>
      </c>
      <c r="O103" s="38">
        <f t="shared" si="8"/>
        <v>1.2691168483066567E-2</v>
      </c>
      <c r="P103" s="38">
        <f t="shared" si="9"/>
        <v>1.2126911684830666</v>
      </c>
      <c r="Q103" s="37">
        <f t="shared" si="10"/>
        <v>3.4680652163519544E-3</v>
      </c>
    </row>
    <row r="104" spans="1:17" x14ac:dyDescent="0.25">
      <c r="A104" s="36">
        <v>41365</v>
      </c>
      <c r="B104" s="37">
        <v>0.13519999999999999</v>
      </c>
      <c r="C104" s="38">
        <v>1597.5699460000001</v>
      </c>
      <c r="D104" s="37">
        <v>2.9999999999999997E-4</v>
      </c>
      <c r="E104" s="48">
        <v>2.07E-2</v>
      </c>
      <c r="F104" s="38">
        <v>31</v>
      </c>
      <c r="G104" s="38">
        <f t="shared" si="11"/>
        <v>1418.1330691259161</v>
      </c>
      <c r="H104" s="38">
        <v>1420</v>
      </c>
      <c r="I104" s="49">
        <v>41447</v>
      </c>
      <c r="J104" s="38">
        <v>53</v>
      </c>
      <c r="K104" s="38">
        <v>2.6</v>
      </c>
      <c r="L104" s="38">
        <v>0.8</v>
      </c>
      <c r="M104" s="38">
        <f t="shared" si="6"/>
        <v>1417.3381438130418</v>
      </c>
      <c r="N104" s="38">
        <f t="shared" si="7"/>
        <v>354.33453595326046</v>
      </c>
      <c r="O104" s="38">
        <f t="shared" si="8"/>
        <v>9.0946122578971257E-3</v>
      </c>
      <c r="P104" s="38">
        <f t="shared" si="9"/>
        <v>1.8090946122578972</v>
      </c>
      <c r="Q104" s="37">
        <f t="shared" si="10"/>
        <v>5.1056118687130489E-3</v>
      </c>
    </row>
    <row r="105" spans="1:17" x14ac:dyDescent="0.25">
      <c r="A105" s="36">
        <v>41395</v>
      </c>
      <c r="B105" s="37">
        <v>0.16300000000000001</v>
      </c>
      <c r="C105" s="38">
        <v>1630.73999</v>
      </c>
      <c r="D105" s="37">
        <v>2.9999999999999997E-4</v>
      </c>
      <c r="E105" s="48">
        <v>2.01E-2</v>
      </c>
      <c r="F105" s="38">
        <v>28</v>
      </c>
      <c r="G105" s="38">
        <f t="shared" si="11"/>
        <v>1423.4060853328658</v>
      </c>
      <c r="H105" s="38">
        <v>1420</v>
      </c>
      <c r="I105" s="49">
        <v>41460</v>
      </c>
      <c r="J105" s="38">
        <v>35</v>
      </c>
      <c r="K105" s="38">
        <v>1.6</v>
      </c>
      <c r="L105" s="38">
        <v>0.1</v>
      </c>
      <c r="M105" s="38">
        <f t="shared" si="6"/>
        <v>1418.3591512724847</v>
      </c>
      <c r="N105" s="38">
        <f t="shared" si="7"/>
        <v>354.58978781812118</v>
      </c>
      <c r="O105" s="38">
        <f t="shared" si="8"/>
        <v>8.1973387571811218E-3</v>
      </c>
      <c r="P105" s="38">
        <f t="shared" si="9"/>
        <v>1.5081973387571812</v>
      </c>
      <c r="Q105" s="37">
        <f t="shared" si="10"/>
        <v>4.2533580790284266E-3</v>
      </c>
    </row>
    <row r="106" spans="1:17" x14ac:dyDescent="0.25">
      <c r="A106" s="36">
        <v>41426</v>
      </c>
      <c r="B106" s="37">
        <v>0.1686</v>
      </c>
      <c r="C106" s="38">
        <v>1606.280029</v>
      </c>
      <c r="D106" s="37">
        <v>2.0000000000000001E-4</v>
      </c>
      <c r="E106" s="48">
        <v>2.06E-2</v>
      </c>
      <c r="F106" s="38">
        <v>33</v>
      </c>
      <c r="G106" s="38">
        <f t="shared" si="11"/>
        <v>1378.9458573773804</v>
      </c>
      <c r="H106" s="38">
        <v>1380</v>
      </c>
      <c r="I106" s="49">
        <v>41488</v>
      </c>
      <c r="J106" s="38">
        <v>35</v>
      </c>
      <c r="K106" s="38">
        <v>1.1499999999999999</v>
      </c>
      <c r="L106" s="38">
        <v>0.05</v>
      </c>
      <c r="M106" s="38">
        <f t="shared" si="6"/>
        <v>1378.8235345003548</v>
      </c>
      <c r="N106" s="38">
        <f t="shared" si="7"/>
        <v>344.70588362508869</v>
      </c>
      <c r="O106" s="38">
        <f t="shared" si="8"/>
        <v>6.2538889580891531E-3</v>
      </c>
      <c r="P106" s="38">
        <f t="shared" si="9"/>
        <v>1.1062538889580891</v>
      </c>
      <c r="Q106" s="37">
        <f t="shared" si="10"/>
        <v>3.2092689492973095E-3</v>
      </c>
    </row>
    <row r="107" spans="1:17" x14ac:dyDescent="0.25">
      <c r="A107" s="36">
        <v>41456</v>
      </c>
      <c r="B107" s="37">
        <v>0.13450000000000001</v>
      </c>
      <c r="C107" s="38">
        <v>1685.7299800000001</v>
      </c>
      <c r="D107" s="37">
        <v>2.9999999999999997E-4</v>
      </c>
      <c r="E107" s="48">
        <v>2.0199999999999999E-2</v>
      </c>
      <c r="F107" s="38">
        <v>30</v>
      </c>
      <c r="G107" s="38">
        <f t="shared" si="11"/>
        <v>1500.2237520187166</v>
      </c>
      <c r="H107" s="38">
        <v>1500</v>
      </c>
      <c r="I107" s="49">
        <v>41538</v>
      </c>
      <c r="J107" s="38">
        <v>52</v>
      </c>
      <c r="K107" s="38">
        <v>2.2000000000000002</v>
      </c>
      <c r="L107" s="38">
        <v>2.75</v>
      </c>
      <c r="M107" s="38">
        <f t="shared" si="6"/>
        <v>1497.7358917809524</v>
      </c>
      <c r="N107" s="38">
        <f t="shared" si="7"/>
        <v>374.43397294523811</v>
      </c>
      <c r="O107" s="38">
        <f t="shared" si="8"/>
        <v>9.2869795828782204E-3</v>
      </c>
      <c r="P107" s="38">
        <f t="shared" si="9"/>
        <v>-0.54071302041712155</v>
      </c>
      <c r="Q107" s="37">
        <f t="shared" si="10"/>
        <v>-1.4440810916914373E-3</v>
      </c>
    </row>
    <row r="108" spans="1:17" x14ac:dyDescent="0.25">
      <c r="A108" s="36">
        <v>41487</v>
      </c>
      <c r="B108" s="37">
        <v>0.1701</v>
      </c>
      <c r="C108" s="38">
        <v>1632.969971</v>
      </c>
      <c r="D108" s="37">
        <v>2.0000000000000001E-4</v>
      </c>
      <c r="E108" s="48">
        <v>2.0400000000000001E-2</v>
      </c>
      <c r="F108" s="38">
        <v>31</v>
      </c>
      <c r="G108" s="38">
        <f t="shared" si="11"/>
        <v>1406.6428277566647</v>
      </c>
      <c r="H108" s="38">
        <v>1410</v>
      </c>
      <c r="I108" s="49">
        <v>41551</v>
      </c>
      <c r="J108" s="38">
        <v>35</v>
      </c>
      <c r="K108" s="38">
        <v>1.55</v>
      </c>
      <c r="L108" s="38">
        <v>0.1</v>
      </c>
      <c r="M108" s="38">
        <f t="shared" si="6"/>
        <v>1408.4229591634062</v>
      </c>
      <c r="N108" s="38">
        <f t="shared" si="7"/>
        <v>352.10573979085154</v>
      </c>
      <c r="O108" s="38">
        <f t="shared" si="8"/>
        <v>6.0073539984732459E-3</v>
      </c>
      <c r="P108" s="38">
        <f t="shared" si="9"/>
        <v>1.4560073539984733</v>
      </c>
      <c r="Q108" s="37">
        <f t="shared" si="10"/>
        <v>4.135142343499802E-3</v>
      </c>
    </row>
    <row r="109" spans="1:17" x14ac:dyDescent="0.25">
      <c r="A109" s="36">
        <v>41518</v>
      </c>
      <c r="B109" s="37">
        <v>0.16600000000000001</v>
      </c>
      <c r="C109" s="38">
        <v>1681.5500489999999</v>
      </c>
      <c r="D109" s="37">
        <v>2.9999999999999997E-4</v>
      </c>
      <c r="E109" s="48">
        <v>2.0400000000000001E-2</v>
      </c>
      <c r="F109" s="38">
        <v>31</v>
      </c>
      <c r="G109" s="38">
        <f t="shared" si="11"/>
        <v>1453.6199898820012</v>
      </c>
      <c r="H109" s="38">
        <v>1455</v>
      </c>
      <c r="I109" s="49">
        <v>41579</v>
      </c>
      <c r="J109" s="38">
        <v>32</v>
      </c>
      <c r="K109" s="38">
        <v>1.65</v>
      </c>
      <c r="L109" s="38">
        <v>0.05</v>
      </c>
      <c r="M109" s="38">
        <f t="shared" si="6"/>
        <v>1453.3117320101017</v>
      </c>
      <c r="N109" s="38">
        <f t="shared" si="7"/>
        <v>363.32793300252541</v>
      </c>
      <c r="O109" s="38">
        <f t="shared" si="8"/>
        <v>9.2995562182903481E-3</v>
      </c>
      <c r="P109" s="38">
        <f t="shared" si="9"/>
        <v>1.6092995562182901</v>
      </c>
      <c r="Q109" s="37">
        <f t="shared" si="10"/>
        <v>4.4293306680802443E-3</v>
      </c>
    </row>
    <row r="110" spans="1:17" x14ac:dyDescent="0.25">
      <c r="A110" s="36">
        <v>41548</v>
      </c>
      <c r="B110" s="37">
        <v>0.13750000000000001</v>
      </c>
      <c r="C110" s="38">
        <v>1756.540039</v>
      </c>
      <c r="D110" s="37">
        <v>2.9999999999999997E-4</v>
      </c>
      <c r="E110" s="48">
        <v>2.01E-2</v>
      </c>
      <c r="F110" s="38">
        <v>29</v>
      </c>
      <c r="G110" s="38">
        <f t="shared" si="11"/>
        <v>1562.3816863855134</v>
      </c>
      <c r="H110" s="38">
        <v>1560</v>
      </c>
      <c r="I110" s="49">
        <v>41614</v>
      </c>
      <c r="J110" s="38">
        <v>36</v>
      </c>
      <c r="K110" s="38">
        <v>1.4</v>
      </c>
      <c r="L110" s="38">
        <v>0.35</v>
      </c>
      <c r="M110" s="38">
        <f t="shared" si="6"/>
        <v>1558.5538417787825</v>
      </c>
      <c r="N110" s="38">
        <f t="shared" si="7"/>
        <v>389.63846044469562</v>
      </c>
      <c r="O110" s="38">
        <f t="shared" si="8"/>
        <v>9.3207538383199423E-3</v>
      </c>
      <c r="P110" s="38">
        <f t="shared" si="9"/>
        <v>1.0593207538383198</v>
      </c>
      <c r="Q110" s="37">
        <f t="shared" si="10"/>
        <v>2.7187273880235376E-3</v>
      </c>
    </row>
    <row r="111" spans="1:17" x14ac:dyDescent="0.25">
      <c r="A111" s="36">
        <v>41579</v>
      </c>
      <c r="B111" s="37">
        <v>0.13700000000000001</v>
      </c>
      <c r="C111" s="38">
        <v>1805.8100589999999</v>
      </c>
      <c r="D111" s="37">
        <v>5.0000000000000001E-4</v>
      </c>
      <c r="E111" s="48">
        <v>1.95E-2</v>
      </c>
      <c r="F111" s="38">
        <v>32</v>
      </c>
      <c r="G111" s="38">
        <f t="shared" si="11"/>
        <v>1597.6178017045345</v>
      </c>
      <c r="H111" s="38">
        <v>1600</v>
      </c>
      <c r="I111" s="49">
        <v>41642</v>
      </c>
      <c r="J111" s="38">
        <v>35</v>
      </c>
      <c r="K111" s="38">
        <v>1.65</v>
      </c>
      <c r="L111" s="38">
        <v>0.1</v>
      </c>
      <c r="M111" s="38">
        <f t="shared" si="6"/>
        <v>1598.2732895101976</v>
      </c>
      <c r="N111" s="38">
        <f t="shared" si="7"/>
        <v>399.56832237754941</v>
      </c>
      <c r="O111" s="38">
        <f t="shared" si="8"/>
        <v>1.7588037976221587E-2</v>
      </c>
      <c r="P111" s="38">
        <f t="shared" si="9"/>
        <v>1.5675880379762215</v>
      </c>
      <c r="Q111" s="37">
        <f t="shared" si="10"/>
        <v>3.9232039933711719E-3</v>
      </c>
    </row>
    <row r="112" spans="1:17" x14ac:dyDescent="0.25">
      <c r="A112" s="36">
        <v>41609</v>
      </c>
      <c r="B112" s="37">
        <v>0.13719999999999999</v>
      </c>
      <c r="C112" s="38">
        <v>1848.3599850000001</v>
      </c>
      <c r="D112" s="37">
        <v>1E-4</v>
      </c>
      <c r="E112" s="48">
        <v>1.9400000000000001E-2</v>
      </c>
      <c r="F112" s="38">
        <v>31</v>
      </c>
      <c r="G112" s="38">
        <f t="shared" si="11"/>
        <v>1638.0755585589136</v>
      </c>
      <c r="H112" s="38">
        <v>1640</v>
      </c>
      <c r="I112" s="49">
        <v>41692</v>
      </c>
      <c r="J112" s="38">
        <v>53</v>
      </c>
      <c r="K112" s="38">
        <v>3</v>
      </c>
      <c r="L112" s="38">
        <v>4.3</v>
      </c>
      <c r="M112" s="38">
        <f t="shared" si="6"/>
        <v>1636.9761864742629</v>
      </c>
      <c r="N112" s="38">
        <f t="shared" si="7"/>
        <v>409.24404661856573</v>
      </c>
      <c r="O112" s="38">
        <f t="shared" si="8"/>
        <v>3.5012656752863411E-3</v>
      </c>
      <c r="P112" s="38">
        <f t="shared" si="9"/>
        <v>-1.2964987343247134</v>
      </c>
      <c r="Q112" s="37">
        <f t="shared" si="10"/>
        <v>-3.1680332189000901E-3</v>
      </c>
    </row>
    <row r="113" spans="1:17" x14ac:dyDescent="0.25">
      <c r="A113" s="36">
        <v>41640</v>
      </c>
      <c r="B113" s="37">
        <v>0.18410000000000001</v>
      </c>
      <c r="C113" s="38">
        <v>1782.589966</v>
      </c>
      <c r="D113" s="37">
        <v>2.9999999999999997E-4</v>
      </c>
      <c r="E113" s="48">
        <v>1.9400000000000001E-2</v>
      </c>
      <c r="F113" s="38">
        <v>28</v>
      </c>
      <c r="G113" s="38">
        <f t="shared" si="11"/>
        <v>1529.4640785261429</v>
      </c>
      <c r="H113" s="38">
        <v>1530</v>
      </c>
      <c r="I113" s="49">
        <v>41705</v>
      </c>
      <c r="J113" s="38">
        <v>35</v>
      </c>
      <c r="K113" s="38">
        <v>2.7</v>
      </c>
      <c r="L113" s="38">
        <v>0.1</v>
      </c>
      <c r="M113" s="38">
        <f t="shared" si="6"/>
        <v>1527.2559869344375</v>
      </c>
      <c r="N113" s="38">
        <f t="shared" si="7"/>
        <v>381.81399673360937</v>
      </c>
      <c r="O113" s="38">
        <f t="shared" si="8"/>
        <v>8.8491910658385058E-3</v>
      </c>
      <c r="P113" s="38">
        <f t="shared" si="9"/>
        <v>2.6088491910658385</v>
      </c>
      <c r="Q113" s="37">
        <f t="shared" si="10"/>
        <v>6.8327751559250083E-3</v>
      </c>
    </row>
    <row r="114" spans="1:17" x14ac:dyDescent="0.25">
      <c r="A114" s="36">
        <v>41671</v>
      </c>
      <c r="B114" s="41">
        <v>0.14000000000000001</v>
      </c>
      <c r="C114" s="38">
        <v>1859.4499510000001</v>
      </c>
      <c r="D114" s="37">
        <v>4.0000000000000002E-4</v>
      </c>
      <c r="E114" s="48">
        <v>1.9699999999999999E-2</v>
      </c>
      <c r="F114" s="38">
        <v>31</v>
      </c>
      <c r="G114" s="38">
        <f t="shared" si="11"/>
        <v>1643.9278477066346</v>
      </c>
      <c r="H114" s="38">
        <v>1645</v>
      </c>
      <c r="I114" s="49">
        <v>41733</v>
      </c>
      <c r="J114" s="38">
        <v>35</v>
      </c>
      <c r="K114" s="38">
        <v>1.75</v>
      </c>
      <c r="L114" s="38">
        <v>0.1</v>
      </c>
      <c r="M114" s="38">
        <f t="shared" si="6"/>
        <v>1643.1869053196317</v>
      </c>
      <c r="N114" s="38">
        <f t="shared" si="7"/>
        <v>410.79672632990793</v>
      </c>
      <c r="O114" s="38">
        <f t="shared" si="8"/>
        <v>1.4015524115748242E-2</v>
      </c>
      <c r="P114" s="38">
        <f t="shared" si="9"/>
        <v>1.6640155241157482</v>
      </c>
      <c r="Q114" s="37">
        <f t="shared" si="10"/>
        <v>4.0507029814531416E-3</v>
      </c>
    </row>
    <row r="115" spans="1:17" x14ac:dyDescent="0.25">
      <c r="A115" s="36">
        <v>41699</v>
      </c>
      <c r="B115" s="37">
        <v>0.13880000000000001</v>
      </c>
      <c r="C115" s="38">
        <v>1872.339966</v>
      </c>
      <c r="D115" s="37">
        <v>2.9999999999999997E-4</v>
      </c>
      <c r="E115" s="48">
        <v>1.9400000000000001E-2</v>
      </c>
      <c r="F115" s="38">
        <v>30</v>
      </c>
      <c r="G115" s="38">
        <f t="shared" si="11"/>
        <v>1660.3390984002272</v>
      </c>
      <c r="H115" s="38">
        <v>1660</v>
      </c>
      <c r="I115" s="49">
        <v>41761</v>
      </c>
      <c r="J115" s="38">
        <v>32</v>
      </c>
      <c r="K115" s="38">
        <v>1.55</v>
      </c>
      <c r="L115" s="38">
        <v>0.05</v>
      </c>
      <c r="M115" s="38">
        <f t="shared" si="6"/>
        <v>1658.4063403001849</v>
      </c>
      <c r="N115" s="38">
        <f t="shared" si="7"/>
        <v>414.60158507504622</v>
      </c>
      <c r="O115" s="38">
        <f t="shared" si="8"/>
        <v>1.0261398470648045E-2</v>
      </c>
      <c r="P115" s="38">
        <f t="shared" si="9"/>
        <v>1.5102613984706481</v>
      </c>
      <c r="Q115" s="37">
        <f t="shared" si="10"/>
        <v>3.6426811976545594E-3</v>
      </c>
    </row>
    <row r="116" spans="1:17" x14ac:dyDescent="0.25">
      <c r="A116" s="36">
        <v>41730</v>
      </c>
      <c r="B116" s="37">
        <v>0.1341</v>
      </c>
      <c r="C116" s="38">
        <v>1883.9499510000001</v>
      </c>
      <c r="D116" s="37">
        <v>2.0000000000000001E-4</v>
      </c>
      <c r="E116" s="48">
        <v>1.9599999999999999E-2</v>
      </c>
      <c r="F116" s="38">
        <v>30</v>
      </c>
      <c r="G116" s="38">
        <f t="shared" si="11"/>
        <v>1677.2698836063407</v>
      </c>
      <c r="H116" s="38">
        <v>1675</v>
      </c>
      <c r="I116" s="49">
        <v>41796</v>
      </c>
      <c r="J116" s="38">
        <v>37</v>
      </c>
      <c r="K116" s="38">
        <v>1.6</v>
      </c>
      <c r="L116" s="38">
        <v>0.1</v>
      </c>
      <c r="M116" s="38">
        <f t="shared" si="6"/>
        <v>1673.366041440129</v>
      </c>
      <c r="N116" s="38">
        <f t="shared" si="7"/>
        <v>418.34151036003226</v>
      </c>
      <c r="O116" s="38">
        <f t="shared" si="8"/>
        <v>6.9032048540056071E-3</v>
      </c>
      <c r="P116" s="38">
        <f t="shared" si="9"/>
        <v>1.5069032048540056</v>
      </c>
      <c r="Q116" s="37">
        <f t="shared" si="10"/>
        <v>3.6020886465632767E-3</v>
      </c>
    </row>
    <row r="117" spans="1:17" x14ac:dyDescent="0.25">
      <c r="A117" s="36">
        <v>41760</v>
      </c>
      <c r="B117" s="37">
        <v>0.114</v>
      </c>
      <c r="C117" s="38">
        <v>1923.5699460000001</v>
      </c>
      <c r="D117" s="37">
        <v>5.0000000000000001E-4</v>
      </c>
      <c r="E117" s="48">
        <v>1.9599999999999999E-2</v>
      </c>
      <c r="F117" s="38">
        <v>31</v>
      </c>
      <c r="G117" s="38">
        <f t="shared" si="11"/>
        <v>1739.2666231895591</v>
      </c>
      <c r="H117" s="38">
        <v>1740</v>
      </c>
      <c r="I117" s="49">
        <v>41823</v>
      </c>
      <c r="J117" s="38">
        <v>34</v>
      </c>
      <c r="K117" s="38">
        <v>1.35</v>
      </c>
      <c r="L117" s="38">
        <v>0.2</v>
      </c>
      <c r="M117" s="38">
        <f t="shared" si="6"/>
        <v>1738.5689607913387</v>
      </c>
      <c r="N117" s="38">
        <f t="shared" si="7"/>
        <v>434.64224019783467</v>
      </c>
      <c r="O117" s="38">
        <f t="shared" si="8"/>
        <v>1.8515132094046295E-2</v>
      </c>
      <c r="P117" s="38">
        <f t="shared" si="9"/>
        <v>1.1685151320940463</v>
      </c>
      <c r="Q117" s="37">
        <f t="shared" si="10"/>
        <v>2.6884527641910213E-3</v>
      </c>
    </row>
    <row r="118" spans="1:17" x14ac:dyDescent="0.25">
      <c r="A118" s="36">
        <v>41791</v>
      </c>
      <c r="B118" s="37">
        <v>0.1157</v>
      </c>
      <c r="C118" s="38">
        <v>1960.2299800000001</v>
      </c>
      <c r="D118" s="37">
        <v>2.0000000000000001E-4</v>
      </c>
      <c r="E118" s="48">
        <v>1.9199999999999998E-2</v>
      </c>
      <c r="F118" s="38">
        <v>31</v>
      </c>
      <c r="G118" s="38">
        <f t="shared" si="11"/>
        <v>1769.8253161690384</v>
      </c>
      <c r="H118" s="38">
        <v>1770</v>
      </c>
      <c r="I118" s="49">
        <v>41852</v>
      </c>
      <c r="J118" s="38">
        <v>32</v>
      </c>
      <c r="K118" s="38">
        <v>1.8</v>
      </c>
      <c r="L118" s="38">
        <v>0.2</v>
      </c>
      <c r="M118" s="38">
        <f t="shared" si="6"/>
        <v>1768.1689646556531</v>
      </c>
      <c r="N118" s="38">
        <f t="shared" si="7"/>
        <v>442.04224116391327</v>
      </c>
      <c r="O118" s="38">
        <f t="shared" si="8"/>
        <v>7.5393021013152352E-3</v>
      </c>
      <c r="P118" s="38">
        <f t="shared" si="9"/>
        <v>1.6075393021013153</v>
      </c>
      <c r="Q118" s="37">
        <f t="shared" si="10"/>
        <v>3.6366192015238317E-3</v>
      </c>
    </row>
    <row r="119" spans="1:17" x14ac:dyDescent="0.25">
      <c r="A119" s="36">
        <v>41821</v>
      </c>
      <c r="B119" s="37">
        <v>0.16950000000000001</v>
      </c>
      <c r="C119" s="38">
        <v>1930.670044</v>
      </c>
      <c r="D119" s="37">
        <v>1E-4</v>
      </c>
      <c r="E119" s="48">
        <v>1.9099999999999999E-2</v>
      </c>
      <c r="F119" s="38">
        <v>29</v>
      </c>
      <c r="G119" s="38">
        <f t="shared" si="11"/>
        <v>1672.2144337814811</v>
      </c>
      <c r="H119" s="38">
        <v>1670</v>
      </c>
      <c r="I119" s="49">
        <v>41887</v>
      </c>
      <c r="J119" s="38">
        <v>36</v>
      </c>
      <c r="K119" s="38">
        <v>2.6</v>
      </c>
      <c r="L119" s="38">
        <v>0.1</v>
      </c>
      <c r="M119" s="38">
        <f t="shared" si="6"/>
        <v>1667.3835288483513</v>
      </c>
      <c r="N119" s="38">
        <f t="shared" si="7"/>
        <v>416.84588221208782</v>
      </c>
      <c r="O119" s="38">
        <f t="shared" si="8"/>
        <v>3.332596960771198E-3</v>
      </c>
      <c r="P119" s="38">
        <f t="shared" si="9"/>
        <v>2.5033325969607714</v>
      </c>
      <c r="Q119" s="37">
        <f t="shared" si="10"/>
        <v>6.0054151996806722E-3</v>
      </c>
    </row>
    <row r="120" spans="1:17" x14ac:dyDescent="0.25">
      <c r="A120" s="36">
        <v>41852</v>
      </c>
      <c r="B120" s="37">
        <v>0.1198</v>
      </c>
      <c r="C120" s="38">
        <v>2003.369995</v>
      </c>
      <c r="D120" s="37">
        <v>2.0000000000000001E-4</v>
      </c>
      <c r="E120" s="48">
        <v>1.9400000000000001E-2</v>
      </c>
      <c r="F120" s="38">
        <v>32</v>
      </c>
      <c r="G120" s="38">
        <f t="shared" si="11"/>
        <v>1799.3272326775441</v>
      </c>
      <c r="H120" s="38">
        <v>1800</v>
      </c>
      <c r="I120" s="49">
        <v>41915</v>
      </c>
      <c r="J120" s="38">
        <v>35</v>
      </c>
      <c r="K120" s="38">
        <v>1.95</v>
      </c>
      <c r="L120" s="38">
        <v>0.15</v>
      </c>
      <c r="M120" s="38">
        <f t="shared" si="6"/>
        <v>1798.0154797830717</v>
      </c>
      <c r="N120" s="38">
        <f t="shared" si="7"/>
        <v>449.50386994576792</v>
      </c>
      <c r="O120" s="38">
        <f t="shared" si="8"/>
        <v>7.9159728730898767E-3</v>
      </c>
      <c r="P120" s="38">
        <f t="shared" si="9"/>
        <v>1.80791597287309</v>
      </c>
      <c r="Q120" s="37">
        <f t="shared" si="10"/>
        <v>4.0220253789833059E-3</v>
      </c>
    </row>
    <row r="121" spans="1:17" x14ac:dyDescent="0.25">
      <c r="A121" s="36">
        <v>41883</v>
      </c>
      <c r="B121" s="37">
        <v>0.16309999999999999</v>
      </c>
      <c r="C121" s="38">
        <v>1972.290039</v>
      </c>
      <c r="D121" s="37">
        <v>2.0000000000000001E-4</v>
      </c>
      <c r="E121" s="48">
        <v>1.9300000000000001E-2</v>
      </c>
      <c r="F121" s="38">
        <v>31</v>
      </c>
      <c r="G121" s="38">
        <f t="shared" si="11"/>
        <v>1709.3536330868419</v>
      </c>
      <c r="H121" s="38">
        <v>1710</v>
      </c>
      <c r="I121" s="49">
        <v>41950</v>
      </c>
      <c r="J121" s="38">
        <v>38</v>
      </c>
      <c r="K121" s="38">
        <v>2.75</v>
      </c>
      <c r="L121" s="38">
        <v>0.1</v>
      </c>
      <c r="M121" s="38">
        <f t="shared" si="6"/>
        <v>1707.2143948912326</v>
      </c>
      <c r="N121" s="38">
        <f t="shared" si="7"/>
        <v>426.80359872280815</v>
      </c>
      <c r="O121" s="38">
        <f t="shared" si="8"/>
        <v>7.2965888532506322E-3</v>
      </c>
      <c r="P121" s="38">
        <f t="shared" si="9"/>
        <v>2.6572965888532507</v>
      </c>
      <c r="Q121" s="37">
        <f t="shared" si="10"/>
        <v>6.2260407288155474E-3</v>
      </c>
    </row>
    <row r="122" spans="1:17" x14ac:dyDescent="0.25">
      <c r="A122" s="36">
        <v>41913</v>
      </c>
      <c r="B122" s="37">
        <v>0.14030000000000001</v>
      </c>
      <c r="C122" s="38">
        <v>2018.0500489999999</v>
      </c>
      <c r="D122" s="37">
        <v>1E-4</v>
      </c>
      <c r="E122" s="48">
        <v>0.02</v>
      </c>
      <c r="F122" s="38">
        <v>28</v>
      </c>
      <c r="G122" s="38">
        <f t="shared" si="11"/>
        <v>1794.4829433624952</v>
      </c>
      <c r="H122" s="38">
        <v>1795</v>
      </c>
      <c r="I122" s="49">
        <v>41978</v>
      </c>
      <c r="J122" s="38">
        <v>35</v>
      </c>
      <c r="K122" s="38">
        <v>2.35</v>
      </c>
      <c r="L122" s="38">
        <v>0.35</v>
      </c>
      <c r="M122" s="38">
        <f t="shared" si="6"/>
        <v>1792.6327877537576</v>
      </c>
      <c r="N122" s="38">
        <f t="shared" si="7"/>
        <v>448.1581969384394</v>
      </c>
      <c r="O122" s="38">
        <f t="shared" si="8"/>
        <v>3.4559665473407998E-3</v>
      </c>
      <c r="P122" s="38">
        <f t="shared" si="9"/>
        <v>2.0034559665473406</v>
      </c>
      <c r="Q122" s="37">
        <f t="shared" si="10"/>
        <v>4.4704213383439297E-3</v>
      </c>
    </row>
    <row r="123" spans="1:17" x14ac:dyDescent="0.25">
      <c r="A123" s="36">
        <v>41944</v>
      </c>
      <c r="B123" s="37">
        <v>0.1333</v>
      </c>
      <c r="C123" s="38">
        <v>2067.5600589999999</v>
      </c>
      <c r="D123" s="37">
        <v>4.0000000000000002E-4</v>
      </c>
      <c r="E123" s="48">
        <v>1.9099999999999999E-2</v>
      </c>
      <c r="F123" s="38">
        <v>33</v>
      </c>
      <c r="G123" s="38">
        <f t="shared" si="11"/>
        <v>1831.815664774246</v>
      </c>
      <c r="H123" s="38">
        <v>1830</v>
      </c>
      <c r="I123" s="49">
        <v>42006</v>
      </c>
      <c r="J123" s="38">
        <v>35</v>
      </c>
      <c r="K123" s="38">
        <v>2.2000000000000002</v>
      </c>
      <c r="L123" s="38">
        <v>0.15</v>
      </c>
      <c r="M123" s="38">
        <f t="shared" si="6"/>
        <v>1827.7298095653045</v>
      </c>
      <c r="N123" s="38">
        <f t="shared" si="7"/>
        <v>456.93245239132614</v>
      </c>
      <c r="O123" s="38">
        <f t="shared" si="8"/>
        <v>1.6604542358623377E-2</v>
      </c>
      <c r="P123" s="38">
        <f t="shared" si="9"/>
        <v>2.0666045423586237</v>
      </c>
      <c r="Q123" s="37">
        <f t="shared" si="10"/>
        <v>4.5227790924964595E-3</v>
      </c>
    </row>
    <row r="124" spans="1:17" x14ac:dyDescent="0.25">
      <c r="A124" s="36">
        <v>41974</v>
      </c>
      <c r="B124" s="37">
        <v>0.192</v>
      </c>
      <c r="C124" s="38">
        <v>2058.8999020000001</v>
      </c>
      <c r="D124" s="37">
        <v>2.9999999999999997E-4</v>
      </c>
      <c r="E124" s="48">
        <v>1.9199999999999998E-2</v>
      </c>
      <c r="F124" s="38">
        <v>30</v>
      </c>
      <c r="G124" s="38">
        <f t="shared" si="11"/>
        <v>1745.4261614380082</v>
      </c>
      <c r="H124" s="38">
        <v>1745</v>
      </c>
      <c r="I124" s="49">
        <v>42041</v>
      </c>
      <c r="J124" s="38">
        <v>37</v>
      </c>
      <c r="K124" s="38">
        <v>3.3</v>
      </c>
      <c r="L124" s="38">
        <v>0.35</v>
      </c>
      <c r="M124" s="38">
        <f t="shared" si="6"/>
        <v>1741.6469336836153</v>
      </c>
      <c r="N124" s="38">
        <f t="shared" si="7"/>
        <v>435.41173342090383</v>
      </c>
      <c r="O124" s="38">
        <f t="shared" si="8"/>
        <v>1.0817682959368734E-2</v>
      </c>
      <c r="P124" s="38">
        <f t="shared" si="9"/>
        <v>2.9608176829593686</v>
      </c>
      <c r="Q124" s="37">
        <f t="shared" si="10"/>
        <v>6.8000411006315375E-3</v>
      </c>
    </row>
    <row r="125" spans="1:17" x14ac:dyDescent="0.25">
      <c r="A125" s="36">
        <v>42005</v>
      </c>
      <c r="B125" s="37">
        <v>0.2097</v>
      </c>
      <c r="C125" s="38">
        <v>1994.98999</v>
      </c>
      <c r="D125" s="37">
        <v>1E-4</v>
      </c>
      <c r="E125" s="48">
        <v>1.9699999999999999E-2</v>
      </c>
      <c r="F125" s="38">
        <v>28</v>
      </c>
      <c r="G125" s="38">
        <f t="shared" si="11"/>
        <v>1676.3120723426284</v>
      </c>
      <c r="H125" s="38">
        <v>1675</v>
      </c>
      <c r="I125" s="49">
        <v>42069</v>
      </c>
      <c r="J125" s="38">
        <v>35</v>
      </c>
      <c r="K125" s="38">
        <v>2.85</v>
      </c>
      <c r="L125" s="38">
        <v>0.05</v>
      </c>
      <c r="M125" s="38">
        <f t="shared" si="6"/>
        <v>1672.1339384331723</v>
      </c>
      <c r="N125" s="38">
        <f t="shared" si="7"/>
        <v>418.03348460829307</v>
      </c>
      <c r="O125" s="38">
        <f t="shared" si="8"/>
        <v>3.2287076084727673E-3</v>
      </c>
      <c r="P125" s="38">
        <f t="shared" si="9"/>
        <v>2.803228707608473</v>
      </c>
      <c r="Q125" s="37">
        <f t="shared" si="10"/>
        <v>6.7057515984279645E-3</v>
      </c>
    </row>
    <row r="126" spans="1:17" x14ac:dyDescent="0.25">
      <c r="A126" s="36">
        <v>42036</v>
      </c>
      <c r="B126" s="37">
        <v>0.13339999999999999</v>
      </c>
      <c r="C126" s="38">
        <v>2104.5</v>
      </c>
      <c r="D126" s="37">
        <v>2.0000000000000001E-4</v>
      </c>
      <c r="E126" s="48">
        <v>1.9400000000000001E-2</v>
      </c>
      <c r="F126" s="38">
        <v>32</v>
      </c>
      <c r="G126" s="38">
        <f t="shared" si="11"/>
        <v>1867.7282608854789</v>
      </c>
      <c r="H126" s="38">
        <v>1870</v>
      </c>
      <c r="I126" s="49">
        <v>42096</v>
      </c>
      <c r="J126" s="38">
        <v>34</v>
      </c>
      <c r="K126" s="38">
        <v>2.1</v>
      </c>
      <c r="L126" s="38">
        <v>0.1</v>
      </c>
      <c r="M126" s="38">
        <f t="shared" si="6"/>
        <v>1867.8651619683553</v>
      </c>
      <c r="N126" s="38">
        <f t="shared" si="7"/>
        <v>466.96629049208883</v>
      </c>
      <c r="O126" s="38">
        <f t="shared" si="8"/>
        <v>8.2247961052196086E-3</v>
      </c>
      <c r="P126" s="38">
        <f t="shared" si="9"/>
        <v>2.0082247961052198</v>
      </c>
      <c r="Q126" s="37">
        <f t="shared" si="10"/>
        <v>4.3005776583764825E-3</v>
      </c>
    </row>
    <row r="127" spans="1:17" x14ac:dyDescent="0.25">
      <c r="A127" s="36">
        <v>42064</v>
      </c>
      <c r="B127" s="37">
        <v>0.15290000000000001</v>
      </c>
      <c r="C127" s="38">
        <v>2067.889893</v>
      </c>
      <c r="D127" s="37">
        <v>5.0000000000000001E-4</v>
      </c>
      <c r="E127" s="48">
        <v>1.9599999999999999E-2</v>
      </c>
      <c r="F127" s="38">
        <v>30</v>
      </c>
      <c r="G127" s="38">
        <f t="shared" si="11"/>
        <v>1811.9542210425054</v>
      </c>
      <c r="H127" s="38">
        <v>1810</v>
      </c>
      <c r="I127" s="49">
        <v>42125</v>
      </c>
      <c r="J127" s="38">
        <v>31</v>
      </c>
      <c r="K127" s="38">
        <v>1.4</v>
      </c>
      <c r="L127" s="38">
        <v>0.05</v>
      </c>
      <c r="M127" s="38">
        <f t="shared" si="6"/>
        <v>1808.5231386183011</v>
      </c>
      <c r="N127" s="38">
        <f t="shared" si="7"/>
        <v>452.13078465457528</v>
      </c>
      <c r="O127" s="38">
        <f t="shared" si="8"/>
        <v>1.8638634407128155E-2</v>
      </c>
      <c r="P127" s="38">
        <f t="shared" si="9"/>
        <v>1.368638634407128</v>
      </c>
      <c r="Q127" s="37">
        <f t="shared" si="10"/>
        <v>3.0270857036482448E-3</v>
      </c>
    </row>
    <row r="128" spans="1:17" x14ac:dyDescent="0.25">
      <c r="A128" s="36">
        <v>42095</v>
      </c>
      <c r="B128" s="37">
        <v>0.14549999999999999</v>
      </c>
      <c r="C128" s="38">
        <v>2085.51001</v>
      </c>
      <c r="D128" s="37">
        <v>0</v>
      </c>
      <c r="E128" s="48">
        <v>1.9599999999999999E-2</v>
      </c>
      <c r="F128" s="38">
        <v>29</v>
      </c>
      <c r="G128" s="38">
        <f t="shared" si="11"/>
        <v>1842.6871031825087</v>
      </c>
      <c r="H128" s="38">
        <v>1845</v>
      </c>
      <c r="I128" s="49">
        <v>42160</v>
      </c>
      <c r="J128" s="38">
        <v>36</v>
      </c>
      <c r="K128" s="38">
        <v>2</v>
      </c>
      <c r="L128" s="38">
        <v>0.2</v>
      </c>
      <c r="M128" s="38">
        <f t="shared" si="6"/>
        <v>1843</v>
      </c>
      <c r="N128" s="38">
        <f t="shared" si="7"/>
        <v>460.75</v>
      </c>
      <c r="O128" s="38">
        <f t="shared" si="8"/>
        <v>0</v>
      </c>
      <c r="P128" s="38">
        <f t="shared" si="9"/>
        <v>1.8</v>
      </c>
      <c r="Q128" s="37">
        <f t="shared" si="10"/>
        <v>3.9066739012479654E-3</v>
      </c>
    </row>
    <row r="129" spans="1:17" x14ac:dyDescent="0.25">
      <c r="A129" s="36">
        <v>42125</v>
      </c>
      <c r="B129" s="37">
        <v>0.1384</v>
      </c>
      <c r="C129" s="38">
        <v>2107.389893</v>
      </c>
      <c r="D129" s="37">
        <v>1E-4</v>
      </c>
      <c r="E129" s="48">
        <v>1.9599999999999999E-2</v>
      </c>
      <c r="F129" s="38">
        <v>32</v>
      </c>
      <c r="G129" s="38">
        <f t="shared" si="11"/>
        <v>1862.0636078943435</v>
      </c>
      <c r="H129" s="38">
        <v>1860</v>
      </c>
      <c r="I129" s="49">
        <v>41822</v>
      </c>
      <c r="J129" s="38">
        <v>34</v>
      </c>
      <c r="K129" s="38">
        <v>1.65</v>
      </c>
      <c r="L129" s="38">
        <v>0.15</v>
      </c>
      <c r="M129" s="38">
        <f t="shared" si="6"/>
        <v>1858.3326740532989</v>
      </c>
      <c r="N129" s="38">
        <f t="shared" si="7"/>
        <v>464.58316851332472</v>
      </c>
      <c r="O129" s="38">
        <f t="shared" si="8"/>
        <v>4.0875415871403252E-3</v>
      </c>
      <c r="P129" s="38">
        <f t="shared" si="9"/>
        <v>1.5040875415871404</v>
      </c>
      <c r="Q129" s="37">
        <f t="shared" si="10"/>
        <v>3.2374989959284366E-3</v>
      </c>
    </row>
    <row r="130" spans="1:17" x14ac:dyDescent="0.25">
      <c r="A130" s="36">
        <v>42156</v>
      </c>
      <c r="B130" s="37">
        <v>0.18229999999999999</v>
      </c>
      <c r="C130" s="38">
        <v>2063.110107</v>
      </c>
      <c r="D130" s="37">
        <v>2.0000000000000001E-4</v>
      </c>
      <c r="E130" s="48">
        <v>1.9900000000000001E-2</v>
      </c>
      <c r="F130" s="38">
        <v>31</v>
      </c>
      <c r="G130" s="38">
        <f t="shared" si="11"/>
        <v>1758.699355965548</v>
      </c>
      <c r="H130" s="38">
        <v>1760</v>
      </c>
      <c r="I130" s="49">
        <v>42223</v>
      </c>
      <c r="J130" s="38">
        <v>38</v>
      </c>
      <c r="K130" s="38">
        <v>2.85</v>
      </c>
      <c r="L130" s="38">
        <v>0.05</v>
      </c>
      <c r="M130" s="38">
        <f t="shared" si="6"/>
        <v>1757.1133538061811</v>
      </c>
      <c r="N130" s="38">
        <f t="shared" si="7"/>
        <v>439.27833845154527</v>
      </c>
      <c r="O130" s="38">
        <f t="shared" si="8"/>
        <v>7.5101889860630213E-3</v>
      </c>
      <c r="P130" s="38">
        <f t="shared" si="9"/>
        <v>2.8075101889860634</v>
      </c>
      <c r="Q130" s="37">
        <f t="shared" si="10"/>
        <v>6.3911874163486591E-3</v>
      </c>
    </row>
    <row r="131" spans="1:17" x14ac:dyDescent="0.25">
      <c r="A131" s="36">
        <v>42186</v>
      </c>
      <c r="B131" s="37">
        <v>0.1212</v>
      </c>
      <c r="C131" s="38">
        <v>2103.8400879999999</v>
      </c>
      <c r="D131" s="37">
        <v>4.0000000000000002E-4</v>
      </c>
      <c r="E131" s="48">
        <v>2.01E-2</v>
      </c>
      <c r="F131" s="38">
        <v>31</v>
      </c>
      <c r="G131" s="38">
        <f t="shared" si="11"/>
        <v>1890.366441883556</v>
      </c>
      <c r="H131" s="38">
        <v>1890</v>
      </c>
      <c r="I131" s="49">
        <v>42251</v>
      </c>
      <c r="J131" s="38">
        <v>35</v>
      </c>
      <c r="K131" s="38">
        <v>1.8</v>
      </c>
      <c r="L131" s="38">
        <v>5.2</v>
      </c>
      <c r="M131" s="38">
        <f t="shared" si="6"/>
        <v>1888.1275082395771</v>
      </c>
      <c r="N131" s="38">
        <f t="shared" si="7"/>
        <v>472.03187705989427</v>
      </c>
      <c r="O131" s="38">
        <f t="shared" si="8"/>
        <v>1.6097575561495273E-2</v>
      </c>
      <c r="P131" s="38">
        <f t="shared" si="9"/>
        <v>-3.3839024244385052</v>
      </c>
      <c r="Q131" s="37">
        <f t="shared" si="10"/>
        <v>-7.1688006443876989E-3</v>
      </c>
    </row>
    <row r="132" spans="1:17" x14ac:dyDescent="0.25">
      <c r="A132" s="36">
        <v>42217</v>
      </c>
      <c r="B132" s="37">
        <v>0.2843</v>
      </c>
      <c r="C132" s="38">
        <v>1972.1800539999999</v>
      </c>
      <c r="D132" s="37">
        <v>0</v>
      </c>
      <c r="E132" s="48">
        <v>2.07E-2</v>
      </c>
      <c r="F132" s="38">
        <v>30</v>
      </c>
      <c r="G132" s="38">
        <f t="shared" si="11"/>
        <v>1546.9163495405758</v>
      </c>
      <c r="H132" s="38">
        <v>1545</v>
      </c>
      <c r="I132" s="49">
        <v>42279</v>
      </c>
      <c r="J132" s="38">
        <v>32</v>
      </c>
      <c r="K132" s="38">
        <v>3.3</v>
      </c>
      <c r="L132" s="38">
        <v>0.05</v>
      </c>
      <c r="M132" s="38">
        <f t="shared" si="6"/>
        <v>1541.7</v>
      </c>
      <c r="N132" s="38">
        <f t="shared" si="7"/>
        <v>385.42500000000001</v>
      </c>
      <c r="O132" s="38">
        <f t="shared" si="8"/>
        <v>0</v>
      </c>
      <c r="P132" s="38">
        <f t="shared" si="9"/>
        <v>3.25</v>
      </c>
      <c r="Q132" s="37">
        <f t="shared" si="10"/>
        <v>8.4322501135110587E-3</v>
      </c>
    </row>
    <row r="133" spans="1:17" x14ac:dyDescent="0.25">
      <c r="A133" s="36">
        <v>42248</v>
      </c>
      <c r="B133" s="37">
        <v>0.245</v>
      </c>
      <c r="C133" s="38">
        <v>1920.030029</v>
      </c>
      <c r="D133" s="37">
        <v>0</v>
      </c>
      <c r="E133" s="48">
        <v>2.1899999999999999E-2</v>
      </c>
      <c r="F133" s="38">
        <v>30</v>
      </c>
      <c r="G133" s="38">
        <f t="shared" si="11"/>
        <v>1556.2808695288004</v>
      </c>
      <c r="H133" s="38">
        <v>1555</v>
      </c>
      <c r="I133" s="49">
        <v>42314</v>
      </c>
      <c r="J133" s="38">
        <v>37</v>
      </c>
      <c r="K133" s="38">
        <v>2.5</v>
      </c>
      <c r="L133" s="38">
        <v>0.05</v>
      </c>
      <c r="M133" s="38">
        <f t="shared" si="6"/>
        <v>1552.5</v>
      </c>
      <c r="N133" s="38">
        <f t="shared" si="7"/>
        <v>388.125</v>
      </c>
      <c r="O133" s="38">
        <f t="shared" si="8"/>
        <v>0</v>
      </c>
      <c r="P133" s="38">
        <f t="shared" si="9"/>
        <v>2.4500000000000002</v>
      </c>
      <c r="Q133" s="37">
        <f t="shared" si="10"/>
        <v>6.3123993558776171E-3</v>
      </c>
    </row>
    <row r="134" spans="1:17" x14ac:dyDescent="0.25">
      <c r="A134" s="36">
        <v>42278</v>
      </c>
      <c r="B134" s="37">
        <v>0.1507</v>
      </c>
      <c r="C134" s="38">
        <v>2079.360107</v>
      </c>
      <c r="D134" s="37">
        <v>1E-4</v>
      </c>
      <c r="E134" s="48">
        <v>2.1100000000000001E-2</v>
      </c>
      <c r="F134" s="38">
        <v>31</v>
      </c>
      <c r="G134" s="38">
        <f t="shared" si="11"/>
        <v>1821.2096531202353</v>
      </c>
      <c r="H134" s="38">
        <v>1820</v>
      </c>
      <c r="I134" s="49">
        <v>42342</v>
      </c>
      <c r="J134" s="38">
        <v>35</v>
      </c>
      <c r="K134" s="38">
        <v>2.1</v>
      </c>
      <c r="L134" s="38">
        <v>0.1</v>
      </c>
      <c r="M134" s="38">
        <f t="shared" ref="M134:M148" si="12">H134*EXP(-D134*(J134/365))-K134</f>
        <v>1817.8825480288797</v>
      </c>
      <c r="N134" s="38">
        <f t="shared" ref="N134:N148" si="13">M134/$B$1</f>
        <v>454.47063700721992</v>
      </c>
      <c r="O134" s="38">
        <f t="shared" ref="O134:O148" si="14">(N134+K134)*(EXP(D134*F134/365)-1)</f>
        <v>3.877739685531715E-3</v>
      </c>
      <c r="P134" s="38">
        <f t="shared" ref="P134:P148" si="15">K134-L134+O134</f>
        <v>2.0038777396855316</v>
      </c>
      <c r="Q134" s="37">
        <f t="shared" ref="Q134:Q148" si="16">P134/N134</f>
        <v>4.4092567847319412E-3</v>
      </c>
    </row>
    <row r="135" spans="1:17" x14ac:dyDescent="0.25">
      <c r="A135" s="36">
        <v>42309</v>
      </c>
      <c r="B135" s="37">
        <v>0.1613</v>
      </c>
      <c r="C135" s="38">
        <v>2080.4099120000001</v>
      </c>
      <c r="D135" s="37">
        <v>1.1000000000000001E-3</v>
      </c>
      <c r="E135" s="48">
        <v>2.07E-2</v>
      </c>
      <c r="F135" s="38">
        <v>31</v>
      </c>
      <c r="G135" s="38">
        <f t="shared" ref="G135:G148" si="17">C135*EXP((D135-E135+((B135^2)/2))*(1/12)+(B135*SQRT(F135/365)*$B$2))</f>
        <v>1805.7800444574482</v>
      </c>
      <c r="H135" s="38">
        <v>1805</v>
      </c>
      <c r="I135" s="49">
        <v>42377</v>
      </c>
      <c r="J135" s="38">
        <v>39</v>
      </c>
      <c r="K135" s="38">
        <v>2.6</v>
      </c>
      <c r="L135" s="38">
        <v>0.35</v>
      </c>
      <c r="M135" s="38">
        <f t="shared" si="12"/>
        <v>1802.1878631518482</v>
      </c>
      <c r="N135" s="38">
        <f t="shared" si="13"/>
        <v>450.54696578796205</v>
      </c>
      <c r="O135" s="38">
        <f t="shared" si="14"/>
        <v>4.2337077724170988E-2</v>
      </c>
      <c r="P135" s="38">
        <f t="shared" si="15"/>
        <v>2.2923370777241709</v>
      </c>
      <c r="Q135" s="37">
        <f t="shared" si="16"/>
        <v>5.0878981588858337E-3</v>
      </c>
    </row>
    <row r="136" spans="1:17" x14ac:dyDescent="0.25">
      <c r="A136" s="36">
        <v>42339</v>
      </c>
      <c r="B136" s="37">
        <v>0.18210000000000001</v>
      </c>
      <c r="C136" s="38">
        <v>2043.9399410000001</v>
      </c>
      <c r="D136" s="37">
        <v>1.4E-3</v>
      </c>
      <c r="E136" s="48">
        <v>2.1100000000000001E-2</v>
      </c>
      <c r="F136" s="38">
        <v>29</v>
      </c>
      <c r="G136" s="38">
        <f t="shared" si="17"/>
        <v>1751.7799915681253</v>
      </c>
      <c r="H136" s="38">
        <v>1750</v>
      </c>
      <c r="I136" s="49">
        <v>42405</v>
      </c>
      <c r="J136" s="38">
        <v>36</v>
      </c>
      <c r="K136" s="38">
        <v>2.35</v>
      </c>
      <c r="L136" s="38">
        <v>0.25</v>
      </c>
      <c r="M136" s="38">
        <f t="shared" si="12"/>
        <v>1747.4083728469709</v>
      </c>
      <c r="N136" s="38">
        <f t="shared" si="13"/>
        <v>436.85209321174273</v>
      </c>
      <c r="O136" s="38">
        <f t="shared" si="14"/>
        <v>4.8856429456277904E-2</v>
      </c>
      <c r="P136" s="38">
        <f t="shared" si="15"/>
        <v>2.148856429456278</v>
      </c>
      <c r="Q136" s="37">
        <f t="shared" si="16"/>
        <v>4.9189564679840616E-3</v>
      </c>
    </row>
    <row r="137" spans="1:17" x14ac:dyDescent="0.25">
      <c r="A137" s="36">
        <v>42370</v>
      </c>
      <c r="B137" s="37">
        <v>0.20200000000000001</v>
      </c>
      <c r="C137" s="38">
        <v>1940.23999</v>
      </c>
      <c r="D137" s="37">
        <v>2.2000000000000001E-3</v>
      </c>
      <c r="E137" s="48">
        <v>2.2700000000000001E-2</v>
      </c>
      <c r="F137" s="38">
        <v>31</v>
      </c>
      <c r="G137" s="38">
        <f t="shared" si="17"/>
        <v>1626.1200835727034</v>
      </c>
      <c r="H137" s="38">
        <v>1625</v>
      </c>
      <c r="I137" s="49">
        <v>42433</v>
      </c>
      <c r="J137" s="38">
        <v>35</v>
      </c>
      <c r="K137" s="38">
        <v>2.15</v>
      </c>
      <c r="L137" s="38">
        <v>0.05</v>
      </c>
      <c r="M137" s="38">
        <f t="shared" si="12"/>
        <v>1622.5072279375024</v>
      </c>
      <c r="N137" s="38">
        <f t="shared" si="13"/>
        <v>405.62680698437561</v>
      </c>
      <c r="O137" s="38">
        <f t="shared" si="14"/>
        <v>7.6199935817095624E-2</v>
      </c>
      <c r="P137" s="38">
        <f t="shared" si="15"/>
        <v>2.1761999358170958</v>
      </c>
      <c r="Q137" s="37">
        <f t="shared" si="16"/>
        <v>5.3650298706735154E-3</v>
      </c>
    </row>
    <row r="138" spans="1:17" x14ac:dyDescent="0.25">
      <c r="A138" s="36">
        <v>42401</v>
      </c>
      <c r="B138" s="37">
        <v>0.20549999999999999</v>
      </c>
      <c r="C138" s="38">
        <v>1932.2299800000001</v>
      </c>
      <c r="D138" s="37">
        <v>2.3E-3</v>
      </c>
      <c r="E138" s="48">
        <v>2.3E-2</v>
      </c>
      <c r="F138" s="38">
        <v>31</v>
      </c>
      <c r="G138" s="38">
        <f t="shared" si="17"/>
        <v>1614.5280731411806</v>
      </c>
      <c r="H138" s="38">
        <v>1615</v>
      </c>
      <c r="I138" s="49">
        <v>42461</v>
      </c>
      <c r="J138" s="38">
        <v>32</v>
      </c>
      <c r="K138" s="38">
        <v>1.75</v>
      </c>
      <c r="L138" s="38">
        <v>0.05</v>
      </c>
      <c r="M138" s="38">
        <f t="shared" si="12"/>
        <v>1612.9243780364136</v>
      </c>
      <c r="N138" s="38">
        <f t="shared" si="13"/>
        <v>403.2310945091034</v>
      </c>
      <c r="O138" s="38">
        <f t="shared" si="14"/>
        <v>7.9117732859844442E-2</v>
      </c>
      <c r="P138" s="38">
        <f t="shared" si="15"/>
        <v>1.7791177328598444</v>
      </c>
      <c r="Q138" s="37">
        <f t="shared" si="16"/>
        <v>4.4121541148153661E-3</v>
      </c>
    </row>
    <row r="139" spans="1:17" x14ac:dyDescent="0.25">
      <c r="A139" s="36">
        <v>42430</v>
      </c>
      <c r="B139" s="37">
        <v>0.13950000000000001</v>
      </c>
      <c r="C139" s="38">
        <v>2059.73999</v>
      </c>
      <c r="D139" s="37">
        <v>1.8E-3</v>
      </c>
      <c r="E139" s="48">
        <v>2.1700000000000001E-2</v>
      </c>
      <c r="F139" s="38">
        <v>29</v>
      </c>
      <c r="G139" s="38">
        <f t="shared" si="17"/>
        <v>1828.9987093658449</v>
      </c>
      <c r="H139" s="38">
        <v>1830</v>
      </c>
      <c r="I139" s="49">
        <v>42496</v>
      </c>
      <c r="J139" s="38">
        <v>36</v>
      </c>
      <c r="K139" s="38">
        <v>2.2000000000000002</v>
      </c>
      <c r="L139" s="38">
        <v>0.15</v>
      </c>
      <c r="M139" s="38">
        <f t="shared" si="12"/>
        <v>1827.4751411664045</v>
      </c>
      <c r="N139" s="38">
        <f t="shared" si="13"/>
        <v>456.86878529160111</v>
      </c>
      <c r="O139" s="38">
        <f t="shared" si="14"/>
        <v>6.5657819782102292E-2</v>
      </c>
      <c r="P139" s="38">
        <f t="shared" si="15"/>
        <v>2.1156578197821028</v>
      </c>
      <c r="Q139" s="37">
        <f t="shared" si="16"/>
        <v>4.6307777810466145E-3</v>
      </c>
    </row>
    <row r="140" spans="1:17" x14ac:dyDescent="0.25">
      <c r="A140" s="36">
        <v>42461</v>
      </c>
      <c r="B140" s="37">
        <v>0.157</v>
      </c>
      <c r="C140" s="38">
        <v>2065.3000489999999</v>
      </c>
      <c r="D140" s="37">
        <v>1.6000000000000001E-3</v>
      </c>
      <c r="E140" s="48">
        <v>2.12E-2</v>
      </c>
      <c r="F140" s="38">
        <v>32</v>
      </c>
      <c r="G140" s="38">
        <f t="shared" si="17"/>
        <v>1795.3666978444837</v>
      </c>
      <c r="H140" s="38">
        <v>1795</v>
      </c>
      <c r="I140" s="49">
        <v>42524</v>
      </c>
      <c r="J140" s="38">
        <v>35</v>
      </c>
      <c r="K140" s="38">
        <v>2.0499999999999998</v>
      </c>
      <c r="L140" s="38">
        <v>0.05</v>
      </c>
      <c r="M140" s="38">
        <f t="shared" si="12"/>
        <v>1792.6746238650107</v>
      </c>
      <c r="N140" s="38">
        <f t="shared" si="13"/>
        <v>448.16865596625269</v>
      </c>
      <c r="O140" s="38">
        <f t="shared" si="14"/>
        <v>6.3158389047708013E-2</v>
      </c>
      <c r="P140" s="38">
        <f t="shared" si="15"/>
        <v>2.0631583890477079</v>
      </c>
      <c r="Q140" s="37">
        <f t="shared" si="16"/>
        <v>4.6035311965303182E-3</v>
      </c>
    </row>
    <row r="141" spans="1:17" x14ac:dyDescent="0.25">
      <c r="A141" s="36">
        <v>42491</v>
      </c>
      <c r="B141" s="37">
        <v>0.1419</v>
      </c>
      <c r="C141" s="38">
        <v>2096.9499510000001</v>
      </c>
      <c r="D141" s="37">
        <v>2.7000000000000001E-3</v>
      </c>
      <c r="E141" s="48">
        <v>2.1399999999999999E-2</v>
      </c>
      <c r="F141" s="38">
        <v>30</v>
      </c>
      <c r="G141" s="38">
        <f t="shared" si="17"/>
        <v>1854.6947704365432</v>
      </c>
      <c r="H141" s="38">
        <v>1855</v>
      </c>
      <c r="I141" s="49">
        <v>42552</v>
      </c>
      <c r="J141" s="38">
        <v>31</v>
      </c>
      <c r="K141" s="38">
        <v>1.65</v>
      </c>
      <c r="L141" s="38">
        <v>0.05</v>
      </c>
      <c r="M141" s="38">
        <f t="shared" si="12"/>
        <v>1852.9246693171763</v>
      </c>
      <c r="N141" s="38">
        <f t="shared" si="13"/>
        <v>463.23116732929407</v>
      </c>
      <c r="O141" s="38">
        <f t="shared" si="14"/>
        <v>0.10317685770367377</v>
      </c>
      <c r="P141" s="38">
        <f t="shared" si="15"/>
        <v>1.7031768577036737</v>
      </c>
      <c r="Q141" s="37">
        <f t="shared" si="16"/>
        <v>3.6767320029935458E-3</v>
      </c>
    </row>
    <row r="142" spans="1:17" x14ac:dyDescent="0.25">
      <c r="A142" s="36">
        <v>42522</v>
      </c>
      <c r="B142" s="37">
        <v>0.1565</v>
      </c>
      <c r="C142" s="38">
        <v>2098.860107</v>
      </c>
      <c r="D142" s="37">
        <v>2E-3</v>
      </c>
      <c r="E142" s="48">
        <v>2.1299999999999999E-2</v>
      </c>
      <c r="F142" s="38">
        <v>29</v>
      </c>
      <c r="G142" s="38">
        <f t="shared" si="17"/>
        <v>1837.613046942749</v>
      </c>
      <c r="H142" s="38">
        <v>1840</v>
      </c>
      <c r="I142" s="49">
        <v>42587</v>
      </c>
      <c r="J142" s="38">
        <v>36</v>
      </c>
      <c r="K142" s="38">
        <v>2.6</v>
      </c>
      <c r="L142" s="38">
        <v>0.05</v>
      </c>
      <c r="M142" s="38">
        <f t="shared" si="12"/>
        <v>1837.0370768922232</v>
      </c>
      <c r="N142" s="38">
        <f t="shared" si="13"/>
        <v>459.25926922305581</v>
      </c>
      <c r="O142" s="38">
        <f t="shared" si="14"/>
        <v>7.3397167332652044E-2</v>
      </c>
      <c r="P142" s="38">
        <f t="shared" si="15"/>
        <v>2.6233971673326524</v>
      </c>
      <c r="Q142" s="37">
        <f t="shared" si="16"/>
        <v>5.7122356436501336E-3</v>
      </c>
    </row>
    <row r="143" spans="1:17" x14ac:dyDescent="0.25">
      <c r="A143" s="36">
        <v>42552</v>
      </c>
      <c r="B143" s="37">
        <v>0.1187</v>
      </c>
      <c r="C143" s="38">
        <v>2173.6000979999999</v>
      </c>
      <c r="D143" s="37">
        <v>1.9E-3</v>
      </c>
      <c r="E143" s="48">
        <v>2.0799999999999999E-2</v>
      </c>
      <c r="F143" s="38">
        <v>33</v>
      </c>
      <c r="G143" s="38">
        <f t="shared" si="17"/>
        <v>1950.9633345734474</v>
      </c>
      <c r="H143" s="38">
        <v>1950</v>
      </c>
      <c r="I143" s="49">
        <v>42615</v>
      </c>
      <c r="J143" s="38">
        <v>35</v>
      </c>
      <c r="K143" s="38">
        <v>1.9</v>
      </c>
      <c r="L143" s="38">
        <v>0.05</v>
      </c>
      <c r="M143" s="38">
        <f t="shared" si="12"/>
        <v>1947.7447583894307</v>
      </c>
      <c r="N143" s="38">
        <f t="shared" si="13"/>
        <v>486.93618959735767</v>
      </c>
      <c r="O143" s="38">
        <f t="shared" si="14"/>
        <v>8.397989529344041E-2</v>
      </c>
      <c r="P143" s="38">
        <f t="shared" si="15"/>
        <v>1.9339798952934402</v>
      </c>
      <c r="Q143" s="37">
        <f t="shared" si="16"/>
        <v>3.9717316901268472E-3</v>
      </c>
    </row>
    <row r="144" spans="1:17" x14ac:dyDescent="0.25">
      <c r="A144" s="36">
        <v>42583</v>
      </c>
      <c r="B144" s="37">
        <v>0.13239999999999999</v>
      </c>
      <c r="C144" s="38">
        <v>2170.9499510000001</v>
      </c>
      <c r="D144" s="37">
        <v>2.5999999999999999E-3</v>
      </c>
      <c r="E144" s="48">
        <v>2.07E-2</v>
      </c>
      <c r="F144" s="38">
        <v>30</v>
      </c>
      <c r="G144" s="38">
        <f t="shared" si="17"/>
        <v>1935.7855435650461</v>
      </c>
      <c r="H144" s="38">
        <v>1935</v>
      </c>
      <c r="I144" s="49">
        <v>42650</v>
      </c>
      <c r="J144" s="38">
        <v>37</v>
      </c>
      <c r="K144" s="38">
        <v>2.7</v>
      </c>
      <c r="L144" s="38">
        <v>0.05</v>
      </c>
      <c r="M144" s="38">
        <f t="shared" si="12"/>
        <v>1931.7900754204102</v>
      </c>
      <c r="N144" s="38">
        <f t="shared" si="13"/>
        <v>482.94751885510254</v>
      </c>
      <c r="O144" s="38">
        <f t="shared" si="14"/>
        <v>0.10379329935666134</v>
      </c>
      <c r="P144" s="38">
        <f t="shared" si="15"/>
        <v>2.7537932993566616</v>
      </c>
      <c r="Q144" s="37">
        <f t="shared" si="16"/>
        <v>5.7020549683844115E-3</v>
      </c>
    </row>
    <row r="145" spans="1:17" x14ac:dyDescent="0.25">
      <c r="A145" s="36">
        <v>42614</v>
      </c>
      <c r="B145" s="37">
        <v>0.13289999999999999</v>
      </c>
      <c r="C145" s="38">
        <v>2168.2700199999999</v>
      </c>
      <c r="D145" s="37">
        <v>2E-3</v>
      </c>
      <c r="E145" s="48">
        <v>2.0899999999999998E-2</v>
      </c>
      <c r="F145" s="38">
        <v>31</v>
      </c>
      <c r="G145" s="38">
        <f t="shared" si="17"/>
        <v>1928.7987005326802</v>
      </c>
      <c r="H145" s="38">
        <v>1930</v>
      </c>
      <c r="I145" s="49">
        <v>42678</v>
      </c>
      <c r="J145" s="38">
        <v>35</v>
      </c>
      <c r="K145" s="38">
        <v>2.2000000000000002</v>
      </c>
      <c r="L145" s="38">
        <v>0.05</v>
      </c>
      <c r="M145" s="38">
        <f t="shared" si="12"/>
        <v>1927.4298985040175</v>
      </c>
      <c r="N145" s="38">
        <f t="shared" si="13"/>
        <v>481.85747462600438</v>
      </c>
      <c r="O145" s="38">
        <f t="shared" si="14"/>
        <v>8.2230445201259453E-2</v>
      </c>
      <c r="P145" s="38">
        <f t="shared" si="15"/>
        <v>2.2322304452012598</v>
      </c>
      <c r="Q145" s="37">
        <f t="shared" si="16"/>
        <v>4.6325533228135859E-3</v>
      </c>
    </row>
    <row r="146" spans="1:17" x14ac:dyDescent="0.25">
      <c r="A146" s="36">
        <v>42644</v>
      </c>
      <c r="B146" s="37">
        <v>0.1706</v>
      </c>
      <c r="C146" s="38">
        <v>2126.1499020000001</v>
      </c>
      <c r="D146" s="37">
        <v>2E-3</v>
      </c>
      <c r="E146" s="51">
        <v>2.1100000000000001E-2</v>
      </c>
      <c r="F146" s="38">
        <v>30</v>
      </c>
      <c r="G146" s="38">
        <f t="shared" si="17"/>
        <v>1835.2951288669428</v>
      </c>
      <c r="H146" s="38">
        <v>1835</v>
      </c>
      <c r="I146" s="49">
        <v>46358</v>
      </c>
      <c r="J146" s="38">
        <v>32</v>
      </c>
      <c r="K146" s="38">
        <v>2.1</v>
      </c>
      <c r="L146" s="38">
        <v>0.05</v>
      </c>
      <c r="M146" s="38">
        <f t="shared" si="12"/>
        <v>1832.5782747822134</v>
      </c>
      <c r="N146" s="38">
        <f t="shared" si="13"/>
        <v>458.14456869555335</v>
      </c>
      <c r="O146" s="38">
        <f t="shared" si="14"/>
        <v>7.5662860124212625E-2</v>
      </c>
      <c r="P146" s="38">
        <f t="shared" si="15"/>
        <v>2.1256628601242129</v>
      </c>
      <c r="Q146" s="37">
        <f t="shared" si="16"/>
        <v>4.6397207461751234E-3</v>
      </c>
    </row>
    <row r="147" spans="1:17" x14ac:dyDescent="0.25">
      <c r="A147" s="36">
        <v>42675</v>
      </c>
      <c r="B147" s="37">
        <v>0.1333</v>
      </c>
      <c r="C147" s="38">
        <v>2198.8100589999999</v>
      </c>
      <c r="D147" s="37">
        <v>3.8E-3</v>
      </c>
      <c r="E147" s="37">
        <v>2.1000000000000001E-2</v>
      </c>
      <c r="F147" s="38">
        <v>30</v>
      </c>
      <c r="G147" s="38">
        <f t="shared" si="17"/>
        <v>1959.2771459635981</v>
      </c>
      <c r="H147" s="38">
        <v>1960</v>
      </c>
      <c r="I147" s="49">
        <v>42375</v>
      </c>
      <c r="J147" s="38">
        <v>37</v>
      </c>
      <c r="K147" s="38">
        <v>2.35</v>
      </c>
      <c r="L147" s="38">
        <v>0.1</v>
      </c>
      <c r="M147" s="38">
        <f t="shared" si="12"/>
        <v>1956.8951426572005</v>
      </c>
      <c r="N147" s="38">
        <f t="shared" si="13"/>
        <v>489.22378566430012</v>
      </c>
      <c r="O147" s="38">
        <f t="shared" si="14"/>
        <v>0.15355661325224174</v>
      </c>
      <c r="P147" s="38">
        <f t="shared" si="15"/>
        <v>2.4035566132522419</v>
      </c>
      <c r="Q147" s="37">
        <f t="shared" si="16"/>
        <v>4.9130003153639292E-3</v>
      </c>
    </row>
    <row r="148" spans="1:17" x14ac:dyDescent="0.25">
      <c r="A148" s="36">
        <v>42705</v>
      </c>
      <c r="B148" s="37">
        <v>0.1404</v>
      </c>
      <c r="C148" s="38">
        <v>2238.830078</v>
      </c>
      <c r="D148" s="37">
        <v>4.4000000000000003E-3</v>
      </c>
      <c r="E148" s="48">
        <v>2.01E-2</v>
      </c>
      <c r="F148" s="38">
        <v>32</v>
      </c>
      <c r="G148" s="38">
        <f t="shared" si="17"/>
        <v>1975.3625640383555</v>
      </c>
      <c r="H148" s="38">
        <v>1975</v>
      </c>
      <c r="I148" s="38"/>
      <c r="J148" s="38">
        <v>0</v>
      </c>
      <c r="K148" s="38"/>
      <c r="L148" s="38"/>
      <c r="M148" s="38">
        <f t="shared" si="12"/>
        <v>1975</v>
      </c>
      <c r="N148" s="38">
        <f t="shared" si="13"/>
        <v>493.75</v>
      </c>
      <c r="O148" s="38">
        <f t="shared" si="14"/>
        <v>0.19050249455719176</v>
      </c>
      <c r="P148" s="38">
        <f t="shared" si="15"/>
        <v>0.19050249455719176</v>
      </c>
      <c r="Q148" s="37">
        <f t="shared" si="16"/>
        <v>3.8582783707785673E-4</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50"/>
  <sheetViews>
    <sheetView topLeftCell="B1" zoomScale="70" zoomScaleNormal="70" workbookViewId="0">
      <selection activeCell="M15" sqref="M15"/>
    </sheetView>
  </sheetViews>
  <sheetFormatPr baseColWidth="10" defaultColWidth="12.28515625" defaultRowHeight="15.75" x14ac:dyDescent="0.25"/>
  <cols>
    <col min="1" max="1" width="19.5703125" style="8" bestFit="1" customWidth="1"/>
    <col min="2" max="2" width="25" style="9" bestFit="1" customWidth="1"/>
    <col min="3" max="3" width="12.28515625" style="9"/>
    <col min="4" max="5" width="12.28515625" style="3"/>
    <col min="6" max="7" width="19.42578125" style="3" bestFit="1" customWidth="1"/>
    <col min="8" max="8" width="21.140625" style="3" bestFit="1" customWidth="1"/>
    <col min="9" max="9" width="21.28515625" style="3" bestFit="1" customWidth="1"/>
    <col min="10" max="10" width="23.85546875" style="3" bestFit="1" customWidth="1"/>
    <col min="11" max="11" width="20.5703125" style="3" bestFit="1" customWidth="1"/>
    <col min="12" max="12" width="12.28515625" style="3"/>
    <col min="13" max="13" width="19" style="3" bestFit="1" customWidth="1"/>
    <col min="14" max="16384" width="12.28515625" style="3"/>
  </cols>
  <sheetData>
    <row r="1" spans="1:18" x14ac:dyDescent="0.25">
      <c r="A1" s="14" t="s">
        <v>87</v>
      </c>
      <c r="B1" s="7" t="s">
        <v>88</v>
      </c>
    </row>
    <row r="2" spans="1:18" x14ac:dyDescent="0.25">
      <c r="A2" s="14">
        <f>SLOPE(P9:P55,Q9:Q55)</f>
        <v>0.24776711202807461</v>
      </c>
      <c r="B2" s="3">
        <f>MIN(E6:E149)</f>
        <v>-0.11279782107372582</v>
      </c>
    </row>
    <row r="3" spans="1:18" x14ac:dyDescent="0.25">
      <c r="A3" s="14" t="s">
        <v>91</v>
      </c>
      <c r="B3" s="7" t="s">
        <v>98</v>
      </c>
    </row>
    <row r="4" spans="1:18" x14ac:dyDescent="0.25">
      <c r="A4" s="14">
        <f>SLOPE(R9:R55,Q9:Q55)</f>
        <v>8.7979657463344935E-2</v>
      </c>
      <c r="B4" s="3">
        <f>MIN(J6:J149)</f>
        <v>-5.0685733997662963E-2</v>
      </c>
      <c r="O4" s="15" t="s">
        <v>93</v>
      </c>
      <c r="P4" s="14"/>
      <c r="Q4" s="14"/>
      <c r="R4" s="14"/>
    </row>
    <row r="5" spans="1:18" x14ac:dyDescent="0.25">
      <c r="A5" s="5" t="s">
        <v>18</v>
      </c>
      <c r="B5" s="6" t="s">
        <v>96</v>
      </c>
      <c r="C5" s="6" t="s">
        <v>24</v>
      </c>
      <c r="D5" s="7" t="s">
        <v>84</v>
      </c>
      <c r="E5" s="7" t="s">
        <v>89</v>
      </c>
      <c r="F5" s="7" t="s">
        <v>22</v>
      </c>
      <c r="G5" s="7" t="s">
        <v>23</v>
      </c>
      <c r="H5" s="7" t="s">
        <v>76</v>
      </c>
      <c r="I5" s="7" t="s">
        <v>77</v>
      </c>
      <c r="J5" s="7" t="s">
        <v>75</v>
      </c>
      <c r="K5" s="7" t="s">
        <v>99</v>
      </c>
      <c r="L5" s="10">
        <v>1.0973823237420048E-3</v>
      </c>
      <c r="M5" s="12" t="s">
        <v>103</v>
      </c>
      <c r="N5" s="10">
        <f>L5*12</f>
        <v>1.3168587884904059E-2</v>
      </c>
      <c r="O5" s="15"/>
      <c r="P5" s="15" t="s">
        <v>81</v>
      </c>
      <c r="Q5" s="15" t="s">
        <v>24</v>
      </c>
      <c r="R5" s="15" t="s">
        <v>104</v>
      </c>
    </row>
    <row r="6" spans="1:18" x14ac:dyDescent="0.25">
      <c r="D6" s="3">
        <f>100</f>
        <v>100</v>
      </c>
      <c r="E6" s="3">
        <v>0</v>
      </c>
      <c r="H6" s="3">
        <v>100</v>
      </c>
      <c r="I6" s="3">
        <v>100</v>
      </c>
      <c r="J6" s="3">
        <v>0</v>
      </c>
      <c r="O6" s="3" t="s">
        <v>79</v>
      </c>
      <c r="P6" s="33">
        <f>(1+AVERAGE(P9:P55))^4-1</f>
        <v>4.9906246472818827E-2</v>
      </c>
      <c r="Q6" s="31">
        <f>(1+AVERAGE(Q9:Q55))^4-1</f>
        <v>7.5956029493893018E-2</v>
      </c>
      <c r="R6" s="31">
        <f>(1+AVERAGE(R9:R55))^4-1</f>
        <v>4.8811051842897912E-2</v>
      </c>
    </row>
    <row r="7" spans="1:18" x14ac:dyDescent="0.25">
      <c r="A7" s="47">
        <v>38412</v>
      </c>
      <c r="B7" s="9">
        <v>3.7000000000000002E-3</v>
      </c>
      <c r="C7" s="9">
        <v>-1.9117655748441043E-2</v>
      </c>
      <c r="D7" s="3">
        <f t="shared" ref="D7:D70" si="0">D6*(1+B7)</f>
        <v>100.37</v>
      </c>
      <c r="E7" s="3">
        <f>D7/MAXA($D$6:D6)-1</f>
        <v>3.7000000000000366E-3</v>
      </c>
      <c r="F7" s="10">
        <f>'L4 (3)'!Q5</f>
        <v>6.2635212298217243E-3</v>
      </c>
      <c r="G7" s="10">
        <f>F7-$L$5</f>
        <v>5.1661389060797197E-3</v>
      </c>
      <c r="H7" s="11">
        <f>H6*(1+F7)</f>
        <v>100.62635212298217</v>
      </c>
      <c r="I7" s="3">
        <f>(1+G7)*I6</f>
        <v>100.51661389060797</v>
      </c>
      <c r="J7" s="3">
        <f>I7/MAXA($I$6:I6)-1</f>
        <v>5.1661389060797536E-3</v>
      </c>
      <c r="O7" s="3" t="s">
        <v>78</v>
      </c>
      <c r="P7" s="30">
        <f>_xlfn.STDEV.P(P9:P55)*SQRT(4)</f>
        <v>4.7731219344395413E-2</v>
      </c>
      <c r="Q7" s="30">
        <f>_xlfn.STDEV.P(Q9:Q55)*SQRT(4)</f>
        <v>0.15162336735663465</v>
      </c>
      <c r="R7" s="31">
        <f>_xlfn.STDEV.P(R9:R55)*SQRT(4)</f>
        <v>2.0873448188917208E-2</v>
      </c>
    </row>
    <row r="8" spans="1:18" x14ac:dyDescent="0.25">
      <c r="A8" s="47">
        <v>38443</v>
      </c>
      <c r="B8" s="9">
        <v>-5.6999999999999993E-3</v>
      </c>
      <c r="C8" s="9">
        <v>-2.0108581881679299E-2</v>
      </c>
      <c r="D8" s="3">
        <f t="shared" si="0"/>
        <v>99.797891000000007</v>
      </c>
      <c r="E8" s="3">
        <f>D8/MAXA($D$6:D7)-1</f>
        <v>-5.6999999999999273E-3</v>
      </c>
      <c r="F8" s="10">
        <f>'L4 (3)'!Q6</f>
        <v>2.8875855522354772E-3</v>
      </c>
      <c r="G8" s="10">
        <f t="shared" ref="G8:G71" si="1">F8-$L$5</f>
        <v>1.7902032284934724E-3</v>
      </c>
      <c r="H8" s="11">
        <f>H7*(1+F8)</f>
        <v>100.91691932354665</v>
      </c>
      <c r="I8" s="3">
        <f>(1+G8)*I7</f>
        <v>100.69655905731217</v>
      </c>
      <c r="J8" s="3">
        <f>I8/MAXA($I$6:I7)-1</f>
        <v>1.7902032284935476E-3</v>
      </c>
      <c r="O8" s="3" t="s">
        <v>80</v>
      </c>
      <c r="P8" s="32">
        <f>(P6-0.02)/P7</f>
        <v>0.62655525845749027</v>
      </c>
      <c r="Q8" s="32">
        <f>(Q6-0.02)/Q7</f>
        <v>0.3690462127930344</v>
      </c>
      <c r="R8" s="32">
        <f>(R6-0.02)/R7</f>
        <v>1.3802727552314613</v>
      </c>
    </row>
    <row r="9" spans="1:18" x14ac:dyDescent="0.25">
      <c r="A9" s="47">
        <v>38473</v>
      </c>
      <c r="B9" s="9">
        <v>1.2500000000000001E-2</v>
      </c>
      <c r="C9" s="9">
        <v>2.9952046262565757E-2</v>
      </c>
      <c r="D9" s="3">
        <f t="shared" si="0"/>
        <v>101.0453646375</v>
      </c>
      <c r="E9" s="3">
        <f>D9/MAXA($D$6:D8)-1</f>
        <v>6.72874999999995E-3</v>
      </c>
      <c r="F9" s="10">
        <f>'L4 (3)'!Q7</f>
        <v>3.6344549453455341E-3</v>
      </c>
      <c r="G9" s="10">
        <f t="shared" si="1"/>
        <v>2.5370726216035295E-3</v>
      </c>
      <c r="H9" s="11">
        <f t="shared" ref="H9:H72" si="2">H8*(1+F9)</f>
        <v>101.28369732005115</v>
      </c>
      <c r="I9" s="3">
        <f t="shared" ref="I9:I72" si="3">(1+G9)*I8</f>
        <v>100.95203354038617</v>
      </c>
      <c r="J9" s="3">
        <f>I9/MAXA($I$6:I8)-1</f>
        <v>2.537072621603631E-3</v>
      </c>
      <c r="O9" s="3" t="s">
        <v>25</v>
      </c>
      <c r="P9" s="13">
        <f>(1+B8)*(1+B9)*(1+B10)-1</f>
        <v>2.344044724999983E-2</v>
      </c>
      <c r="Q9" s="13">
        <f>(1+C8)*(1+C9)*(1+C10)-1</f>
        <v>9.0971381337321411E-3</v>
      </c>
      <c r="R9" s="13">
        <f>(1+G8)*(1+G9)*(1+G10)-1</f>
        <v>9.4407549258392898E-3</v>
      </c>
    </row>
    <row r="10" spans="1:18" x14ac:dyDescent="0.25">
      <c r="A10" s="47">
        <v>38504</v>
      </c>
      <c r="B10" s="9">
        <v>1.66E-2</v>
      </c>
      <c r="C10" s="9">
        <v>-1.427142257658387E-4</v>
      </c>
      <c r="D10" s="3">
        <f t="shared" si="0"/>
        <v>102.7227176904825</v>
      </c>
      <c r="E10" s="3">
        <f>D10/MAXA($D$6:D9)-1</f>
        <v>1.6599999999999948E-2</v>
      </c>
      <c r="F10" s="10">
        <f>'L4 (3)'!Q8</f>
        <v>6.1842839930659936E-3</v>
      </c>
      <c r="G10" s="10">
        <f t="shared" si="1"/>
        <v>5.086901669323989E-3</v>
      </c>
      <c r="H10" s="11">
        <f t="shared" si="2"/>
        <v>101.91006446814608</v>
      </c>
      <c r="I10" s="3">
        <f t="shared" si="3"/>
        <v>101.46556660832441</v>
      </c>
      <c r="J10" s="3">
        <f>I10/MAXA($I$6:I9)-1</f>
        <v>5.0869016693240177E-3</v>
      </c>
      <c r="O10" s="3" t="s">
        <v>31</v>
      </c>
      <c r="P10" s="13">
        <f>(1+B11)*(1+B12)*(1+B13)-1</f>
        <v>3.7722518599999866E-2</v>
      </c>
      <c r="Q10" s="13">
        <f>(1+C11)*(1+C12)*(1+C13)-1</f>
        <v>3.1460724051498135E-2</v>
      </c>
      <c r="R10" s="13">
        <f>(1+G11)*(1+G12)*(1+G13)-1</f>
        <v>1.2528024754567602E-2</v>
      </c>
    </row>
    <row r="11" spans="1:18" x14ac:dyDescent="0.25">
      <c r="A11" s="47">
        <v>38534</v>
      </c>
      <c r="B11" s="9">
        <v>1.5100000000000001E-2</v>
      </c>
      <c r="C11" s="9">
        <v>3.5968287193812287E-2</v>
      </c>
      <c r="D11" s="3">
        <f t="shared" si="0"/>
        <v>104.27383072760877</v>
      </c>
      <c r="E11" s="3">
        <f>D11/MAXA($D$6:D10)-1</f>
        <v>1.5099999999999891E-2</v>
      </c>
      <c r="F11" s="10">
        <f>'L4 (3)'!Q9</f>
        <v>5.182822561337415E-3</v>
      </c>
      <c r="G11" s="10">
        <f t="shared" si="1"/>
        <v>4.0854402375954104E-3</v>
      </c>
      <c r="H11" s="11">
        <f t="shared" si="2"/>
        <v>102.43824624949895</v>
      </c>
      <c r="I11" s="3">
        <f t="shared" si="3"/>
        <v>101.88009811687647</v>
      </c>
      <c r="J11" s="3">
        <f>I11/MAXA($I$6:I10)-1</f>
        <v>4.0854402375953836E-3</v>
      </c>
      <c r="O11" s="3" t="s">
        <v>32</v>
      </c>
      <c r="P11" s="13">
        <f>(1+B14)*(1+B15)*(1+B16)-1</f>
        <v>2.2104197681000137E-2</v>
      </c>
      <c r="Q11" s="13">
        <f>(1+C14)*(1+C15)*(1+C16)-1</f>
        <v>1.5852718536380594E-2</v>
      </c>
      <c r="R11" s="13">
        <f>(1+G14)*(1+G15)*(1+G16)-1</f>
        <v>1.4204769492728975E-2</v>
      </c>
    </row>
    <row r="12" spans="1:18" x14ac:dyDescent="0.25">
      <c r="A12" s="47">
        <v>38565</v>
      </c>
      <c r="B12" s="9">
        <v>5.0000000000000001E-3</v>
      </c>
      <c r="C12" s="9">
        <v>-1.1222104874496597E-2</v>
      </c>
      <c r="D12" s="3">
        <f t="shared" si="0"/>
        <v>104.7951998812468</v>
      </c>
      <c r="E12" s="3">
        <f>D12/MAXA($D$6:D11)-1</f>
        <v>4.9999999999998934E-3</v>
      </c>
      <c r="F12" s="10">
        <f>'L4 (3)'!Q10</f>
        <v>5.1947573873144482E-3</v>
      </c>
      <c r="G12" s="10">
        <f t="shared" si="1"/>
        <v>4.0973750635724436E-3</v>
      </c>
      <c r="H12" s="11">
        <f t="shared" si="2"/>
        <v>102.97038808594705</v>
      </c>
      <c r="I12" s="3">
        <f t="shared" si="3"/>
        <v>102.29753909037487</v>
      </c>
      <c r="J12" s="3">
        <f>I12/MAXA($I$6:I11)-1</f>
        <v>4.0973750635724393E-3</v>
      </c>
      <c r="O12" s="3" t="s">
        <v>26</v>
      </c>
      <c r="P12" s="13">
        <f>(1+B17)*(1+B18)*(1+B19)-1</f>
        <v>4.6859934652000224E-2</v>
      </c>
      <c r="Q12" s="13">
        <f>(1+C17)*(1+C18)*(1+C19)-1</f>
        <v>3.7315010570231788E-2</v>
      </c>
      <c r="R12" s="13">
        <f>(1+G17)*(1+G18)*(1+G19)-1</f>
        <v>1.5346196885232199E-2</v>
      </c>
    </row>
    <row r="13" spans="1:18" x14ac:dyDescent="0.25">
      <c r="A13" s="47">
        <v>38596</v>
      </c>
      <c r="B13" s="9">
        <v>1.72E-2</v>
      </c>
      <c r="C13" s="9">
        <v>6.9490246947603307E-3</v>
      </c>
      <c r="D13" s="3">
        <f t="shared" si="0"/>
        <v>106.59767731920425</v>
      </c>
      <c r="E13" s="3">
        <f>D13/MAXA($D$6:D12)-1</f>
        <v>1.7200000000000104E-2</v>
      </c>
      <c r="F13" s="10">
        <f>'L4 (3)'!Q11</f>
        <v>5.3906493178469657E-3</v>
      </c>
      <c r="G13" s="10">
        <f t="shared" si="1"/>
        <v>4.2932669941049611E-3</v>
      </c>
      <c r="H13" s="11">
        <f t="shared" si="2"/>
        <v>103.52546533824101</v>
      </c>
      <c r="I13" s="3">
        <f t="shared" si="3"/>
        <v>102.73672973852973</v>
      </c>
      <c r="J13" s="3">
        <f>I13/MAXA($I$6:I12)-1</f>
        <v>4.2932669941049273E-3</v>
      </c>
      <c r="O13" s="3" t="s">
        <v>27</v>
      </c>
      <c r="P13" s="13">
        <f>(1+B20)*(1+B21)*(1+B22)-1</f>
        <v>-3.3210887499999231E-3</v>
      </c>
      <c r="Q13" s="13">
        <f>(1+C20)*(1+C21)*(1+C22)-1</f>
        <v>-1.9052139670593049E-2</v>
      </c>
      <c r="R13" s="13">
        <f>(1+G20)*(1+G21)*(1+G22)-1</f>
        <v>1.0647482809428288E-2</v>
      </c>
    </row>
    <row r="14" spans="1:18" x14ac:dyDescent="0.25">
      <c r="A14" s="47">
        <v>38626</v>
      </c>
      <c r="B14" s="9">
        <v>-1.43E-2</v>
      </c>
      <c r="C14" s="9">
        <v>-1.7740780066319406E-2</v>
      </c>
      <c r="D14" s="3">
        <f t="shared" si="0"/>
        <v>105.07333053353963</v>
      </c>
      <c r="E14" s="3">
        <f>D14/MAXA($D$6:D13)-1</f>
        <v>-1.4299999999999979E-2</v>
      </c>
      <c r="F14" s="10">
        <f>'L4 (3)'!Q12</f>
        <v>8.1315362546274961E-3</v>
      </c>
      <c r="G14" s="10">
        <f t="shared" si="1"/>
        <v>7.0341539308854915E-3</v>
      </c>
      <c r="H14" s="11">
        <f t="shared" si="2"/>
        <v>104.36728641291609</v>
      </c>
      <c r="I14" s="3">
        <f t="shared" si="3"/>
        <v>103.45939570986634</v>
      </c>
      <c r="J14" s="3">
        <f>I14/MAXA($I$6:I13)-1</f>
        <v>7.0341539308855783E-3</v>
      </c>
      <c r="O14" s="3" t="s">
        <v>33</v>
      </c>
      <c r="P14" s="13">
        <f>(1+B23)*(1+B24)*(1+B25)-1</f>
        <v>1.4128597880000093E-2</v>
      </c>
      <c r="Q14" s="13">
        <f>(1+C23)*(1+C24)*(1+C25)-1</f>
        <v>5.1684795727094279E-2</v>
      </c>
      <c r="R14" s="13">
        <f>(1+G23)*(1+G24)*(1+G25)-1</f>
        <v>2.5143059842833715E-2</v>
      </c>
    </row>
    <row r="15" spans="1:18" x14ac:dyDescent="0.25">
      <c r="A15" s="47">
        <v>38657</v>
      </c>
      <c r="B15" s="9">
        <v>1.67E-2</v>
      </c>
      <c r="C15" s="9">
        <v>3.5186095929726546E-2</v>
      </c>
      <c r="D15" s="3">
        <f t="shared" si="0"/>
        <v>106.82805515344974</v>
      </c>
      <c r="E15" s="3">
        <f>D15/MAXA($D$6:D14)-1</f>
        <v>2.161190000000035E-3</v>
      </c>
      <c r="F15" s="10">
        <f>'L4 (3)'!Q13</f>
        <v>1.5920891435423357E-3</v>
      </c>
      <c r="G15" s="10">
        <f t="shared" si="1"/>
        <v>4.9470681980033084E-4</v>
      </c>
      <c r="H15" s="11">
        <f t="shared" si="2"/>
        <v>104.53344843655506</v>
      </c>
      <c r="I15" s="3">
        <f t="shared" si="3"/>
        <v>103.51057777849643</v>
      </c>
      <c r="J15" s="3">
        <f>I15/MAXA($I$6:I14)-1</f>
        <v>4.9470681980023912E-4</v>
      </c>
      <c r="O15" s="3" t="s">
        <v>34</v>
      </c>
      <c r="P15" s="13">
        <f>(1+B26)*(1+B27)*(1+B28)-1</f>
        <v>4.5549827579999924E-2</v>
      </c>
      <c r="Q15" s="13">
        <f>(1+C26)*(1+C27)*(1+C28)-1</f>
        <v>6.1721057365202059E-2</v>
      </c>
      <c r="R15" s="13">
        <f>(1+G26)*(1+G27)*(1+G28)-1</f>
        <v>1.4967077998162992E-2</v>
      </c>
    </row>
    <row r="16" spans="1:18" x14ac:dyDescent="0.25">
      <c r="A16" s="47">
        <v>38687</v>
      </c>
      <c r="B16" s="9">
        <v>1.9900000000000001E-2</v>
      </c>
      <c r="C16" s="9">
        <v>-9.5234899241847248E-4</v>
      </c>
      <c r="D16" s="3">
        <f t="shared" si="0"/>
        <v>108.95393345100339</v>
      </c>
      <c r="E16" s="3">
        <f>D16/MAXA($D$6:D15)-1</f>
        <v>1.9900000000000029E-2</v>
      </c>
      <c r="F16" s="10">
        <f>'L4 (3)'!Q14</f>
        <v>7.7199279525842846E-3</v>
      </c>
      <c r="G16" s="10">
        <f t="shared" si="1"/>
        <v>6.62254562884228E-3</v>
      </c>
      <c r="H16" s="11">
        <f t="shared" si="2"/>
        <v>105.34043912712046</v>
      </c>
      <c r="I16" s="3">
        <f t="shared" si="3"/>
        <v>104.19608130290234</v>
      </c>
      <c r="J16" s="3">
        <f>I16/MAXA($I$6:I15)-1</f>
        <v>6.6225456288422357E-3</v>
      </c>
      <c r="O16" s="3" t="s">
        <v>28</v>
      </c>
      <c r="P16" s="13">
        <f>(1+B29)*(1+B30)*(1+B31)-1</f>
        <v>2.2846295264000283E-2</v>
      </c>
      <c r="Q16" s="13">
        <f>(1+C29)*(1+C30)*(1+C31)-1</f>
        <v>1.8049326035101121E-3</v>
      </c>
      <c r="R16" s="13">
        <f>(1+G29)*(1+G30)*(1+G31)-1</f>
        <v>8.5343222413545305E-3</v>
      </c>
    </row>
    <row r="17" spans="1:18" x14ac:dyDescent="0.25">
      <c r="A17" s="47">
        <v>38718</v>
      </c>
      <c r="B17" s="9">
        <v>1.72E-2</v>
      </c>
      <c r="C17" s="9">
        <v>2.5466771348641615E-2</v>
      </c>
      <c r="D17" s="3">
        <f t="shared" si="0"/>
        <v>110.82794110636067</v>
      </c>
      <c r="E17" s="3">
        <f>D17/MAXA($D$6:D16)-1</f>
        <v>1.7200000000000104E-2</v>
      </c>
      <c r="F17" s="10">
        <f>'L4 (3)'!Q15</f>
        <v>5.4534475454856082E-3</v>
      </c>
      <c r="G17" s="10">
        <f t="shared" si="1"/>
        <v>4.3560652217436036E-3</v>
      </c>
      <c r="H17" s="11">
        <f t="shared" si="2"/>
        <v>105.91490768631864</v>
      </c>
      <c r="I17" s="3">
        <f t="shared" si="3"/>
        <v>104.64996622890789</v>
      </c>
      <c r="J17" s="3">
        <f>I17/MAXA($I$6:I16)-1</f>
        <v>4.356065221743588E-3</v>
      </c>
      <c r="O17" s="3" t="s">
        <v>29</v>
      </c>
      <c r="P17" s="13">
        <f>(1+B32)*(1+B33)*(1+B34)-1</f>
        <v>2.8429241503999725E-2</v>
      </c>
      <c r="Q17" s="13">
        <f>(1+C32)*(1+C33)*(1+C34)-1</f>
        <v>5.8056382663208117E-2</v>
      </c>
      <c r="R17" s="13">
        <f>(1+G32)*(1+G33)*(1+G34)-1</f>
        <v>2.2634259858195893E-2</v>
      </c>
    </row>
    <row r="18" spans="1:18" x14ac:dyDescent="0.25">
      <c r="A18" s="47">
        <v>38749</v>
      </c>
      <c r="B18" s="9">
        <v>7.3000000000000001E-3</v>
      </c>
      <c r="C18" s="9">
        <v>4.5315763072539816E-4</v>
      </c>
      <c r="D18" s="3">
        <f t="shared" si="0"/>
        <v>111.63698507643711</v>
      </c>
      <c r="E18" s="3">
        <f>D18/MAXA($D$6:D17)-1</f>
        <v>7.3000000000000842E-3</v>
      </c>
      <c r="F18" s="10">
        <f>'L4 (3)'!Q16</f>
        <v>7.117094623108302E-3</v>
      </c>
      <c r="G18" s="10">
        <f t="shared" si="1"/>
        <v>6.0197122993662974E-3</v>
      </c>
      <c r="H18" s="11">
        <f t="shared" si="2"/>
        <v>106.66871410631995</v>
      </c>
      <c r="I18" s="3">
        <f t="shared" si="3"/>
        <v>105.27992891774431</v>
      </c>
      <c r="J18" s="3">
        <f>I18/MAXA($I$6:I17)-1</f>
        <v>6.0197122993663754E-3</v>
      </c>
      <c r="O18" s="3" t="s">
        <v>35</v>
      </c>
      <c r="P18" s="13">
        <f>(1+B35)*(1+B36)*(1+B37)-1</f>
        <v>-1.0101260170000015E-2</v>
      </c>
      <c r="Q18" s="13">
        <f>(1+C35)*(1+C36)*(1+C37)-1</f>
        <v>1.5565253848781824E-2</v>
      </c>
      <c r="R18" s="13">
        <f>(1+G35)*(1+G36)*(1+G37)-1</f>
        <v>1.6876645597468487E-2</v>
      </c>
    </row>
    <row r="19" spans="1:18" x14ac:dyDescent="0.25">
      <c r="A19" s="47">
        <v>38777</v>
      </c>
      <c r="B19" s="9">
        <v>2.1700000000000001E-2</v>
      </c>
      <c r="C19" s="9">
        <v>1.1095810459249567E-2</v>
      </c>
      <c r="D19" s="3">
        <f t="shared" si="0"/>
        <v>114.0595076525958</v>
      </c>
      <c r="E19" s="3">
        <f>D19/MAXA($D$6:D18)-1</f>
        <v>2.1700000000000053E-2</v>
      </c>
      <c r="F19" s="10">
        <f>'L4 (3)'!Q17</f>
        <v>5.9906793538392284E-3</v>
      </c>
      <c r="G19" s="10">
        <f t="shared" si="1"/>
        <v>4.8932970300972238E-3</v>
      </c>
      <c r="H19" s="11">
        <f t="shared" si="2"/>
        <v>107.30773216961725</v>
      </c>
      <c r="I19" s="3">
        <f t="shared" si="3"/>
        <v>105.79509488124636</v>
      </c>
      <c r="J19" s="3">
        <f>I19/MAXA($I$6:I18)-1</f>
        <v>4.8932970300972212E-3</v>
      </c>
      <c r="O19" s="3" t="s">
        <v>36</v>
      </c>
      <c r="P19" s="13">
        <f>(1+B38)*(1+B39)*(1+B40)-1</f>
        <v>-1.4827971519999483E-3</v>
      </c>
      <c r="Q19" s="13">
        <f>(1+C38)*(1+C39)*(1+C40)-1</f>
        <v>-3.8244647126248421E-2</v>
      </c>
      <c r="R19" s="13">
        <f>(1+G38)*(1+G39)*(1+G40)-1</f>
        <v>2.5658510632692533E-2</v>
      </c>
    </row>
    <row r="20" spans="1:18" x14ac:dyDescent="0.25">
      <c r="A20" s="47">
        <v>38808</v>
      </c>
      <c r="B20" s="9">
        <v>9.7999999999999997E-3</v>
      </c>
      <c r="C20" s="9">
        <v>1.2155652737941391E-2</v>
      </c>
      <c r="D20" s="3">
        <f t="shared" si="0"/>
        <v>115.17729082759124</v>
      </c>
      <c r="E20" s="3">
        <f>D20/MAXA($D$6:D19)-1</f>
        <v>9.8000000000000309E-3</v>
      </c>
      <c r="F20" s="10">
        <f>'L4 (3)'!Q18</f>
        <v>7.1498251610228368E-3</v>
      </c>
      <c r="G20" s="10">
        <f t="shared" si="1"/>
        <v>6.0524428372808322E-3</v>
      </c>
      <c r="H20" s="11">
        <f t="shared" si="2"/>
        <v>108.07496369305589</v>
      </c>
      <c r="I20" s="3">
        <f t="shared" si="3"/>
        <v>106.4354136454798</v>
      </c>
      <c r="J20" s="3">
        <f>I20/MAXA($I$6:I19)-1</f>
        <v>6.0524428372807915E-3</v>
      </c>
      <c r="O20" s="3" t="s">
        <v>30</v>
      </c>
      <c r="P20" s="13">
        <f>(1+B41)*(1+B41)*(1+B43)-1</f>
        <v>-2.9606155900000042E-2</v>
      </c>
      <c r="Q20" s="13">
        <f>(1+C41)*(1+C41)*(1+C43)-1</f>
        <v>-0.12383879475937432</v>
      </c>
      <c r="R20" s="13">
        <f>(1+G41)*(1+G41)*(1+G43)-1</f>
        <v>2.1720349987187193E-2</v>
      </c>
    </row>
    <row r="21" spans="1:18" x14ac:dyDescent="0.25">
      <c r="A21" s="47">
        <v>38838</v>
      </c>
      <c r="B21" s="9">
        <v>-1.2500000000000001E-2</v>
      </c>
      <c r="C21" s="9">
        <v>-3.0916916141150885E-2</v>
      </c>
      <c r="D21" s="3">
        <f t="shared" si="0"/>
        <v>113.73757469224635</v>
      </c>
      <c r="E21" s="3">
        <f>D21/MAXA($D$6:D20)-1</f>
        <v>-1.2499999999999956E-2</v>
      </c>
      <c r="F21" s="10">
        <f>'L4 (3)'!Q19</f>
        <v>5.2963144991274268E-3</v>
      </c>
      <c r="G21" s="10">
        <f t="shared" si="1"/>
        <v>4.1989321753854222E-3</v>
      </c>
      <c r="H21" s="11">
        <f t="shared" si="2"/>
        <v>108.64736269025609</v>
      </c>
      <c r="I21" s="3">
        <f t="shared" si="3"/>
        <v>106.88232872843626</v>
      </c>
      <c r="J21" s="3">
        <f>I21/MAXA($I$6:I20)-1</f>
        <v>4.1989321753854725E-3</v>
      </c>
      <c r="O21" s="3" t="s">
        <v>37</v>
      </c>
      <c r="P21" s="13">
        <f>(1+B44)*(1+B45)*(1+B346)-1</f>
        <v>1.7059999999999853E-2</v>
      </c>
      <c r="Q21" s="13">
        <f>(1+C44)*(1+C45)*(1+C346)-1</f>
        <v>5.8728401661519269E-2</v>
      </c>
      <c r="R21" s="13">
        <f>(1+G44)*(1+G45)*(1+G346)-1</f>
        <v>2.4295189152367946E-4</v>
      </c>
    </row>
    <row r="22" spans="1:18" x14ac:dyDescent="0.25">
      <c r="A22" s="47">
        <v>38869</v>
      </c>
      <c r="B22" s="9">
        <v>-5.0000000000000001E-4</v>
      </c>
      <c r="C22" s="9">
        <v>8.6596227782509416E-5</v>
      </c>
      <c r="D22" s="3">
        <f t="shared" si="0"/>
        <v>113.68070590490024</v>
      </c>
      <c r="E22" s="3">
        <f>D22/MAXA($D$6:D21)-1</f>
        <v>-1.2993749999999915E-2</v>
      </c>
      <c r="F22" s="10">
        <f>'L4 (3)'!Q20</f>
        <v>1.4643055312222849E-3</v>
      </c>
      <c r="G22" s="10">
        <f t="shared" si="1"/>
        <v>3.6692320748028004E-4</v>
      </c>
      <c r="H22" s="11">
        <f t="shared" si="2"/>
        <v>108.80645562439614</v>
      </c>
      <c r="I22" s="3">
        <f t="shared" si="3"/>
        <v>106.92154633531626</v>
      </c>
      <c r="J22" s="3">
        <f>I22/MAXA($I$6:I21)-1</f>
        <v>3.6692320748032969E-4</v>
      </c>
      <c r="O22" s="3" t="s">
        <v>38</v>
      </c>
      <c r="P22" s="13">
        <f>(1+B47)*(1+B48)*(1+B49)-1</f>
        <v>-5.5754993645000139E-2</v>
      </c>
      <c r="Q22" s="13">
        <f>(1+C47)*(1+C48)*(1+C49)-1</f>
        <v>-8.8781261718749893E-2</v>
      </c>
      <c r="R22" s="13">
        <f>(1+G47)*(1+G48)*(1+G49)-1</f>
        <v>2.0444254249447624E-3</v>
      </c>
    </row>
    <row r="23" spans="1:18" x14ac:dyDescent="0.25">
      <c r="A23" s="47">
        <v>38899</v>
      </c>
      <c r="B23" s="9">
        <v>-2.2000000000000001E-3</v>
      </c>
      <c r="C23" s="9">
        <v>5.0858787979908282E-3</v>
      </c>
      <c r="D23" s="3">
        <f t="shared" si="0"/>
        <v>113.43060835190946</v>
      </c>
      <c r="E23" s="3">
        <f>D23/MAXA($D$6:D22)-1</f>
        <v>-1.5165163749999877E-2</v>
      </c>
      <c r="F23" s="10">
        <f>'L4 (3)'!Q21</f>
        <v>1.1282304511200309E-2</v>
      </c>
      <c r="G23" s="10">
        <f t="shared" si="1"/>
        <v>1.0184922187458305E-2</v>
      </c>
      <c r="H23" s="11">
        <f t="shared" si="2"/>
        <v>110.03404318953497</v>
      </c>
      <c r="I23" s="3">
        <f t="shared" si="3"/>
        <v>108.01053396490418</v>
      </c>
      <c r="J23" s="3">
        <f>I23/MAXA($I$6:I22)-1</f>
        <v>1.0184922187458367E-2</v>
      </c>
      <c r="O23" s="3" t="s">
        <v>39</v>
      </c>
      <c r="P23" s="13">
        <f>(1+B50)*(1+B51)*(1+B52)-1</f>
        <v>-4.5715056724000003E-2</v>
      </c>
      <c r="Q23" s="13">
        <f>(1+C50)*(1+C51)*(1+C52)-1</f>
        <v>-0.22558214306366153</v>
      </c>
      <c r="R23" s="13">
        <f>(1+G50)*(1+G51)*(1+G52)-1</f>
        <v>-2.0478302279664629E-2</v>
      </c>
    </row>
    <row r="24" spans="1:18" x14ac:dyDescent="0.25">
      <c r="A24" s="47">
        <v>38930</v>
      </c>
      <c r="B24" s="9">
        <v>9.4999999999999998E-3</v>
      </c>
      <c r="C24" s="9">
        <v>2.1274193032348121E-2</v>
      </c>
      <c r="D24" s="3">
        <f t="shared" si="0"/>
        <v>114.5081991312526</v>
      </c>
      <c r="E24" s="3">
        <f>D24/MAXA($D$6:D23)-1</f>
        <v>-5.8092328056248421E-3</v>
      </c>
      <c r="F24" s="10">
        <f>'L4 (3)'!Q22</f>
        <v>6.9148476547001335E-3</v>
      </c>
      <c r="G24" s="10">
        <f t="shared" si="1"/>
        <v>5.8174653309581289E-3</v>
      </c>
      <c r="H24" s="11">
        <f t="shared" si="2"/>
        <v>110.7949118350213</v>
      </c>
      <c r="I24" s="3">
        <f t="shared" si="3"/>
        <v>108.63888150162329</v>
      </c>
      <c r="J24" s="3">
        <f>I24/MAXA($I$6:I23)-1</f>
        <v>5.8174653309581714E-3</v>
      </c>
      <c r="O24" s="3" t="s">
        <v>40</v>
      </c>
      <c r="P24" s="13">
        <f>(1+B53)*(1+B54)*(1+B55)-1</f>
        <v>1.2393811753999895E-2</v>
      </c>
      <c r="Q24" s="13">
        <f>(1+C53)*(1+C54)*(1+C55)-1</f>
        <v>-0.11666759479656785</v>
      </c>
      <c r="R24" s="13">
        <f>(1+G53)*(1+G54)*(1+G55)-1</f>
        <v>2.0571954489897903E-2</v>
      </c>
    </row>
    <row r="25" spans="1:18" x14ac:dyDescent="0.25">
      <c r="A25" s="47">
        <v>38961</v>
      </c>
      <c r="B25" s="9">
        <v>6.8000000000000005E-3</v>
      </c>
      <c r="C25" s="9">
        <v>2.4566298512509466E-2</v>
      </c>
      <c r="D25" s="3">
        <f t="shared" si="0"/>
        <v>115.28685488534511</v>
      </c>
      <c r="E25" s="3">
        <f>D25/MAXA($D$6:D24)-1</f>
        <v>9.5126441129678163E-4</v>
      </c>
      <c r="F25" s="10">
        <f>'L4 (3)'!Q23</f>
        <v>1.003524746252882E-2</v>
      </c>
      <c r="G25" s="10">
        <f t="shared" si="1"/>
        <v>8.9378651387868151E-3</v>
      </c>
      <c r="H25" s="11">
        <f t="shared" si="2"/>
        <v>111.90676619287481</v>
      </c>
      <c r="I25" s="3">
        <f t="shared" si="3"/>
        <v>109.60988117331344</v>
      </c>
      <c r="J25" s="3">
        <f>I25/MAXA($I$6:I24)-1</f>
        <v>8.9378651387868047E-3</v>
      </c>
      <c r="O25" s="3" t="s">
        <v>41</v>
      </c>
      <c r="P25" s="13">
        <f>(1+B56)*(1+B57)*(1+B58)-1</f>
        <v>5.4732674380000068E-2</v>
      </c>
      <c r="Q25" s="13">
        <f>(1+C56)*(1+C57)*(1+C58)-1</f>
        <v>0.15221779583276618</v>
      </c>
      <c r="R25" s="13">
        <f>(1+G56)*(1+G57)*(1+G58)-1</f>
        <v>2.8283287719723438E-2</v>
      </c>
    </row>
    <row r="26" spans="1:18" x14ac:dyDescent="0.25">
      <c r="A26" s="47">
        <v>38991</v>
      </c>
      <c r="B26" s="9">
        <v>1.0200000000000001E-2</v>
      </c>
      <c r="C26" s="9">
        <v>3.1508002961554205E-2</v>
      </c>
      <c r="D26" s="3">
        <f t="shared" si="0"/>
        <v>116.46278080517563</v>
      </c>
      <c r="E26" s="3">
        <f>D26/MAXA($D$6:D25)-1</f>
        <v>1.0199999999999987E-2</v>
      </c>
      <c r="F26" s="10">
        <f>'L4 (3)'!Q24</f>
        <v>3.2253266026670353E-3</v>
      </c>
      <c r="G26" s="10">
        <f t="shared" si="1"/>
        <v>2.1279442789250303E-3</v>
      </c>
      <c r="H26" s="11">
        <f t="shared" si="2"/>
        <v>112.26770206289513</v>
      </c>
      <c r="I26" s="3">
        <f t="shared" si="3"/>
        <v>109.84312489286985</v>
      </c>
      <c r="J26" s="3">
        <f>I26/MAXA($I$6:I25)-1</f>
        <v>2.1279442789250425E-3</v>
      </c>
      <c r="O26" s="3" t="s">
        <v>42</v>
      </c>
      <c r="P26" s="13">
        <f>(1+B59)*(1+B60)*(1+B61)-1</f>
        <v>5.2383991832000154E-2</v>
      </c>
      <c r="Q26" s="13">
        <f>(1+C59)*(1+C60)*(1+C61)-1</f>
        <v>0.14984983243163552</v>
      </c>
      <c r="R26" s="13">
        <f>(1+G59)*(1+G60)*(1+G61)-1</f>
        <v>2.4509078873220291E-2</v>
      </c>
    </row>
    <row r="27" spans="1:18" x14ac:dyDescent="0.25">
      <c r="A27" s="47">
        <v>39022</v>
      </c>
      <c r="B27" s="9">
        <v>1.4499999999999999E-2</v>
      </c>
      <c r="C27" s="9">
        <v>1.6466656727820217E-2</v>
      </c>
      <c r="D27" s="3">
        <f t="shared" si="0"/>
        <v>118.15149112685067</v>
      </c>
      <c r="E27" s="3">
        <f>D27/MAXA($D$6:D26)-1</f>
        <v>1.4499999999999957E-2</v>
      </c>
      <c r="F27" s="10">
        <f>'L4 (3)'!Q25</f>
        <v>9.0827394719312192E-3</v>
      </c>
      <c r="G27" s="10">
        <f t="shared" si="1"/>
        <v>7.9853571481892146E-3</v>
      </c>
      <c r="H27" s="11">
        <f t="shared" si="2"/>
        <v>113.28740035184481</v>
      </c>
      <c r="I27" s="3">
        <f t="shared" si="3"/>
        <v>110.72026147541257</v>
      </c>
      <c r="J27" s="3">
        <f>I27/MAXA($I$6:I26)-1</f>
        <v>7.9853571481891539E-3</v>
      </c>
      <c r="O27" s="3" t="s">
        <v>43</v>
      </c>
      <c r="P27" s="13">
        <f>(1+B62)*(1+B63)*(1+B64)-1</f>
        <v>1.506545771000023E-2</v>
      </c>
      <c r="Q27" s="13">
        <f>(1+C62)*(1+C63)*(1+C64)-1</f>
        <v>5.4887068542618156E-2</v>
      </c>
      <c r="R27" s="13">
        <f>(1+G62)*(1+G63)*(1+G64)-1</f>
        <v>1.7289150569249179E-2</v>
      </c>
    </row>
    <row r="28" spans="1:18" x14ac:dyDescent="0.25">
      <c r="A28" s="47">
        <v>39052</v>
      </c>
      <c r="B28" s="9">
        <v>2.0199999999999999E-2</v>
      </c>
      <c r="C28" s="9">
        <v>1.2615782852659851E-2</v>
      </c>
      <c r="D28" s="3">
        <f t="shared" si="0"/>
        <v>120.53815124761306</v>
      </c>
      <c r="E28" s="3">
        <f>D28/MAXA($D$6:D27)-1</f>
        <v>2.0199999999999996E-2</v>
      </c>
      <c r="F28" s="10">
        <f>'L4 (3)'!Q26</f>
        <v>5.8856598415746161E-3</v>
      </c>
      <c r="G28" s="10">
        <f t="shared" si="1"/>
        <v>4.7882775178326115E-3</v>
      </c>
      <c r="H28" s="11">
        <f t="shared" si="2"/>
        <v>113.95417145465206</v>
      </c>
      <c r="I28" s="3">
        <f t="shared" si="3"/>
        <v>111.25042081420382</v>
      </c>
      <c r="J28" s="3">
        <f>I28/MAXA($I$6:I27)-1</f>
        <v>4.7882775178325065E-3</v>
      </c>
      <c r="O28" s="3" t="s">
        <v>44</v>
      </c>
      <c r="P28" s="13">
        <f>(1+B65)*(1+B66)*(1+B67)-1</f>
        <v>2.2076321552000122E-2</v>
      </c>
      <c r="Q28" s="13">
        <f>(1+C65)*(1+C66)*(1+C67)-1</f>
        <v>4.872215870265606E-2</v>
      </c>
      <c r="R28" s="13">
        <f>(1+G65)*(1+G66)*(1+G67)-1</f>
        <v>1.8196826752725936E-2</v>
      </c>
    </row>
    <row r="29" spans="1:18" x14ac:dyDescent="0.25">
      <c r="A29" s="47">
        <v>39083</v>
      </c>
      <c r="B29" s="9">
        <v>1.1299999999999999E-2</v>
      </c>
      <c r="C29" s="9">
        <v>1.4059042735039773E-2</v>
      </c>
      <c r="D29" s="3">
        <f t="shared" si="0"/>
        <v>121.9002323567111</v>
      </c>
      <c r="E29" s="3">
        <f>D29/MAXA($D$6:D28)-1</f>
        <v>1.1300000000000088E-2</v>
      </c>
      <c r="F29" s="10">
        <f>'L4 (3)'!Q27</f>
        <v>6.8719475454171374E-3</v>
      </c>
      <c r="G29" s="10">
        <f t="shared" si="1"/>
        <v>5.7745652216751328E-3</v>
      </c>
      <c r="H29" s="11">
        <f t="shared" si="2"/>
        <v>114.73725854346989</v>
      </c>
      <c r="I29" s="3">
        <f t="shared" si="3"/>
        <v>111.89284362513425</v>
      </c>
      <c r="J29" s="3">
        <f>I29/MAXA($I$6:I28)-1</f>
        <v>5.7745652216751875E-3</v>
      </c>
      <c r="O29" s="3" t="s">
        <v>45</v>
      </c>
      <c r="P29" s="13">
        <f>(1+B68)*(1+B69)*(1+B70)-1</f>
        <v>-1.4863914549999913E-2</v>
      </c>
      <c r="Q29" s="13">
        <f>(1+C68)*(1+C69)*(1+C70)-1</f>
        <v>-0.11862196676535885</v>
      </c>
      <c r="R29" s="13">
        <f>(1+G68)*(1+G69)*(1+G70)-1</f>
        <v>-1.3298411284049738E-2</v>
      </c>
    </row>
    <row r="30" spans="1:18" x14ac:dyDescent="0.25">
      <c r="A30" s="47">
        <v>39114</v>
      </c>
      <c r="B30" s="9">
        <v>1.8E-3</v>
      </c>
      <c r="C30" s="9">
        <v>-2.1846176033528231E-2</v>
      </c>
      <c r="D30" s="3">
        <f t="shared" si="0"/>
        <v>122.11965277495318</v>
      </c>
      <c r="E30" s="3">
        <f>D30/MAXA($D$6:D29)-1</f>
        <v>1.8000000000000238E-3</v>
      </c>
      <c r="F30" s="10">
        <f>'L4 (3)'!Q28</f>
        <v>7.9480299175310205E-3</v>
      </c>
      <c r="G30" s="10">
        <f t="shared" si="1"/>
        <v>6.8506475937890159E-3</v>
      </c>
      <c r="H30" s="11">
        <f t="shared" si="2"/>
        <v>115.64919370702887</v>
      </c>
      <c r="I30" s="3">
        <f t="shared" si="3"/>
        <v>112.65938206507698</v>
      </c>
      <c r="J30" s="3">
        <f>I30/MAXA($I$6:I29)-1</f>
        <v>6.850647593789061E-3</v>
      </c>
      <c r="O30" s="3" t="s">
        <v>46</v>
      </c>
      <c r="P30" s="13">
        <f>(1+B71)*(1+B72)*(1+B73)-1</f>
        <v>2.7205646330000111E-2</v>
      </c>
      <c r="Q30" s="13">
        <f>(1+C71)*(1+C72)*(1+C73)-1</f>
        <v>0.10719794528113624</v>
      </c>
      <c r="R30" s="13">
        <f>(1+G71)*(1+G72)*(1+G73)-1</f>
        <v>3.2497489617944852E-2</v>
      </c>
    </row>
    <row r="31" spans="1:18" x14ac:dyDescent="0.25">
      <c r="A31" s="47">
        <v>39142</v>
      </c>
      <c r="B31" s="9">
        <v>9.5999999999999992E-3</v>
      </c>
      <c r="C31" s="9">
        <v>9.9799828968305526E-3</v>
      </c>
      <c r="D31" s="3">
        <f t="shared" si="0"/>
        <v>123.29200144159273</v>
      </c>
      <c r="E31" s="3">
        <f>D31/MAXA($D$6:D30)-1</f>
        <v>9.6000000000000529E-3</v>
      </c>
      <c r="F31" s="10">
        <f>'L4 (3)'!Q29</f>
        <v>-2.981410775735507E-3</v>
      </c>
      <c r="G31" s="10">
        <f t="shared" si="1"/>
        <v>-4.078793099477512E-3</v>
      </c>
      <c r="H31" s="11">
        <f t="shared" si="2"/>
        <v>115.30439595470561</v>
      </c>
      <c r="I31" s="3">
        <f t="shared" si="3"/>
        <v>112.19986775491854</v>
      </c>
      <c r="J31" s="3">
        <f>I31/MAXA($I$6:I30)-1</f>
        <v>-4.0787930994775623E-3</v>
      </c>
      <c r="O31" s="3" t="s">
        <v>47</v>
      </c>
      <c r="P31" s="13">
        <f>(1+B74)*(1+B75)*(1+B76)-1</f>
        <v>4.7287417665999865E-2</v>
      </c>
      <c r="Q31" s="13">
        <f>(1+C74)*(1+C75)*(1+C76)-1</f>
        <v>0.10203300823660832</v>
      </c>
      <c r="R31" s="13">
        <f>(1+G74)*(1+G75)*(1+G76)-1</f>
        <v>2.0791162390171536E-2</v>
      </c>
    </row>
    <row r="32" spans="1:18" x14ac:dyDescent="0.25">
      <c r="A32" s="47">
        <v>39173</v>
      </c>
      <c r="B32" s="9">
        <v>1.46E-2</v>
      </c>
      <c r="C32" s="9">
        <v>4.3290690602424187E-2</v>
      </c>
      <c r="D32" s="3">
        <f t="shared" si="0"/>
        <v>125.09206466263998</v>
      </c>
      <c r="E32" s="3">
        <f>D32/MAXA($D$6:D31)-1</f>
        <v>1.4599999999999946E-2</v>
      </c>
      <c r="F32" s="10">
        <f>'L4 (3)'!Q30</f>
        <v>6.2912835014307953E-3</v>
      </c>
      <c r="G32" s="10">
        <f t="shared" si="1"/>
        <v>5.1939011776887907E-3</v>
      </c>
      <c r="H32" s="11">
        <f t="shared" si="2"/>
        <v>116.0298085986179</v>
      </c>
      <c r="I32" s="3">
        <f t="shared" si="3"/>
        <v>112.78262278018732</v>
      </c>
      <c r="J32" s="3">
        <f>I32/MAXA($I$6:I31)-1</f>
        <v>1.0939232299280732E-3</v>
      </c>
      <c r="O32" s="3" t="s">
        <v>48</v>
      </c>
      <c r="P32" s="13">
        <f>(1+B77)*(1+B78)*(1+B79)-1</f>
        <v>5.4988383999998725E-3</v>
      </c>
      <c r="Q32" s="13">
        <f>(1+C77)*(1+C78)*(1+C79)-1</f>
        <v>5.4220556110406548E-2</v>
      </c>
      <c r="R32" s="13">
        <f>(1+G77)*(1+G78)*(1+G79)-1</f>
        <v>1.6731897759289849E-2</v>
      </c>
    </row>
    <row r="33" spans="1:18" x14ac:dyDescent="0.25">
      <c r="A33" s="47">
        <v>39203</v>
      </c>
      <c r="B33" s="9">
        <v>1.0800000000000001E-2</v>
      </c>
      <c r="C33" s="9">
        <v>3.254922870993493E-2</v>
      </c>
      <c r="D33" s="3">
        <f t="shared" si="0"/>
        <v>126.44305896099648</v>
      </c>
      <c r="E33" s="3">
        <f>D33/MAXA($D$6:D32)-1</f>
        <v>1.0799999999999921E-2</v>
      </c>
      <c r="F33" s="10">
        <f>'L4 (3)'!Q31</f>
        <v>1.0454600301954046E-2</v>
      </c>
      <c r="G33" s="10">
        <f t="shared" si="1"/>
        <v>9.3572179782120419E-3</v>
      </c>
      <c r="H33" s="11">
        <f t="shared" si="2"/>
        <v>117.24285387062869</v>
      </c>
      <c r="I33" s="3">
        <f t="shared" si="3"/>
        <v>113.83795436569599</v>
      </c>
      <c r="J33" s="3">
        <f>I33/MAXA($I$6:I32)-1</f>
        <v>9.3572179782119846E-3</v>
      </c>
      <c r="O33" s="3" t="s">
        <v>49</v>
      </c>
      <c r="P33" s="13">
        <f>(1+B80)*(1+B81)*(1+B82)-1</f>
        <v>-1.1282222280999954E-2</v>
      </c>
      <c r="Q33" s="13">
        <f>(1+C80)*(1+C81)*(1+C82)-1</f>
        <v>-3.9144846414979062E-3</v>
      </c>
      <c r="R33" s="13">
        <f>(1+G80)*(1+G81)*(1+G82)-1</f>
        <v>6.2599140315362511E-3</v>
      </c>
    </row>
    <row r="34" spans="1:18" x14ac:dyDescent="0.25">
      <c r="A34" s="47">
        <v>39234</v>
      </c>
      <c r="B34" s="9">
        <v>2.8000000000000004E-3</v>
      </c>
      <c r="C34" s="9">
        <v>-1.7816322202167556E-2</v>
      </c>
      <c r="D34" s="3">
        <f t="shared" si="0"/>
        <v>126.79709952608727</v>
      </c>
      <c r="E34" s="3">
        <f>D34/MAXA($D$6:D33)-1</f>
        <v>2.7999999999999137E-3</v>
      </c>
      <c r="F34" s="10">
        <f>'L4 (3)'!Q32</f>
        <v>9.0163084592790963E-3</v>
      </c>
      <c r="G34" s="10">
        <f t="shared" si="1"/>
        <v>7.9189261355370917E-3</v>
      </c>
      <c r="H34" s="11">
        <f t="shared" si="2"/>
        <v>118.29995160577248</v>
      </c>
      <c r="I34" s="3">
        <f t="shared" si="3"/>
        <v>114.73942871773858</v>
      </c>
      <c r="J34" s="3">
        <f>I34/MAXA($I$6:I33)-1</f>
        <v>7.9189261355370189E-3</v>
      </c>
      <c r="O34" s="3" t="s">
        <v>50</v>
      </c>
      <c r="P34" s="13">
        <f>(1+B83)*(1+B84)*(1+B85)-1</f>
        <v>-2.7922824307999972E-2</v>
      </c>
      <c r="Q34" s="13">
        <f>(1+C83)*(1+C84)*(1+C85)-1</f>
        <v>-0.14327899264812149</v>
      </c>
      <c r="R34" s="13">
        <f>(1+G83)*(1+G84)*(1+G85)-1</f>
        <v>-1.3023721812538525E-2</v>
      </c>
    </row>
    <row r="35" spans="1:18" x14ac:dyDescent="0.25">
      <c r="A35" s="47">
        <v>39264</v>
      </c>
      <c r="B35" s="9">
        <v>-4.1999999999999997E-3</v>
      </c>
      <c r="C35" s="9">
        <v>-3.1981878316802548E-2</v>
      </c>
      <c r="D35" s="3">
        <f t="shared" si="0"/>
        <v>126.2645517080777</v>
      </c>
      <c r="E35" s="3">
        <f>D35/MAXA($D$6:D34)-1</f>
        <v>-4.1999999999999815E-3</v>
      </c>
      <c r="F35" s="10">
        <f>'L4 (3)'!Q33</f>
        <v>5.7374934500790094E-3</v>
      </c>
      <c r="G35" s="10">
        <f t="shared" si="1"/>
        <v>4.6401111263370048E-3</v>
      </c>
      <c r="H35" s="11">
        <f t="shared" si="2"/>
        <v>118.97869680325525</v>
      </c>
      <c r="I35" s="3">
        <f t="shared" si="3"/>
        <v>115.2718324175613</v>
      </c>
      <c r="J35" s="3">
        <f>I35/MAXA($I$6:I34)-1</f>
        <v>4.6401111263369987E-3</v>
      </c>
      <c r="O35" s="3" t="s">
        <v>51</v>
      </c>
      <c r="P35" s="13">
        <f>(1+B86)*(1+B87)*(1+B88)-1</f>
        <v>8.2838444399999656E-3</v>
      </c>
      <c r="Q35" s="13">
        <f>(1+C86)*(1+C87)*(1+C88)-1</f>
        <v>0.11152350770975006</v>
      </c>
      <c r="R35" s="13">
        <f>(1+G86)*(1+G87)*(1+G88)-1</f>
        <v>2.5519823363325589E-2</v>
      </c>
    </row>
    <row r="36" spans="1:18" x14ac:dyDescent="0.25">
      <c r="A36" s="47">
        <v>39295</v>
      </c>
      <c r="B36" s="9">
        <v>-1.4499999999999999E-2</v>
      </c>
      <c r="C36" s="9">
        <v>1.2863571531556817E-2</v>
      </c>
      <c r="D36" s="3">
        <f t="shared" si="0"/>
        <v>124.43371570831059</v>
      </c>
      <c r="E36" s="3">
        <f>D36/MAXA($D$6:D35)-1</f>
        <v>-1.8639099999999909E-2</v>
      </c>
      <c r="F36" s="10">
        <f>'L4 (3)'!Q34</f>
        <v>2.548116413405784E-3</v>
      </c>
      <c r="G36" s="10">
        <f t="shared" si="1"/>
        <v>1.4507340896637792E-3</v>
      </c>
      <c r="H36" s="11">
        <f t="shared" si="2"/>
        <v>119.28186837342525</v>
      </c>
      <c r="I36" s="3">
        <f t="shared" si="3"/>
        <v>115.43906119442745</v>
      </c>
      <c r="J36" s="3">
        <f>I36/MAXA($I$6:I35)-1</f>
        <v>1.4507340896636745E-3</v>
      </c>
      <c r="O36" s="3" t="s">
        <v>52</v>
      </c>
      <c r="P36" s="13">
        <f>(1+B89)*(1+B90)*(1+B91)-1</f>
        <v>3.4630977124999962E-2</v>
      </c>
      <c r="Q36" s="13">
        <f>(1+C89)*(1+C90)*(1+C91)-1</f>
        <v>0.11996660136704707</v>
      </c>
      <c r="R36" s="13">
        <f>(1+G89)*(1+G90)*(1+G91)-1</f>
        <v>2.4826261710311659E-2</v>
      </c>
    </row>
    <row r="37" spans="1:18" x14ac:dyDescent="0.25">
      <c r="A37" s="47">
        <v>39326</v>
      </c>
      <c r="B37" s="9">
        <v>8.6999999999999994E-3</v>
      </c>
      <c r="C37" s="9">
        <v>3.5794008343299488E-2</v>
      </c>
      <c r="D37" s="3">
        <f t="shared" si="0"/>
        <v>125.51628903497289</v>
      </c>
      <c r="E37" s="3">
        <f>D37/MAXA($D$6:D36)-1</f>
        <v>-1.0101260169999904E-2</v>
      </c>
      <c r="F37" s="10">
        <f>'L4 (3)'!Q35</f>
        <v>1.1811123279702559E-2</v>
      </c>
      <c r="G37" s="10">
        <f t="shared" si="1"/>
        <v>1.0713740955960555E-2</v>
      </c>
      <c r="H37" s="11">
        <f t="shared" si="2"/>
        <v>120.69072122581703</v>
      </c>
      <c r="I37" s="3">
        <f t="shared" si="3"/>
        <v>116.67584539226382</v>
      </c>
      <c r="J37" s="3">
        <f>I37/MAXA($I$6:I36)-1</f>
        <v>1.071374095596056E-2</v>
      </c>
      <c r="O37" s="3" t="s">
        <v>53</v>
      </c>
      <c r="P37" s="13">
        <f>(1+B92)*(1+B93)*(1+B94)-1</f>
        <v>-8.680366527999972E-3</v>
      </c>
      <c r="Q37" s="13">
        <f>(1+C92)*(1+C93)*(1+C94)-1</f>
        <v>-3.2879605496395681E-2</v>
      </c>
      <c r="R37" s="13">
        <f>(1+G92)*(1+G93)*(1+G94)-1</f>
        <v>1.1586784553019758E-2</v>
      </c>
    </row>
    <row r="38" spans="1:18" x14ac:dyDescent="0.25">
      <c r="A38" s="47">
        <v>39356</v>
      </c>
      <c r="B38" s="9">
        <v>1.0900000000000002E-2</v>
      </c>
      <c r="C38" s="9">
        <v>1.4822338300311211E-2</v>
      </c>
      <c r="D38" s="3">
        <f t="shared" si="0"/>
        <v>126.88441658545408</v>
      </c>
      <c r="E38" s="3">
        <f>D38/MAXA($D$6:D37)-1</f>
        <v>6.8863609414693272E-4</v>
      </c>
      <c r="F38" s="10">
        <f>'L4 (3)'!Q36</f>
        <v>1.3043331236040793E-2</v>
      </c>
      <c r="G38" s="10">
        <f t="shared" si="1"/>
        <v>1.1945948912298788E-2</v>
      </c>
      <c r="H38" s="11">
        <f t="shared" si="2"/>
        <v>122.26493027988201</v>
      </c>
      <c r="I38" s="3">
        <f t="shared" si="3"/>
        <v>118.06964908061909</v>
      </c>
      <c r="J38" s="3">
        <f>I38/MAXA($I$6:I37)-1</f>
        <v>1.1945948912298832E-2</v>
      </c>
      <c r="O38" s="3" t="s">
        <v>54</v>
      </c>
      <c r="P38" s="13">
        <f>(1+B95)*(1+B96)*(1+B97)-1</f>
        <v>2.4920068759999969E-2</v>
      </c>
      <c r="Q38" s="13">
        <f>(1+C95)*(1+C96)*(1+C97)-1</f>
        <v>5.7636406912816573E-2</v>
      </c>
      <c r="R38" s="13">
        <f>(1+G95)*(1+G96)*(1+G97)-1</f>
        <v>1.3550661975251233E-2</v>
      </c>
    </row>
    <row r="39" spans="1:18" x14ac:dyDescent="0.25">
      <c r="A39" s="47">
        <v>39387</v>
      </c>
      <c r="B39" s="9">
        <v>-1.54E-2</v>
      </c>
      <c r="C39" s="9">
        <v>-4.4043417224814418E-2</v>
      </c>
      <c r="D39" s="3">
        <f t="shared" si="0"/>
        <v>124.93039657003808</v>
      </c>
      <c r="E39" s="3">
        <f>D39/MAXA($D$6:D38)-1</f>
        <v>-1.5399999999999969E-2</v>
      </c>
      <c r="F39" s="10">
        <f>'L4 (3)'!Q37</f>
        <v>9.7878882885182907E-3</v>
      </c>
      <c r="G39" s="10">
        <f t="shared" si="1"/>
        <v>8.690505964776286E-3</v>
      </c>
      <c r="H39" s="11">
        <f t="shared" si="2"/>
        <v>123.46164575906496</v>
      </c>
      <c r="I39" s="3">
        <f t="shared" si="3"/>
        <v>119.09573407021327</v>
      </c>
      <c r="J39" s="3">
        <f>I39/MAXA($I$6:I38)-1</f>
        <v>8.6905059647763849E-3</v>
      </c>
      <c r="O39" s="3" t="s">
        <v>55</v>
      </c>
      <c r="P39" s="13">
        <f>(1+B5598)*(1+B99)*(1+B100)-1</f>
        <v>1.3137379999999865E-2</v>
      </c>
      <c r="Q39" s="13">
        <f>(1+C5598)*(1+C99)*(1+C100)-1</f>
        <v>9.9350687331518639E-3</v>
      </c>
      <c r="R39" s="13">
        <f>(1+G5598)*(1+G99)*(1+G100)-1</f>
        <v>7.826288368109946E-3</v>
      </c>
    </row>
    <row r="40" spans="1:18" x14ac:dyDescent="0.25">
      <c r="A40" s="47">
        <v>39417</v>
      </c>
      <c r="B40" s="9">
        <v>3.2000000000000002E-3</v>
      </c>
      <c r="C40" s="9">
        <v>-8.6285090339686121E-3</v>
      </c>
      <c r="D40" s="3">
        <f t="shared" si="0"/>
        <v>125.33017383906221</v>
      </c>
      <c r="E40" s="3">
        <f>D40/MAXA($D$6:D39)-1</f>
        <v>-1.2249279999999918E-2</v>
      </c>
      <c r="F40" s="10">
        <f>'L4 (3)'!Q38</f>
        <v>5.9156887568508299E-3</v>
      </c>
      <c r="G40" s="10">
        <f t="shared" si="1"/>
        <v>4.8183064331088253E-3</v>
      </c>
      <c r="H40" s="11">
        <f t="shared" si="2"/>
        <v>124.19200642878415</v>
      </c>
      <c r="I40" s="3">
        <f t="shared" si="3"/>
        <v>119.6695738118396</v>
      </c>
      <c r="J40" s="3">
        <f>I40/MAXA($I$6:I39)-1</f>
        <v>4.8183064331088765E-3</v>
      </c>
      <c r="O40" s="3" t="s">
        <v>56</v>
      </c>
      <c r="P40" s="13">
        <f>(1+B101)*(1+B102)*(1+B103)-1</f>
        <v>2.9328498356000043E-2</v>
      </c>
      <c r="Q40" s="13">
        <f>(1+C101)*(1+C102)*(1+C103)-1</f>
        <v>0.10026714947921511</v>
      </c>
      <c r="R40" s="13">
        <f>(1+G101)*(1+G102)*(1+G103)-1</f>
        <v>5.4624624654273646E-3</v>
      </c>
    </row>
    <row r="41" spans="1:18" x14ac:dyDescent="0.25">
      <c r="A41" s="47">
        <v>39448</v>
      </c>
      <c r="B41" s="9">
        <v>-1.1000000000000001E-2</v>
      </c>
      <c r="C41" s="9">
        <v>-6.116343193593643E-2</v>
      </c>
      <c r="D41" s="3">
        <f t="shared" si="0"/>
        <v>123.95154192683253</v>
      </c>
      <c r="E41" s="3">
        <f>D41/MAXA($D$6:D40)-1</f>
        <v>-2.3114537919999956E-2</v>
      </c>
      <c r="F41" s="10">
        <f>'L4 (3)'!Q39</f>
        <v>8.5757220517131295E-3</v>
      </c>
      <c r="G41" s="10">
        <f t="shared" si="1"/>
        <v>7.4783397279711249E-3</v>
      </c>
      <c r="H41" s="11">
        <f t="shared" si="2"/>
        <v>125.25704255696198</v>
      </c>
      <c r="I41" s="3">
        <f t="shared" si="3"/>
        <v>120.56450353990606</v>
      </c>
      <c r="J41" s="3">
        <f>I41/MAXA($I$6:I40)-1</f>
        <v>7.4783397279711838E-3</v>
      </c>
      <c r="O41" s="3" t="s">
        <v>57</v>
      </c>
      <c r="P41" s="13">
        <f>(1+B104)*(1+B105)*(1+B106)-1</f>
        <v>2.6911942999996441E-4</v>
      </c>
      <c r="Q41" s="13">
        <f>(1+C104)*(1+C105)*(1+C106)-1</f>
        <v>2.3636455365220632E-2</v>
      </c>
      <c r="R41" s="13">
        <f>(1+G104)*(1+G105)*(1+G106)-1</f>
        <v>1.0490929748082634E-2</v>
      </c>
    </row>
    <row r="42" spans="1:18" x14ac:dyDescent="0.25">
      <c r="A42" s="47">
        <v>39479</v>
      </c>
      <c r="B42" s="9">
        <v>1.8200000000000001E-2</v>
      </c>
      <c r="C42" s="9">
        <v>-3.4761192772624461E-2</v>
      </c>
      <c r="D42" s="3">
        <f t="shared" si="0"/>
        <v>126.20745998990088</v>
      </c>
      <c r="E42" s="3">
        <f>D42/MAXA($D$6:D41)-1</f>
        <v>-5.3352225101439554E-3</v>
      </c>
      <c r="F42" s="10">
        <f>'L4 (3)'!Q40</f>
        <v>3.5264079953941209E-3</v>
      </c>
      <c r="G42" s="10">
        <f t="shared" si="1"/>
        <v>2.4290256716521163E-3</v>
      </c>
      <c r="H42" s="11">
        <f t="shared" si="2"/>
        <v>125.69874999331427</v>
      </c>
      <c r="I42" s="3">
        <f t="shared" si="3"/>
        <v>120.85735781409448</v>
      </c>
      <c r="J42" s="3">
        <f>I42/MAXA($I$6:I41)-1</f>
        <v>2.4290256716521519E-3</v>
      </c>
      <c r="O42" s="3" t="s">
        <v>58</v>
      </c>
      <c r="P42" s="13">
        <f>(1+B107)*(1+B108)*(1+B109)-1</f>
        <v>1.2598255299999916E-2</v>
      </c>
      <c r="Q42" s="13">
        <f>(1+C107)*(1+C108)*(1+C109)-1</f>
        <v>4.6859836791259601E-2</v>
      </c>
      <c r="R42" s="13">
        <f>(1+G107)*(1+G108)*(1+G109)-1</f>
        <v>2.7196590098643725E-3</v>
      </c>
    </row>
    <row r="43" spans="1:18" x14ac:dyDescent="0.25">
      <c r="A43" s="47">
        <v>39508</v>
      </c>
      <c r="B43" s="9">
        <v>-7.9000000000000008E-3</v>
      </c>
      <c r="C43" s="9">
        <v>-5.9596236145298409E-3</v>
      </c>
      <c r="D43" s="3">
        <f t="shared" si="0"/>
        <v>125.21042105598066</v>
      </c>
      <c r="E43" s="3">
        <f>D43/MAXA($D$6:D42)-1</f>
        <v>-1.3193074252313863E-2</v>
      </c>
      <c r="F43" s="10">
        <f>'L4 (3)'!Q41</f>
        <v>7.7059159842859755E-3</v>
      </c>
      <c r="G43" s="10">
        <f t="shared" si="1"/>
        <v>6.6085336605439709E-3</v>
      </c>
      <c r="H43" s="11">
        <f t="shared" si="2"/>
        <v>126.66737400009252</v>
      </c>
      <c r="I43" s="3">
        <f t="shared" si="3"/>
        <v>121.65604773133333</v>
      </c>
      <c r="J43" s="3">
        <f>I43/MAXA($I$6:I42)-1</f>
        <v>6.6085336605439249E-3</v>
      </c>
      <c r="O43" s="3" t="s">
        <v>59</v>
      </c>
      <c r="P43" s="13">
        <f>(1+B110)*(1+B111)*(1+B112)-1</f>
        <v>3.4074592339000009E-2</v>
      </c>
      <c r="Q43" s="13">
        <f>(1+C110)*(1+C111)*(1+C112)-1</f>
        <v>9.9200101774669092E-2</v>
      </c>
      <c r="R43" s="13">
        <f>(1+G110)*(1+G111)*(1+G112)-1</f>
        <v>8.0115189937652875E-3</v>
      </c>
    </row>
    <row r="44" spans="1:18" x14ac:dyDescent="0.25">
      <c r="A44" s="47">
        <v>39539</v>
      </c>
      <c r="B44" s="9">
        <v>5.0000000000000001E-3</v>
      </c>
      <c r="C44" s="9">
        <v>4.7546697913198877E-2</v>
      </c>
      <c r="D44" s="3">
        <f t="shared" si="0"/>
        <v>125.83647316126056</v>
      </c>
      <c r="E44" s="3">
        <f>D44/MAXA($D$6:D43)-1</f>
        <v>-8.2590396235754371E-3</v>
      </c>
      <c r="F44" s="10">
        <f>'L4 (3)'!Q42</f>
        <v>-2.7190404962135917E-3</v>
      </c>
      <c r="G44" s="10">
        <f t="shared" si="1"/>
        <v>-3.8164228199555963E-3</v>
      </c>
      <c r="H44" s="11">
        <f t="shared" si="2"/>
        <v>126.32296028063723</v>
      </c>
      <c r="I44" s="3">
        <f t="shared" si="3"/>
        <v>121.19175681458586</v>
      </c>
      <c r="J44" s="3">
        <f>I44/MAXA($I$6:I43)-1</f>
        <v>-3.8164228199556449E-3</v>
      </c>
      <c r="O44" s="3" t="s">
        <v>60</v>
      </c>
      <c r="P44" s="13">
        <f>(1+B113)*(1+B114)*(1+B115)-1</f>
        <v>1.8727572679999804E-2</v>
      </c>
      <c r="Q44" s="13">
        <f>(1+C113)*(1+C114)*(1+C115)-1</f>
        <v>1.2973652965117433E-2</v>
      </c>
      <c r="R44" s="13">
        <f>(1+G113)*(1+G114)*(1+G115)-1</f>
        <v>4.275419888687626E-3</v>
      </c>
    </row>
    <row r="45" spans="1:18" x14ac:dyDescent="0.25">
      <c r="A45" s="47">
        <v>39569</v>
      </c>
      <c r="B45" s="9">
        <v>1.2E-2</v>
      </c>
      <c r="C45" s="9">
        <v>1.0674181657577053E-2</v>
      </c>
      <c r="D45" s="3">
        <f t="shared" si="0"/>
        <v>127.34651083919569</v>
      </c>
      <c r="E45" s="3">
        <f>D45/MAXA($D$6:D44)-1</f>
        <v>3.6418519009415729E-3</v>
      </c>
      <c r="F45" s="10">
        <f>'L4 (3)'!Q43</f>
        <v>5.1723086771460914E-3</v>
      </c>
      <c r="G45" s="10">
        <f t="shared" si="1"/>
        <v>4.0749263534040868E-3</v>
      </c>
      <c r="H45" s="11">
        <f t="shared" si="2"/>
        <v>126.97634162421954</v>
      </c>
      <c r="I45" s="3">
        <f t="shared" si="3"/>
        <v>121.68560429824495</v>
      </c>
      <c r="J45" s="3">
        <f>I45/MAXA($I$6:I44)-1</f>
        <v>2.4295189152367946E-4</v>
      </c>
      <c r="O45" s="3" t="s">
        <v>61</v>
      </c>
      <c r="P45" s="13">
        <f>(1+B116)*(1+B117)*(1+B118)-1</f>
        <v>1.5743520663999755E-2</v>
      </c>
      <c r="Q45" s="13">
        <f>(1+C116)*(1+C117)*(1+C118)-1</f>
        <v>4.6941268998153873E-2</v>
      </c>
      <c r="R45" s="13">
        <f>(1+G116)*(1+G117)*(1+G118)-1</f>
        <v>8.0246341933838394E-3</v>
      </c>
    </row>
    <row r="46" spans="1:18" x14ac:dyDescent="0.25">
      <c r="A46" s="47">
        <v>39600</v>
      </c>
      <c r="B46" s="9">
        <v>-1.54E-2</v>
      </c>
      <c r="C46" s="9">
        <v>-8.5962384902803612E-2</v>
      </c>
      <c r="D46" s="3">
        <f t="shared" si="0"/>
        <v>125.38537457227208</v>
      </c>
      <c r="E46" s="3">
        <f>D46/MAXA($D$6:D45)-1</f>
        <v>-1.5399999999999969E-2</v>
      </c>
      <c r="F46" s="10">
        <f>'L4 (3)'!Q44</f>
        <v>7.2510802282321173E-3</v>
      </c>
      <c r="G46" s="10">
        <f t="shared" si="1"/>
        <v>6.1536979044901127E-3</v>
      </c>
      <c r="H46" s="11">
        <f t="shared" si="2"/>
        <v>127.89705726442418</v>
      </c>
      <c r="I46" s="3">
        <f t="shared" si="3"/>
        <v>122.43442074642167</v>
      </c>
      <c r="J46" s="3">
        <f>I46/MAXA($I$6:I45)-1</f>
        <v>6.1536979044900519E-3</v>
      </c>
      <c r="O46" s="3" t="s">
        <v>62</v>
      </c>
      <c r="P46" s="13">
        <f>(1+B119)*(1+B120)*(1+B121)-1</f>
        <v>7.8003467659999437E-3</v>
      </c>
      <c r="Q46" s="13">
        <f>(1+C119)*(1+C120)*(1+C121)-1</f>
        <v>6.15236942759112E-3</v>
      </c>
      <c r="R46" s="13">
        <f>(1+G119)*(1+G120)*(1+G121)-1</f>
        <v>9.0626718119797278E-3</v>
      </c>
    </row>
    <row r="47" spans="1:18" x14ac:dyDescent="0.25">
      <c r="A47" s="47">
        <v>39630</v>
      </c>
      <c r="B47" s="9">
        <v>-1.3700000000000002E-2</v>
      </c>
      <c r="C47" s="9">
        <v>-9.8593710937500134E-3</v>
      </c>
      <c r="D47" s="3">
        <f t="shared" si="0"/>
        <v>123.66759494063196</v>
      </c>
      <c r="E47" s="3">
        <f>D47/MAXA($D$6:D46)-1</f>
        <v>-2.8889019999999932E-2</v>
      </c>
      <c r="F47" s="10">
        <f>'L4 (3)'!Q45</f>
        <v>-8.8519736089939446E-3</v>
      </c>
      <c r="G47" s="10">
        <f t="shared" si="1"/>
        <v>-9.9493559327359492E-3</v>
      </c>
      <c r="H47" s="11">
        <f t="shared" si="2"/>
        <v>126.7649158888515</v>
      </c>
      <c r="I47" s="3">
        <f t="shared" si="3"/>
        <v>121.21627711599717</v>
      </c>
      <c r="J47" s="3">
        <f>I47/MAXA($I$6:I46)-1</f>
        <v>-9.9493559327359371E-3</v>
      </c>
      <c r="O47" s="3" t="s">
        <v>63</v>
      </c>
      <c r="P47" s="13">
        <f>(1+B122)*(1+B123)*(1+B124)-1</f>
        <v>1.1598627659999972E-2</v>
      </c>
      <c r="Q47" s="13">
        <f>(1+C122)*(1+C123)*(1+C124)-1</f>
        <v>4.3913350109456406E-2</v>
      </c>
      <c r="R47" s="13">
        <f>(1+G122)*(1+G123)*(1+G124)-1</f>
        <v>1.146855466400809E-2</v>
      </c>
    </row>
    <row r="48" spans="1:18" x14ac:dyDescent="0.25">
      <c r="A48" s="47">
        <v>39661</v>
      </c>
      <c r="B48" s="9">
        <v>8.9999999999999998E-4</v>
      </c>
      <c r="C48" s="9">
        <v>1.2190464532380041E-2</v>
      </c>
      <c r="D48" s="3">
        <f t="shared" si="0"/>
        <v>123.77889577607851</v>
      </c>
      <c r="E48" s="3">
        <f>D48/MAXA($D$6:D47)-1</f>
        <v>-2.8015020118000056E-2</v>
      </c>
      <c r="F48" s="10">
        <f>'L4 (3)'!Q46</f>
        <v>8.0634208670352873E-3</v>
      </c>
      <c r="G48" s="10">
        <f t="shared" si="1"/>
        <v>6.9660385432932827E-3</v>
      </c>
      <c r="H48" s="11">
        <f t="shared" si="2"/>
        <v>127.78707475683765</v>
      </c>
      <c r="I48" s="3">
        <f t="shared" si="3"/>
        <v>122.06067437446173</v>
      </c>
      <c r="J48" s="3">
        <f>I48/MAXA($I$6:I47)-1</f>
        <v>-3.0526249863510602E-3</v>
      </c>
      <c r="O48" s="3" t="s">
        <v>64</v>
      </c>
      <c r="P48" s="13">
        <f>(1+B125)*(1+B126)*(1+B127)-1</f>
        <v>4.5936321739999952E-2</v>
      </c>
      <c r="Q48" s="13">
        <f>(1+C125)*(1+C126)*(1+C127)-1</f>
        <v>4.3664050842233681E-3</v>
      </c>
      <c r="R48" s="13">
        <f>(1+G125)*(1+G126)*(1+G127)-1</f>
        <v>1.4807261748688072E-2</v>
      </c>
    </row>
    <row r="49" spans="1:18" x14ac:dyDescent="0.25">
      <c r="A49" s="47">
        <v>39692</v>
      </c>
      <c r="B49" s="9">
        <v>-4.3499999999999997E-2</v>
      </c>
      <c r="C49" s="9">
        <v>-9.0791433779084607E-2</v>
      </c>
      <c r="D49" s="3">
        <f t="shared" si="0"/>
        <v>118.3945138098191</v>
      </c>
      <c r="E49" s="3">
        <f>D49/MAXA($D$6:D48)-1</f>
        <v>-7.0296366742866989E-2</v>
      </c>
      <c r="F49" s="10">
        <f>'L4 (3)'!Q47</f>
        <v>6.2100397608771864E-3</v>
      </c>
      <c r="G49" s="10">
        <f t="shared" si="1"/>
        <v>5.1126574371351818E-3</v>
      </c>
      <c r="H49" s="11">
        <f t="shared" si="2"/>
        <v>128.58063757200378</v>
      </c>
      <c r="I49" s="3">
        <f t="shared" si="3"/>
        <v>122.68472878908405</v>
      </c>
      <c r="J49" s="3">
        <f>I49/MAXA($I$6:I48)-1</f>
        <v>2.0444254249447624E-3</v>
      </c>
      <c r="O49" s="3" t="s">
        <v>65</v>
      </c>
      <c r="P49" s="13">
        <f>(1+B128)*(1+B129)*(1+B130)-1</f>
        <v>-1.2243785041999966E-2</v>
      </c>
      <c r="Q49" s="13">
        <f>(1+C128)*(1+C129)*(1+C130)-1</f>
        <v>-2.3114315787218231E-3</v>
      </c>
      <c r="R49" s="13">
        <f>(1+G128)*(1+G129)*(1+G130)-1</f>
        <v>7.9628086828777978E-3</v>
      </c>
    </row>
    <row r="50" spans="1:18" x14ac:dyDescent="0.25">
      <c r="A50" s="47">
        <v>39722</v>
      </c>
      <c r="B50" s="9">
        <v>-3.61E-2</v>
      </c>
      <c r="C50" s="9">
        <v>-0.1694245237674199</v>
      </c>
      <c r="D50" s="3">
        <f t="shared" si="0"/>
        <v>114.12047186128463</v>
      </c>
      <c r="E50" s="3">
        <f>D50/MAXA($D$6:D49)-1</f>
        <v>-0.10385866790344955</v>
      </c>
      <c r="F50" s="10">
        <f>'L4 (3)'!Q48</f>
        <v>-4.9588351673920943E-2</v>
      </c>
      <c r="G50" s="10">
        <f t="shared" si="1"/>
        <v>-5.0685733997662949E-2</v>
      </c>
      <c r="H50" s="11">
        <f t="shared" si="2"/>
        <v>122.20453569762628</v>
      </c>
      <c r="I50" s="3">
        <f t="shared" si="3"/>
        <v>116.46636326010511</v>
      </c>
      <c r="J50" s="3">
        <f>I50/MAXA($I$6:I49)-1</f>
        <v>-5.0685733997662963E-2</v>
      </c>
      <c r="O50" s="3" t="s">
        <v>66</v>
      </c>
      <c r="P50" s="13">
        <f>(1+B131)*(1+B132)*(1+B133)-1</f>
        <v>-7.4605207960000142E-3</v>
      </c>
      <c r="Q50" s="13">
        <f>(1+C131)*(1+C132)*(1+C133)-1</f>
        <v>-6.9351644158272774E-2</v>
      </c>
      <c r="R50" s="13">
        <f>(1+G131)*(1+G132)*(1+G133)-1</f>
        <v>-8.8247565084453861E-4</v>
      </c>
    </row>
    <row r="51" spans="1:18" x14ac:dyDescent="0.25">
      <c r="A51" s="47">
        <v>39753</v>
      </c>
      <c r="B51" s="9">
        <v>-5.4000000000000003E-3</v>
      </c>
      <c r="C51" s="9">
        <v>-7.4849042580645175E-2</v>
      </c>
      <c r="D51" s="3">
        <f t="shared" si="0"/>
        <v>113.5042213132337</v>
      </c>
      <c r="E51" s="3">
        <f>D51/MAXA($D$6:D50)-1</f>
        <v>-0.10869783109677078</v>
      </c>
      <c r="F51" s="10">
        <f>'L4 (3)'!Q49</f>
        <v>8.5257565115858681E-3</v>
      </c>
      <c r="G51" s="10">
        <f t="shared" si="1"/>
        <v>7.4283741878438635E-3</v>
      </c>
      <c r="H51" s="11">
        <f t="shared" si="2"/>
        <v>123.24642181359566</v>
      </c>
      <c r="I51" s="3">
        <f t="shared" si="3"/>
        <v>117.33151898669851</v>
      </c>
      <c r="J51" s="3">
        <f>I51/MAXA($I$6:I50)-1</f>
        <v>-4.3633872407939367E-2</v>
      </c>
      <c r="O51" s="3" t="s">
        <v>67</v>
      </c>
      <c r="P51" s="13">
        <f>(1+B134)*(1+B135)*(1+B136)-1</f>
        <v>1.9408544000000028E-2</v>
      </c>
      <c r="Q51" s="13">
        <f>(1+C134)*(1+C135)*(1+C136)-1</f>
        <v>6.4535403159572402E-2</v>
      </c>
      <c r="R51" s="13">
        <f>(1+G134)*(1+G135)*(1+G136)-1</f>
        <v>1.5941701070411707E-2</v>
      </c>
    </row>
    <row r="52" spans="1:18" x14ac:dyDescent="0.25">
      <c r="A52" s="47">
        <v>39783</v>
      </c>
      <c r="B52" s="9">
        <v>-4.5999999999999999E-3</v>
      </c>
      <c r="C52" s="9">
        <v>7.8215768970539834E-3</v>
      </c>
      <c r="D52" s="3">
        <f t="shared" si="0"/>
        <v>112.98210189519281</v>
      </c>
      <c r="E52" s="3">
        <f>D52/MAXA($D$6:D51)-1</f>
        <v>-0.11279782107372582</v>
      </c>
      <c r="F52" s="10">
        <f>'L4 (3)'!Q50</f>
        <v>2.5309417296766147E-2</v>
      </c>
      <c r="G52" s="10">
        <f t="shared" si="1"/>
        <v>2.4212034973024141E-2</v>
      </c>
      <c r="H52" s="11">
        <f t="shared" si="2"/>
        <v>126.36571693360921</v>
      </c>
      <c r="I52" s="3">
        <f t="shared" si="3"/>
        <v>120.1723538278425</v>
      </c>
      <c r="J52" s="3">
        <f>I52/MAXA($I$6:I51)-1</f>
        <v>-2.047830227966474E-2</v>
      </c>
      <c r="O52" s="3" t="s">
        <v>68</v>
      </c>
      <c r="P52" s="13">
        <f>(1+B137)*(1+B138)*(1+B139)-1</f>
        <v>-5.3482671999998121E-3</v>
      </c>
      <c r="Q52" s="13">
        <f>(1+C137)*(1+C138)*(1+C139)-1</f>
        <v>7.7301924009909317E-3</v>
      </c>
      <c r="R52" s="13">
        <f>(1+G137)*(1+G138)*(1+G139)-1</f>
        <v>1.2128391906939484E-2</v>
      </c>
    </row>
    <row r="53" spans="1:18" x14ac:dyDescent="0.25">
      <c r="A53" s="47">
        <v>39814</v>
      </c>
      <c r="B53" s="9">
        <v>4.7000000000000002E-3</v>
      </c>
      <c r="C53" s="9">
        <v>-8.5657342928314395E-2</v>
      </c>
      <c r="D53" s="3">
        <f t="shared" si="0"/>
        <v>113.51311777410021</v>
      </c>
      <c r="E53" s="3">
        <f>D53/MAXA($D$6:D52)-1</f>
        <v>-0.10862797083277231</v>
      </c>
      <c r="F53" s="10">
        <f>'L4 (3)'!Q51</f>
        <v>1.5361300655840819E-2</v>
      </c>
      <c r="G53" s="10">
        <f t="shared" si="1"/>
        <v>1.4263918332098814E-2</v>
      </c>
      <c r="H53" s="11">
        <f t="shared" si="2"/>
        <v>128.30685870401726</v>
      </c>
      <c r="I53" s="3">
        <f t="shared" si="3"/>
        <v>121.88648246861892</v>
      </c>
      <c r="J53" s="3">
        <f>I53/MAXA($I$6:I52)-1</f>
        <v>-6.5064847788630642E-3</v>
      </c>
      <c r="O53" s="3" t="s">
        <v>69</v>
      </c>
      <c r="P53" s="13">
        <f>(1+B140)*(1+B141)*(1+B142)-1</f>
        <v>1.0834701080000064E-2</v>
      </c>
      <c r="Q53" s="13">
        <f>(1+C140)*(1+C141)*(1+C142)-1</f>
        <v>1.8992745293059832E-2</v>
      </c>
      <c r="R53" s="13">
        <f>(1+G140)*(1+G141)*(1+G142)-1</f>
        <v>1.0390080280050062E-2</v>
      </c>
    </row>
    <row r="54" spans="1:18" x14ac:dyDescent="0.25">
      <c r="A54" s="47">
        <v>39845</v>
      </c>
      <c r="B54" s="9">
        <v>-3.7000000000000002E-3</v>
      </c>
      <c r="C54" s="9">
        <v>-0.10993119757149228</v>
      </c>
      <c r="D54" s="3">
        <f t="shared" si="0"/>
        <v>113.09311923833603</v>
      </c>
      <c r="E54" s="3">
        <f>D54/MAXA($D$6:D53)-1</f>
        <v>-0.11192604734069111</v>
      </c>
      <c r="F54" s="10">
        <f>'L4 (3)'!Q52</f>
        <v>1.6499829720686948E-3</v>
      </c>
      <c r="G54" s="10">
        <f t="shared" si="1"/>
        <v>5.5260064832668996E-4</v>
      </c>
      <c r="H54" s="11">
        <f t="shared" si="2"/>
        <v>128.5185628360785</v>
      </c>
      <c r="I54" s="3">
        <f t="shared" si="3"/>
        <v>121.95383701785335</v>
      </c>
      <c r="J54" s="3">
        <f>I54/MAXA($I$6:I53)-1</f>
        <v>-5.9574796182435552E-3</v>
      </c>
      <c r="O54" s="3" t="s">
        <v>70</v>
      </c>
      <c r="P54" s="13">
        <f>(1+B143)*(1+B144)*(1+B145)-1</f>
        <v>1.6129525543999934E-2</v>
      </c>
      <c r="Q54" s="13">
        <f>(1+C143)*(1+C144)*(1+C145)-1</f>
        <v>3.3070290282095405E-2</v>
      </c>
      <c r="R54" s="13">
        <f>(1+G143)*(1+G144)*(1+G145)-1</f>
        <v>1.0101168553108719E-2</v>
      </c>
    </row>
    <row r="55" spans="1:18" x14ac:dyDescent="0.25">
      <c r="A55" s="47">
        <v>39873</v>
      </c>
      <c r="B55" s="9">
        <v>1.1399999999999999E-2</v>
      </c>
      <c r="C55" s="9">
        <v>8.540446162249471E-2</v>
      </c>
      <c r="D55" s="3">
        <f t="shared" si="0"/>
        <v>114.38238079765307</v>
      </c>
      <c r="E55" s="3">
        <f>D55/MAXA($D$6:D54)-1</f>
        <v>-0.101802004280375</v>
      </c>
      <c r="F55" s="10">
        <f>'L4 (3)'!Q53</f>
        <v>6.7609761947434533E-3</v>
      </c>
      <c r="G55" s="10">
        <f t="shared" si="1"/>
        <v>5.6635938710014487E-3</v>
      </c>
      <c r="H55" s="11">
        <f t="shared" si="2"/>
        <v>129.38747377999584</v>
      </c>
      <c r="I55" s="3">
        <f t="shared" si="3"/>
        <v>122.64453402173277</v>
      </c>
      <c r="J55" s="3">
        <f>I55/MAXA($I$6:I54)-1</f>
        <v>-3.2762649229456375E-4</v>
      </c>
      <c r="O55" s="3" t="s">
        <v>71</v>
      </c>
      <c r="P55" s="13">
        <f>(1+B146)*(1+B147)*(1+B148)-1</f>
        <v>1.130909774299993E-2</v>
      </c>
      <c r="Q55" s="13">
        <f>(1+C146)*(1+C147)*(1+C148)-1</f>
        <v>3.2542099161616322E-2</v>
      </c>
      <c r="R55" s="13">
        <f>(1+G146)*(1+G147)*(1+G148)-1</f>
        <v>1.1727352115498579E-2</v>
      </c>
    </row>
    <row r="56" spans="1:18" x14ac:dyDescent="0.25">
      <c r="A56" s="47">
        <v>39904</v>
      </c>
      <c r="B56" s="9">
        <v>2.4100000000000003E-2</v>
      </c>
      <c r="C56" s="9">
        <v>9.3925079862164695E-2</v>
      </c>
      <c r="D56" s="3">
        <f t="shared" si="0"/>
        <v>117.13899617487651</v>
      </c>
      <c r="E56" s="3">
        <f>D56/MAXA($D$6:D55)-1</f>
        <v>-8.0155432583531971E-2</v>
      </c>
      <c r="F56" s="10">
        <f>'L4 (3)'!Q54</f>
        <v>7.111330655275503E-3</v>
      </c>
      <c r="G56" s="10">
        <f t="shared" si="1"/>
        <v>6.0139483315334984E-3</v>
      </c>
      <c r="H56" s="11">
        <f t="shared" si="2"/>
        <v>130.30759088869618</v>
      </c>
      <c r="I56" s="3">
        <f t="shared" si="3"/>
        <v>123.38211191248448</v>
      </c>
      <c r="J56" s="3">
        <f>I56/MAXA($I$6:I55)-1</f>
        <v>5.6843515104423314E-3</v>
      </c>
    </row>
    <row r="57" spans="1:18" x14ac:dyDescent="0.25">
      <c r="A57" s="47">
        <v>39934</v>
      </c>
      <c r="B57" s="9">
        <v>2.9500000000000002E-2</v>
      </c>
      <c r="C57" s="9">
        <v>5.3081446255385467E-2</v>
      </c>
      <c r="D57" s="3">
        <f t="shared" si="0"/>
        <v>120.59459656203538</v>
      </c>
      <c r="E57" s="3">
        <f>D57/MAXA($D$6:D56)-1</f>
        <v>-5.3020017844746081E-2</v>
      </c>
      <c r="F57" s="10">
        <f>'L4 (3)'!Q55</f>
        <v>1.3280787258305463E-2</v>
      </c>
      <c r="G57" s="10">
        <f t="shared" si="1"/>
        <v>1.2183404934563458E-2</v>
      </c>
      <c r="H57" s="11">
        <f t="shared" si="2"/>
        <v>132.03817828143124</v>
      </c>
      <c r="I57" s="3">
        <f t="shared" si="3"/>
        <v>124.8853261435959</v>
      </c>
      <c r="J57" s="3">
        <f>I57/MAXA($I$6:I56)-1</f>
        <v>1.2183404934563491E-2</v>
      </c>
    </row>
    <row r="58" spans="1:18" x14ac:dyDescent="0.25">
      <c r="A58" s="47">
        <v>39965</v>
      </c>
      <c r="B58" s="9">
        <v>4.0000000000000002E-4</v>
      </c>
      <c r="C58" s="9">
        <v>1.9582653030303376E-4</v>
      </c>
      <c r="D58" s="3">
        <f t="shared" si="0"/>
        <v>120.64283440066019</v>
      </c>
      <c r="E58" s="3">
        <f>D58/MAXA($D$6:D57)-1</f>
        <v>-5.2641225851884021E-2</v>
      </c>
      <c r="F58" s="10">
        <f>'L4 (3)'!Q56</f>
        <v>1.0930391205129314E-2</v>
      </c>
      <c r="G58" s="10">
        <f t="shared" si="1"/>
        <v>9.8330088813873093E-3</v>
      </c>
      <c r="H58" s="11">
        <f t="shared" si="2"/>
        <v>133.48140722405989</v>
      </c>
      <c r="I58" s="3">
        <f t="shared" si="3"/>
        <v>126.11332466472085</v>
      </c>
      <c r="J58" s="3">
        <f>I58/MAXA($I$6:I57)-1</f>
        <v>9.8330088813873839E-3</v>
      </c>
    </row>
    <row r="59" spans="1:18" x14ac:dyDescent="0.25">
      <c r="A59" s="47">
        <v>39995</v>
      </c>
      <c r="B59" s="9">
        <v>1.9400000000000001E-2</v>
      </c>
      <c r="C59" s="9">
        <v>7.4141727016716619E-2</v>
      </c>
      <c r="D59" s="3">
        <f t="shared" si="0"/>
        <v>122.983305388033</v>
      </c>
      <c r="E59" s="3">
        <f>D59/MAXA($D$6:D58)-1</f>
        <v>-3.426246563341051E-2</v>
      </c>
      <c r="F59" s="10">
        <f>'L4 (3)'!Q57</f>
        <v>8.5990739673734579E-3</v>
      </c>
      <c r="G59" s="10">
        <f t="shared" si="1"/>
        <v>7.5016916436314533E-3</v>
      </c>
      <c r="H59" s="11">
        <f t="shared" si="2"/>
        <v>134.62922371804868</v>
      </c>
      <c r="I59" s="3">
        <f t="shared" si="3"/>
        <v>127.05938793850876</v>
      </c>
      <c r="J59" s="3">
        <f>I59/MAXA($I$6:I58)-1</f>
        <v>7.5016916436314585E-3</v>
      </c>
    </row>
    <row r="60" spans="1:18" x14ac:dyDescent="0.25">
      <c r="A60" s="47">
        <v>40026</v>
      </c>
      <c r="B60" s="9">
        <v>1.49E-2</v>
      </c>
      <c r="C60" s="9">
        <v>3.3560189240494864E-2</v>
      </c>
      <c r="D60" s="3">
        <f t="shared" si="0"/>
        <v>124.81575663831468</v>
      </c>
      <c r="E60" s="3">
        <f>D60/MAXA($D$6:D59)-1</f>
        <v>-1.9872976371348439E-2</v>
      </c>
      <c r="F60" s="10">
        <f>'L4 (3)'!Q58</f>
        <v>9.4889528227730009E-3</v>
      </c>
      <c r="G60" s="10">
        <f t="shared" si="1"/>
        <v>8.3915704990309963E-3</v>
      </c>
      <c r="H60" s="11">
        <f t="shared" si="2"/>
        <v>135.9067140704758</v>
      </c>
      <c r="I60" s="3">
        <f t="shared" si="3"/>
        <v>128.12561574995848</v>
      </c>
      <c r="J60" s="3">
        <f>I60/MAXA($I$6:I59)-1</f>
        <v>8.3915704990309425E-3</v>
      </c>
    </row>
    <row r="61" spans="1:18" x14ac:dyDescent="0.25">
      <c r="A61" s="47">
        <v>40057</v>
      </c>
      <c r="B61" s="9">
        <v>1.72E-2</v>
      </c>
      <c r="C61" s="9">
        <v>3.5723345788458705E-2</v>
      </c>
      <c r="D61" s="3">
        <f t="shared" si="0"/>
        <v>126.96258765249371</v>
      </c>
      <c r="E61" s="3">
        <f>D61/MAXA($D$6:D60)-1</f>
        <v>-3.0147915649355594E-3</v>
      </c>
      <c r="F61" s="10">
        <f>'L4 (3)'!Q59</f>
        <v>9.5159200971644022E-3</v>
      </c>
      <c r="G61" s="10">
        <f t="shared" si="1"/>
        <v>8.4185377734223975E-3</v>
      </c>
      <c r="H61" s="11">
        <f t="shared" si="2"/>
        <v>137.19999150223862</v>
      </c>
      <c r="I61" s="3">
        <f t="shared" si="3"/>
        <v>129.20424608589252</v>
      </c>
      <c r="J61" s="3">
        <f>I61/MAXA($I$6:I60)-1</f>
        <v>8.4185377734224964E-3</v>
      </c>
    </row>
    <row r="62" spans="1:18" x14ac:dyDescent="0.25">
      <c r="A62" s="47">
        <v>40087</v>
      </c>
      <c r="B62" s="9">
        <v>1.5E-3</v>
      </c>
      <c r="C62" s="9">
        <v>-1.9762000860415463E-2</v>
      </c>
      <c r="D62" s="3">
        <f t="shared" si="0"/>
        <v>127.15303153397245</v>
      </c>
      <c r="E62" s="3">
        <f>D62/MAXA($D$6:D61)-1</f>
        <v>-1.5193137522828692E-3</v>
      </c>
      <c r="F62" s="10">
        <f>'L4 (3)'!Q60</f>
        <v>7.7194470517351343E-3</v>
      </c>
      <c r="G62" s="10">
        <f t="shared" si="1"/>
        <v>6.6220647279931297E-3</v>
      </c>
      <c r="H62" s="11">
        <f t="shared" si="2"/>
        <v>138.25909957213867</v>
      </c>
      <c r="I62" s="3">
        <f t="shared" si="3"/>
        <v>130.05984496660486</v>
      </c>
      <c r="J62" s="3">
        <f>I62/MAXA($I$6:I61)-1</f>
        <v>6.6220647279930933E-3</v>
      </c>
    </row>
    <row r="63" spans="1:18" x14ac:dyDescent="0.25">
      <c r="A63" s="47">
        <v>40118</v>
      </c>
      <c r="B63" s="9">
        <v>7.4000000000000003E-3</v>
      </c>
      <c r="C63" s="9">
        <v>5.736406198137356E-2</v>
      </c>
      <c r="D63" s="3">
        <f t="shared" si="0"/>
        <v>128.09396396732384</v>
      </c>
      <c r="E63" s="3">
        <f>D63/MAXA($D$6:D62)-1</f>
        <v>5.8694433259500745E-3</v>
      </c>
      <c r="F63" s="10">
        <f>'L4 (3)'!Q61</f>
        <v>2.1746593293106688E-3</v>
      </c>
      <c r="G63" s="10">
        <f t="shared" si="1"/>
        <v>1.077277005568664E-3</v>
      </c>
      <c r="H63" s="11">
        <f t="shared" si="2"/>
        <v>138.55976601288529</v>
      </c>
      <c r="I63" s="3">
        <f t="shared" si="3"/>
        <v>130.19995544693521</v>
      </c>
      <c r="J63" s="3">
        <f>I63/MAXA($I$6:I62)-1</f>
        <v>1.0772770055686998E-3</v>
      </c>
    </row>
    <row r="64" spans="1:18" x14ac:dyDescent="0.25">
      <c r="A64" s="47">
        <v>40148</v>
      </c>
      <c r="B64" s="9">
        <v>6.1000000000000004E-3</v>
      </c>
      <c r="C64" s="9">
        <v>1.7770571188400419E-2</v>
      </c>
      <c r="D64" s="3">
        <f t="shared" si="0"/>
        <v>128.87533714752453</v>
      </c>
      <c r="E64" s="3">
        <f>D64/MAXA($D$6:D63)-1</f>
        <v>6.0999999999999943E-3</v>
      </c>
      <c r="F64" s="10">
        <f>'L4 (3)'!Q62</f>
        <v>1.0606773471170301E-2</v>
      </c>
      <c r="G64" s="10">
        <f t="shared" si="1"/>
        <v>9.509391147428296E-3</v>
      </c>
      <c r="H64" s="11">
        <f t="shared" si="2"/>
        <v>140.02943806320232</v>
      </c>
      <c r="I64" s="3">
        <f t="shared" si="3"/>
        <v>131.43807775065784</v>
      </c>
      <c r="J64" s="3">
        <f>I64/MAXA($I$6:I63)-1</f>
        <v>9.5093911474282145E-3</v>
      </c>
    </row>
    <row r="65" spans="1:10" x14ac:dyDescent="0.25">
      <c r="A65" s="47">
        <v>40179</v>
      </c>
      <c r="B65" s="9">
        <v>3.2000000000000002E-3</v>
      </c>
      <c r="C65" s="9">
        <v>-3.6974246154947377E-2</v>
      </c>
      <c r="D65" s="3">
        <f t="shared" si="0"/>
        <v>129.28773822639661</v>
      </c>
      <c r="E65" s="3">
        <f>D65/MAXA($D$6:D64)-1</f>
        <v>3.2000000000000917E-3</v>
      </c>
      <c r="F65" s="10">
        <f>'L4 (3)'!Q63</f>
        <v>6.8642817725173806E-3</v>
      </c>
      <c r="G65" s="10">
        <f t="shared" si="1"/>
        <v>5.766899448775376E-3</v>
      </c>
      <c r="H65" s="11">
        <f t="shared" si="2"/>
        <v>140.9906395825154</v>
      </c>
      <c r="I65" s="3">
        <f t="shared" si="3"/>
        <v>132.19606792878619</v>
      </c>
      <c r="J65" s="3">
        <f>I65/MAXA($I$6:I64)-1</f>
        <v>5.7668994487753977E-3</v>
      </c>
    </row>
    <row r="66" spans="1:10" x14ac:dyDescent="0.25">
      <c r="A66" s="47">
        <v>40210</v>
      </c>
      <c r="B66" s="9">
        <v>8.9999999999999998E-4</v>
      </c>
      <c r="C66" s="9">
        <v>2.8513688940531301E-2</v>
      </c>
      <c r="D66" s="3">
        <f t="shared" si="0"/>
        <v>129.40409719080034</v>
      </c>
      <c r="E66" s="3">
        <f>D66/MAXA($D$6:D65)-1</f>
        <v>8.9999999999990088E-4</v>
      </c>
      <c r="F66" s="10">
        <f>'L4 (3)'!Q64</f>
        <v>3.0520095025902225E-3</v>
      </c>
      <c r="G66" s="10">
        <f t="shared" si="1"/>
        <v>1.9546271788482179E-3</v>
      </c>
      <c r="H66" s="11">
        <f t="shared" si="2"/>
        <v>141.42094435429752</v>
      </c>
      <c r="I66" s="3">
        <f t="shared" si="3"/>
        <v>132.45446195609665</v>
      </c>
      <c r="J66" s="3">
        <f>I66/MAXA($I$6:I65)-1</f>
        <v>1.9546271788482006E-3</v>
      </c>
    </row>
    <row r="67" spans="1:10" x14ac:dyDescent="0.25">
      <c r="A67" s="47">
        <v>40238</v>
      </c>
      <c r="B67" s="9">
        <v>1.7899999999999999E-2</v>
      </c>
      <c r="C67" s="9">
        <v>5.8796426031891835E-2</v>
      </c>
      <c r="D67" s="3">
        <f t="shared" si="0"/>
        <v>131.72043053051567</v>
      </c>
      <c r="E67" s="3">
        <f>D67/MAXA($D$6:D66)-1</f>
        <v>1.7900000000000027E-2</v>
      </c>
      <c r="F67" s="10">
        <f>'L4 (3)'!Q65</f>
        <v>1.1481114995254955E-2</v>
      </c>
      <c r="G67" s="10">
        <f t="shared" si="1"/>
        <v>1.0383732671512951E-2</v>
      </c>
      <c r="H67" s="11">
        <f t="shared" si="2"/>
        <v>143.04461447916677</v>
      </c>
      <c r="I67" s="3">
        <f t="shared" si="3"/>
        <v>133.82983368019785</v>
      </c>
      <c r="J67" s="3">
        <f>I67/MAXA($I$6:I66)-1</f>
        <v>1.0383732671513046E-2</v>
      </c>
    </row>
    <row r="68" spans="1:10" x14ac:dyDescent="0.25">
      <c r="A68" s="47">
        <v>40269</v>
      </c>
      <c r="B68" s="9">
        <v>7.7000000000000002E-3</v>
      </c>
      <c r="C68" s="9">
        <v>1.4759229883791081E-2</v>
      </c>
      <c r="D68" s="3">
        <f t="shared" si="0"/>
        <v>132.73467784560066</v>
      </c>
      <c r="E68" s="3">
        <f>D68/MAXA($D$6:D67)-1</f>
        <v>7.7000000000000401E-3</v>
      </c>
      <c r="F68" s="10">
        <f>'L4 (3)'!Q66</f>
        <v>7.0152732902636862E-3</v>
      </c>
      <c r="G68" s="10">
        <f t="shared" si="1"/>
        <v>5.9178909665216816E-3</v>
      </c>
      <c r="H68" s="11">
        <f t="shared" si="2"/>
        <v>144.04811154243853</v>
      </c>
      <c r="I68" s="3">
        <f t="shared" si="3"/>
        <v>134.62182404398499</v>
      </c>
      <c r="J68" s="3">
        <f>I68/MAXA($I$6:I67)-1</f>
        <v>5.9178909665216217E-3</v>
      </c>
    </row>
    <row r="69" spans="1:10" x14ac:dyDescent="0.25">
      <c r="A69" s="47">
        <v>40299</v>
      </c>
      <c r="B69" s="9">
        <v>-1.5500000000000002E-2</v>
      </c>
      <c r="C69" s="9">
        <v>-8.1975841910334468E-2</v>
      </c>
      <c r="D69" s="3">
        <f t="shared" si="0"/>
        <v>130.67729033899386</v>
      </c>
      <c r="E69" s="3">
        <f>D69/MAXA($D$6:D68)-1</f>
        <v>-1.5499999999999958E-2</v>
      </c>
      <c r="F69" s="10">
        <f>'L4 (3)'!Q67</f>
        <v>3.7163172497875706E-3</v>
      </c>
      <c r="G69" s="10">
        <f t="shared" si="1"/>
        <v>2.6189349260455656E-3</v>
      </c>
      <c r="H69" s="11">
        <f t="shared" si="2"/>
        <v>144.58344002416302</v>
      </c>
      <c r="I69" s="3">
        <f t="shared" si="3"/>
        <v>134.97438984078173</v>
      </c>
      <c r="J69" s="3">
        <f>I69/MAXA($I$6:I68)-1</f>
        <v>2.6189349260454797E-3</v>
      </c>
    </row>
    <row r="70" spans="1:10" x14ac:dyDescent="0.25">
      <c r="A70" s="47">
        <v>40330</v>
      </c>
      <c r="B70" s="9">
        <v>-6.9999999999999993E-3</v>
      </c>
      <c r="C70" s="9">
        <v>-5.3882442026415123E-2</v>
      </c>
      <c r="D70" s="3">
        <f t="shared" si="0"/>
        <v>129.76254930662091</v>
      </c>
      <c r="E70" s="3">
        <f>D70/MAXA($D$6:D69)-1</f>
        <v>-2.2391499999999787E-2</v>
      </c>
      <c r="F70" s="10">
        <f>'L4 (3)'!Q68</f>
        <v>-2.0568063501859832E-2</v>
      </c>
      <c r="G70" s="10">
        <f t="shared" si="1"/>
        <v>-2.1665445825601839E-2</v>
      </c>
      <c r="H70" s="11">
        <f t="shared" si="2"/>
        <v>141.6096386484287</v>
      </c>
      <c r="I70" s="3">
        <f t="shared" si="3"/>
        <v>132.0501095098426</v>
      </c>
      <c r="J70" s="3">
        <f>I70/MAXA($I$6:I69)-1</f>
        <v>-2.1665445825601926E-2</v>
      </c>
    </row>
    <row r="71" spans="1:10" x14ac:dyDescent="0.25">
      <c r="A71" s="47">
        <v>40360</v>
      </c>
      <c r="B71" s="9">
        <v>6.9999999999999993E-3</v>
      </c>
      <c r="C71" s="9">
        <v>6.8777849911552336E-2</v>
      </c>
      <c r="D71" s="3">
        <f t="shared" ref="D71:D134" si="4">D70*(1+B71)</f>
        <v>130.67088715176723</v>
      </c>
      <c r="E71" s="3">
        <f>D71/MAXA($D$6:D70)-1</f>
        <v>-1.5548240500000032E-2</v>
      </c>
      <c r="F71" s="10">
        <f>'L4 (3)'!Q69</f>
        <v>9.7330589165960778E-3</v>
      </c>
      <c r="G71" s="10">
        <f t="shared" si="1"/>
        <v>8.6356765928540732E-3</v>
      </c>
      <c r="H71" s="11">
        <f t="shared" si="2"/>
        <v>142.98793360455173</v>
      </c>
      <c r="I71" s="3">
        <f t="shared" si="3"/>
        <v>133.19045154962058</v>
      </c>
      <c r="J71" s="3">
        <f>I71/MAXA($I$6:I70)-1</f>
        <v>-1.3216865016137613E-2</v>
      </c>
    </row>
    <row r="72" spans="1:10" x14ac:dyDescent="0.25">
      <c r="A72" s="47">
        <v>40391</v>
      </c>
      <c r="B72" s="9">
        <v>4.0999999999999995E-3</v>
      </c>
      <c r="C72" s="9">
        <v>-4.7449184040287196E-2</v>
      </c>
      <c r="D72" s="3">
        <f t="shared" si="4"/>
        <v>131.20663778908948</v>
      </c>
      <c r="E72" s="3">
        <f>D72/MAXA($D$6:D71)-1</f>
        <v>-1.1511988286049935E-2</v>
      </c>
      <c r="F72" s="10">
        <f>'L4 (3)'!Q70</f>
        <v>1.8677547017938861E-2</v>
      </c>
      <c r="G72" s="10">
        <f t="shared" ref="G72:G135" si="5">F72-$L$5</f>
        <v>1.7580164694196855E-2</v>
      </c>
      <c r="H72" s="11">
        <f t="shared" si="2"/>
        <v>145.65859745744865</v>
      </c>
      <c r="I72" s="3">
        <f t="shared" si="3"/>
        <v>135.53196162355735</v>
      </c>
      <c r="J72" s="3">
        <f>I72/MAXA($I$6:I71)-1</f>
        <v>4.1309450143345305E-3</v>
      </c>
    </row>
    <row r="73" spans="1:10" x14ac:dyDescent="0.25">
      <c r="A73" s="47">
        <v>40422</v>
      </c>
      <c r="B73" s="9">
        <v>1.5900000000000001E-2</v>
      </c>
      <c r="C73" s="9">
        <v>8.7551102944020132E-2</v>
      </c>
      <c r="D73" s="3">
        <f t="shared" si="4"/>
        <v>133.292823329936</v>
      </c>
      <c r="E73" s="3">
        <f>D73/MAXA($D$6:D72)-1</f>
        <v>4.2049711002016821E-3</v>
      </c>
      <c r="F73" s="10">
        <f>'L4 (3)'!Q71</f>
        <v>7.0697370320586071E-3</v>
      </c>
      <c r="G73" s="10">
        <f t="shared" si="5"/>
        <v>5.9723547083166025E-3</v>
      </c>
      <c r="H73" s="11">
        <f t="shared" ref="H73:H136" si="6">H72*(1+F73)</f>
        <v>146.68836543793131</v>
      </c>
      <c r="I73" s="3">
        <f t="shared" ref="I73:I136" si="7">(1+G73)*I72</f>
        <v>136.34140657268719</v>
      </c>
      <c r="J73" s="3">
        <f>I73/MAXA($I$6:I72)-1</f>
        <v>5.9723547083165851E-3</v>
      </c>
    </row>
    <row r="74" spans="1:10" x14ac:dyDescent="0.25">
      <c r="A74" s="47">
        <v>40452</v>
      </c>
      <c r="B74" s="9">
        <v>1.06E-2</v>
      </c>
      <c r="C74" s="9">
        <v>3.6855994397076541E-2</v>
      </c>
      <c r="D74" s="3">
        <f t="shared" si="4"/>
        <v>134.70572725723332</v>
      </c>
      <c r="E74" s="3">
        <f>D74/MAXA($D$6:D73)-1</f>
        <v>1.0599999999999943E-2</v>
      </c>
      <c r="F74" s="10">
        <f>'L4 (3)'!Q72</f>
        <v>8.4860918577799628E-3</v>
      </c>
      <c r="G74" s="10">
        <f t="shared" si="5"/>
        <v>7.3887095340379582E-3</v>
      </c>
      <c r="H74" s="11">
        <f t="shared" si="6"/>
        <v>147.93317638150521</v>
      </c>
      <c r="I74" s="3">
        <f t="shared" si="7"/>
        <v>137.34879362331495</v>
      </c>
      <c r="J74" s="3">
        <f>I74/MAXA($I$6:I73)-1</f>
        <v>7.3887095340379183E-3</v>
      </c>
    </row>
    <row r="75" spans="1:10" x14ac:dyDescent="0.25">
      <c r="A75" s="47">
        <v>40483</v>
      </c>
      <c r="B75" s="9">
        <v>3.0999999999999999E-3</v>
      </c>
      <c r="C75" s="9">
        <v>-2.2902497989432113E-3</v>
      </c>
      <c r="D75" s="3">
        <f t="shared" si="4"/>
        <v>135.12331501173077</v>
      </c>
      <c r="E75" s="3">
        <f>D75/MAXA($D$6:D74)-1</f>
        <v>3.1000000000001027E-3</v>
      </c>
      <c r="F75" s="10">
        <f>'L4 (3)'!Q73</f>
        <v>1.0841992501485971E-2</v>
      </c>
      <c r="G75" s="10">
        <f t="shared" si="5"/>
        <v>9.7446101777439662E-3</v>
      </c>
      <c r="H75" s="11">
        <f t="shared" si="6"/>
        <v>149.53706677055447</v>
      </c>
      <c r="I75" s="3">
        <f t="shared" si="7"/>
        <v>138.68720407555753</v>
      </c>
      <c r="J75" s="3">
        <f>I75/MAXA($I$6:I74)-1</f>
        <v>9.7446101777438621E-3</v>
      </c>
    </row>
    <row r="76" spans="1:10" x14ac:dyDescent="0.25">
      <c r="A76" s="47">
        <v>40513</v>
      </c>
      <c r="B76" s="9">
        <v>3.3100000000000004E-2</v>
      </c>
      <c r="C76" s="9">
        <v>6.5300040489854716E-2</v>
      </c>
      <c r="D76" s="3">
        <f t="shared" si="4"/>
        <v>139.59589673861905</v>
      </c>
      <c r="E76" s="3">
        <f>D76/MAXA($D$6:D75)-1</f>
        <v>3.3099999999999907E-2</v>
      </c>
      <c r="F76" s="10">
        <f>'L4 (3)'!Q74</f>
        <v>4.6225728771577407E-3</v>
      </c>
      <c r="G76" s="10">
        <f t="shared" si="5"/>
        <v>3.5251905534157361E-3</v>
      </c>
      <c r="H76" s="11">
        <f t="shared" si="6"/>
        <v>150.22831275953777</v>
      </c>
      <c r="I76" s="3">
        <f t="shared" si="7"/>
        <v>139.17610289724433</v>
      </c>
      <c r="J76" s="3">
        <f>I76/MAXA($I$6:I75)-1</f>
        <v>3.5251905534157135E-3</v>
      </c>
    </row>
    <row r="77" spans="1:10" x14ac:dyDescent="0.25">
      <c r="A77" s="47">
        <v>40544</v>
      </c>
      <c r="B77" s="9">
        <v>-1.8E-3</v>
      </c>
      <c r="C77" s="9">
        <v>2.2645573980086819E-2</v>
      </c>
      <c r="D77" s="3">
        <f t="shared" si="4"/>
        <v>139.34462412448954</v>
      </c>
      <c r="E77" s="3">
        <f>D77/MAXA($D$6:D76)-1</f>
        <v>-1.7999999999999128E-3</v>
      </c>
      <c r="F77" s="10">
        <f>'L4 (3)'!Q75</f>
        <v>6.8410730511313921E-3</v>
      </c>
      <c r="G77" s="10">
        <f t="shared" si="5"/>
        <v>5.7436907273893875E-3</v>
      </c>
      <c r="H77" s="11">
        <f t="shared" si="6"/>
        <v>151.25603562147398</v>
      </c>
      <c r="I77" s="3">
        <f t="shared" si="7"/>
        <v>139.97548738892942</v>
      </c>
      <c r="J77" s="3">
        <f>I77/MAXA($I$6:I76)-1</f>
        <v>5.7436907273893389E-3</v>
      </c>
    </row>
    <row r="78" spans="1:10" x14ac:dyDescent="0.25">
      <c r="A78" s="47">
        <v>40575</v>
      </c>
      <c r="B78" s="9">
        <v>4.7999999999999996E-3</v>
      </c>
      <c r="C78" s="9">
        <v>3.1956564052952219E-2</v>
      </c>
      <c r="D78" s="3">
        <f t="shared" si="4"/>
        <v>140.01347832028708</v>
      </c>
      <c r="E78" s="3">
        <f>D78/MAXA($D$6:D77)-1</f>
        <v>2.9913599999999985E-3</v>
      </c>
      <c r="F78" s="10">
        <f>'L4 (3)'!Q76</f>
        <v>5.4676637035441754E-3</v>
      </c>
      <c r="G78" s="10">
        <f t="shared" si="5"/>
        <v>4.3702813798021708E-3</v>
      </c>
      <c r="H78" s="11">
        <f t="shared" si="6"/>
        <v>152.08305275738351</v>
      </c>
      <c r="I78" s="3">
        <f t="shared" si="7"/>
        <v>140.58721965509397</v>
      </c>
      <c r="J78" s="3">
        <f>I78/MAXA($I$6:I77)-1</f>
        <v>4.3702813798021101E-3</v>
      </c>
    </row>
    <row r="79" spans="1:10" x14ac:dyDescent="0.25">
      <c r="A79" s="47">
        <v>40603</v>
      </c>
      <c r="B79" s="9">
        <v>2.5000000000000001E-3</v>
      </c>
      <c r="C79" s="9">
        <v>-1.0473132038185673E-3</v>
      </c>
      <c r="D79" s="3">
        <f t="shared" si="4"/>
        <v>140.36351201608778</v>
      </c>
      <c r="E79" s="3">
        <f>D79/MAXA($D$6:D78)-1</f>
        <v>2.4999999999999467E-3</v>
      </c>
      <c r="F79" s="10">
        <f>'L4 (3)'!Q77</f>
        <v>7.624032246932106E-3</v>
      </c>
      <c r="G79" s="10">
        <f t="shared" si="5"/>
        <v>6.5266499231901014E-3</v>
      </c>
      <c r="H79" s="11">
        <f t="shared" si="6"/>
        <v>153.24253885581768</v>
      </c>
      <c r="I79" s="3">
        <f t="shared" si="7"/>
        <v>141.50478322145742</v>
      </c>
      <c r="J79" s="3">
        <f>I79/MAXA($I$6:I78)-1</f>
        <v>6.5266499231901864E-3</v>
      </c>
    </row>
    <row r="80" spans="1:10" x14ac:dyDescent="0.25">
      <c r="A80" s="47">
        <v>40634</v>
      </c>
      <c r="B80" s="9">
        <v>1.3300000000000001E-2</v>
      </c>
      <c r="C80" s="9">
        <v>2.8495380443795071E-2</v>
      </c>
      <c r="D80" s="3">
        <f t="shared" si="4"/>
        <v>142.23034672590177</v>
      </c>
      <c r="E80" s="3">
        <f>D80/MAXA($D$6:D79)-1</f>
        <v>1.330000000000009E-2</v>
      </c>
      <c r="F80" s="10">
        <f>'L4 (3)'!Q78</f>
        <v>5.4320078055768474E-3</v>
      </c>
      <c r="G80" s="10">
        <f t="shared" si="5"/>
        <v>4.3346254818348428E-3</v>
      </c>
      <c r="H80" s="11">
        <f t="shared" si="6"/>
        <v>154.07495352302891</v>
      </c>
      <c r="I80" s="3">
        <f t="shared" si="7"/>
        <v>142.11815346061067</v>
      </c>
      <c r="J80" s="3">
        <f>I80/MAXA($I$6:I79)-1</f>
        <v>4.3346254818348307E-3</v>
      </c>
    </row>
    <row r="81" spans="1:10" x14ac:dyDescent="0.25">
      <c r="A81" s="47">
        <v>40664</v>
      </c>
      <c r="B81" s="9">
        <v>-9.300000000000001E-3</v>
      </c>
      <c r="C81" s="9">
        <v>-1.3500952766930641E-2</v>
      </c>
      <c r="D81" s="3">
        <f t="shared" si="4"/>
        <v>140.90760450135087</v>
      </c>
      <c r="E81" s="3">
        <f>D81/MAXA($D$6:D80)-1</f>
        <v>-9.300000000000086E-3</v>
      </c>
      <c r="F81" s="10">
        <f>'L4 (3)'!Q79</f>
        <v>7.4205909908881592E-4</v>
      </c>
      <c r="G81" s="10">
        <f t="shared" si="5"/>
        <v>-3.553232246531889E-4</v>
      </c>
      <c r="H81" s="11">
        <f t="shared" si="6"/>
        <v>154.18928624423236</v>
      </c>
      <c r="I81" s="3">
        <f t="shared" si="7"/>
        <v>142.0676555800413</v>
      </c>
      <c r="J81" s="3">
        <f>I81/MAXA($I$6:I80)-1</f>
        <v>-3.553232246530369E-4</v>
      </c>
    </row>
    <row r="82" spans="1:10" x14ac:dyDescent="0.25">
      <c r="A82" s="47">
        <v>40695</v>
      </c>
      <c r="B82" s="9">
        <v>-1.5100000000000001E-2</v>
      </c>
      <c r="C82" s="9">
        <v>-1.825746126569705E-2</v>
      </c>
      <c r="D82" s="3">
        <f t="shared" si="4"/>
        <v>138.77989967338047</v>
      </c>
      <c r="E82" s="3">
        <f>D82/MAXA($D$6:D81)-1</f>
        <v>-2.4259570000000119E-2</v>
      </c>
      <c r="F82" s="10">
        <f>'L4 (3)'!Q80</f>
        <v>3.370492400171047E-3</v>
      </c>
      <c r="G82" s="10">
        <f t="shared" si="5"/>
        <v>2.273110076429042E-3</v>
      </c>
      <c r="H82" s="11">
        <f t="shared" si="6"/>
        <v>154.70898006170634</v>
      </c>
      <c r="I82" s="3">
        <f t="shared" si="7"/>
        <v>142.39059099947494</v>
      </c>
      <c r="J82" s="3">
        <f>I82/MAXA($I$6:I81)-1</f>
        <v>1.9169791629736199E-3</v>
      </c>
    </row>
    <row r="83" spans="1:10" x14ac:dyDescent="0.25">
      <c r="A83" s="47">
        <v>40725</v>
      </c>
      <c r="B83" s="9">
        <v>2.9999999999999997E-4</v>
      </c>
      <c r="C83" s="9">
        <v>-2.1474425791952023E-2</v>
      </c>
      <c r="D83" s="3">
        <f t="shared" si="4"/>
        <v>138.82153364328249</v>
      </c>
      <c r="E83" s="3">
        <f>D83/MAXA($D$6:D82)-1</f>
        <v>-2.3966847871000008E-2</v>
      </c>
      <c r="F83" s="10">
        <f>'L4 (3)'!Q81</f>
        <v>-2.1806204532477153E-3</v>
      </c>
      <c r="G83" s="10">
        <f t="shared" si="5"/>
        <v>-3.2780027769897203E-3</v>
      </c>
      <c r="H83" s="11">
        <f t="shared" si="6"/>
        <v>154.37161849548269</v>
      </c>
      <c r="I83" s="3">
        <f t="shared" si="7"/>
        <v>141.92383424676146</v>
      </c>
      <c r="J83" s="3">
        <f>I83/MAXA($I$6:I82)-1</f>
        <v>-3.2780027769896414E-3</v>
      </c>
    </row>
    <row r="84" spans="1:10" x14ac:dyDescent="0.25">
      <c r="A84" s="47">
        <v>40756</v>
      </c>
      <c r="B84" s="9">
        <v>-1.8200000000000001E-2</v>
      </c>
      <c r="C84" s="9">
        <v>-5.6791107463597612E-2</v>
      </c>
      <c r="D84" s="3">
        <f t="shared" si="4"/>
        <v>136.29498173097474</v>
      </c>
      <c r="E84" s="3">
        <f>D84/MAXA($D$6:D83)-1</f>
        <v>-4.1730651239747951E-2</v>
      </c>
      <c r="F84" s="10">
        <f>'L4 (3)'!Q82</f>
        <v>-6.9643655554274334E-3</v>
      </c>
      <c r="G84" s="10">
        <f t="shared" si="5"/>
        <v>-8.061747879169438E-3</v>
      </c>
      <c r="H84" s="11">
        <f t="shared" si="6"/>
        <v>153.29651811289716</v>
      </c>
      <c r="I84" s="3">
        <f t="shared" si="7"/>
        <v>140.77968007701904</v>
      </c>
      <c r="J84" s="3">
        <f>I84/MAXA($I$6:I83)-1</f>
        <v>-1.131332422422382E-2</v>
      </c>
    </row>
    <row r="85" spans="1:10" x14ac:dyDescent="0.25">
      <c r="A85" s="47">
        <v>40787</v>
      </c>
      <c r="B85" s="9">
        <v>-1.0200000000000001E-2</v>
      </c>
      <c r="C85" s="9">
        <v>-7.1761988303760127E-2</v>
      </c>
      <c r="D85" s="3">
        <f t="shared" si="4"/>
        <v>134.90477291731881</v>
      </c>
      <c r="E85" s="3">
        <f>D85/MAXA($D$6:D84)-1</f>
        <v>-5.1504998597102447E-2</v>
      </c>
      <c r="F85" s="10">
        <f>'L4 (3)'!Q83</f>
        <v>-6.3258696806875144E-4</v>
      </c>
      <c r="G85" s="10">
        <f t="shared" si="5"/>
        <v>-1.7299692918107562E-3</v>
      </c>
      <c r="H85" s="11">
        <f t="shared" si="6"/>
        <v>153.19954473328863</v>
      </c>
      <c r="I85" s="3">
        <f t="shared" si="7"/>
        <v>140.53613555357484</v>
      </c>
      <c r="J85" s="3">
        <f>I85/MAXA($I$6:I84)-1</f>
        <v>-1.3023721812538414E-2</v>
      </c>
    </row>
    <row r="86" spans="1:10" x14ac:dyDescent="0.25">
      <c r="A86" s="47">
        <v>40817</v>
      </c>
      <c r="B86" s="9">
        <v>6.9999999999999993E-3</v>
      </c>
      <c r="C86" s="9">
        <v>0.10772303853581011</v>
      </c>
      <c r="D86" s="3">
        <f t="shared" si="4"/>
        <v>135.84910632774003</v>
      </c>
      <c r="E86" s="3">
        <f>D86/MAXA($D$6:D85)-1</f>
        <v>-4.486553358728218E-2</v>
      </c>
      <c r="F86" s="10">
        <f>'L4 (3)'!Q84</f>
        <v>-5.174742077950112E-3</v>
      </c>
      <c r="G86" s="10">
        <f t="shared" si="5"/>
        <v>-6.2721244016921167E-3</v>
      </c>
      <c r="H86" s="11">
        <f t="shared" si="6"/>
        <v>152.4067766028345</v>
      </c>
      <c r="I86" s="3">
        <f t="shared" si="7"/>
        <v>139.65467542844976</v>
      </c>
      <c r="J86" s="3">
        <f>I86/MAXA($I$6:I85)-1</f>
        <v>-1.9214159810849174E-2</v>
      </c>
    </row>
    <row r="87" spans="1:10" x14ac:dyDescent="0.25">
      <c r="A87" s="47">
        <v>40848</v>
      </c>
      <c r="B87" s="9">
        <v>-4.4000000000000003E-3</v>
      </c>
      <c r="C87" s="9">
        <v>-5.0587151935872487E-3</v>
      </c>
      <c r="D87" s="3">
        <f t="shared" si="4"/>
        <v>135.25137025989798</v>
      </c>
      <c r="E87" s="3">
        <f>D87/MAXA($D$6:D86)-1</f>
        <v>-4.9068125239498106E-2</v>
      </c>
      <c r="F87" s="10">
        <f>'L4 (3)'!Q85</f>
        <v>2.0896899801075824E-2</v>
      </c>
      <c r="G87" s="10">
        <f t="shared" si="5"/>
        <v>1.9799517477333817E-2</v>
      </c>
      <c r="H87" s="11">
        <f t="shared" si="6"/>
        <v>155.59160574250888</v>
      </c>
      <c r="I87" s="3">
        <f t="shared" si="7"/>
        <v>142.41977061538674</v>
      </c>
      <c r="J87" s="3">
        <f>I87/MAXA($I$6:I86)-1</f>
        <v>2.0492657349735488E-4</v>
      </c>
    </row>
    <row r="88" spans="1:10" x14ac:dyDescent="0.25">
      <c r="A88" s="47">
        <v>40878</v>
      </c>
      <c r="B88" s="9">
        <v>5.6999999999999993E-3</v>
      </c>
      <c r="C88" s="9">
        <v>8.532763948144062E-3</v>
      </c>
      <c r="D88" s="3">
        <f t="shared" si="4"/>
        <v>136.02230307037939</v>
      </c>
      <c r="E88" s="3">
        <f>D88/MAXA($D$6:D87)-1</f>
        <v>-4.3647813553363335E-2</v>
      </c>
      <c r="F88" s="10">
        <f>'L4 (3)'!Q86</f>
        <v>1.3053744044603861E-2</v>
      </c>
      <c r="G88" s="10">
        <f t="shared" si="5"/>
        <v>1.1956361720861857E-2</v>
      </c>
      <c r="H88" s="11">
        <f t="shared" si="6"/>
        <v>157.6226587393605</v>
      </c>
      <c r="I88" s="3">
        <f t="shared" si="7"/>
        <v>144.12259290906647</v>
      </c>
      <c r="J88" s="3">
        <f>I88/MAXA($I$6:I87)-1</f>
        <v>1.1956361720861786E-2</v>
      </c>
    </row>
    <row r="89" spans="1:10" x14ac:dyDescent="0.25">
      <c r="A89" s="47">
        <v>40909</v>
      </c>
      <c r="B89" s="9">
        <v>1.7299999999999999E-2</v>
      </c>
      <c r="C89" s="9">
        <v>4.3583062218506274E-2</v>
      </c>
      <c r="D89" s="3">
        <f t="shared" si="4"/>
        <v>138.37548891349698</v>
      </c>
      <c r="E89" s="3">
        <f>D89/MAXA($D$6:D88)-1</f>
        <v>-2.7102920727836266E-2</v>
      </c>
      <c r="F89" s="10">
        <f>'L4 (3)'!Q87</f>
        <v>1.1219736446066855E-2</v>
      </c>
      <c r="G89" s="10">
        <f t="shared" si="5"/>
        <v>1.012235412232485E-2</v>
      </c>
      <c r="H89" s="11">
        <f t="shared" si="6"/>
        <v>159.39114342834446</v>
      </c>
      <c r="I89" s="3">
        <f t="shared" si="7"/>
        <v>145.5814528315197</v>
      </c>
      <c r="J89" s="3">
        <f>I89/MAXA($I$6:I88)-1</f>
        <v>1.0122354122324762E-2</v>
      </c>
    </row>
    <row r="90" spans="1:10" x14ac:dyDescent="0.25">
      <c r="A90" s="47">
        <v>40940</v>
      </c>
      <c r="B90" s="9">
        <v>1.4499999999999999E-2</v>
      </c>
      <c r="C90" s="9">
        <v>4.0589464130841746E-2</v>
      </c>
      <c r="D90" s="3">
        <f t="shared" si="4"/>
        <v>140.38193350274267</v>
      </c>
      <c r="E90" s="3">
        <f>D90/MAXA($D$6:D89)-1</f>
        <v>-1.2995913078390098E-2</v>
      </c>
      <c r="F90" s="10">
        <f>'L4 (3)'!Q88</f>
        <v>9.8389372565459363E-3</v>
      </c>
      <c r="G90" s="10">
        <f t="shared" si="5"/>
        <v>8.7415549328039317E-3</v>
      </c>
      <c r="H90" s="11">
        <f t="shared" si="6"/>
        <v>160.95938288778507</v>
      </c>
      <c r="I90" s="3">
        <f t="shared" si="7"/>
        <v>146.85406109864385</v>
      </c>
      <c r="J90" s="3">
        <f>I90/MAXA($I$6:I89)-1</f>
        <v>8.7415549328040409E-3</v>
      </c>
    </row>
    <row r="91" spans="1:10" x14ac:dyDescent="0.25">
      <c r="A91" s="47">
        <v>40969</v>
      </c>
      <c r="B91" s="9">
        <v>2.5000000000000001E-3</v>
      </c>
      <c r="C91" s="9">
        <v>3.1332314530530647E-2</v>
      </c>
      <c r="D91" s="3">
        <f t="shared" si="4"/>
        <v>140.73288833649951</v>
      </c>
      <c r="E91" s="3">
        <f>D91/MAXA($D$6:D90)-1</f>
        <v>-1.0528402861086139E-2</v>
      </c>
      <c r="F91" s="10">
        <f>'L4 (3)'!Q89</f>
        <v>6.861996621900031E-3</v>
      </c>
      <c r="G91" s="10">
        <f t="shared" si="5"/>
        <v>5.7646142981580264E-3</v>
      </c>
      <c r="H91" s="11">
        <f t="shared" si="6"/>
        <v>162.06388562942419</v>
      </c>
      <c r="I91" s="3">
        <f t="shared" si="7"/>
        <v>147.70061811899566</v>
      </c>
      <c r="J91" s="3">
        <f>I91/MAXA($I$6:I90)-1</f>
        <v>5.7646142981579995E-3</v>
      </c>
    </row>
    <row r="92" spans="1:10" x14ac:dyDescent="0.25">
      <c r="A92" s="47">
        <v>41000</v>
      </c>
      <c r="B92" s="9">
        <v>-4.0000000000000002E-4</v>
      </c>
      <c r="C92" s="9">
        <v>-7.4974527092703802E-3</v>
      </c>
      <c r="D92" s="3">
        <f t="shared" si="4"/>
        <v>140.67659518116491</v>
      </c>
      <c r="E92" s="3">
        <f>D92/MAXA($D$6:D91)-1</f>
        <v>-1.0924191499941727E-2</v>
      </c>
      <c r="F92" s="10">
        <f>'L4 (3)'!Q90</f>
        <v>9.535629051337086E-3</v>
      </c>
      <c r="G92" s="10">
        <f t="shared" si="5"/>
        <v>8.4382467275950813E-3</v>
      </c>
      <c r="H92" s="11">
        <f t="shared" si="6"/>
        <v>163.60926672540469</v>
      </c>
      <c r="I92" s="3">
        <f t="shared" si="7"/>
        <v>148.94695237650205</v>
      </c>
      <c r="J92" s="3">
        <f>I92/MAXA($I$6:I91)-1</f>
        <v>8.4382467275951889E-3</v>
      </c>
    </row>
    <row r="93" spans="1:10" x14ac:dyDescent="0.25">
      <c r="A93" s="47">
        <v>41030</v>
      </c>
      <c r="B93" s="9">
        <v>-3.2000000000000002E-3</v>
      </c>
      <c r="C93" s="9">
        <v>-6.265072563317764E-2</v>
      </c>
      <c r="D93" s="3">
        <f t="shared" si="4"/>
        <v>140.22643007658519</v>
      </c>
      <c r="E93" s="3">
        <f>D93/MAXA($D$6:D92)-1</f>
        <v>-1.40892340871418E-2</v>
      </c>
      <c r="F93" s="10">
        <f>'L4 (3)'!Q91</f>
        <v>5.0934377779884585E-3</v>
      </c>
      <c r="G93" s="10">
        <f t="shared" si="5"/>
        <v>3.9960554542464539E-3</v>
      </c>
      <c r="H93" s="11">
        <f t="shared" si="6"/>
        <v>164.44260034537288</v>
      </c>
      <c r="I93" s="3">
        <f t="shared" si="7"/>
        <v>149.54215265793957</v>
      </c>
      <c r="J93" s="3">
        <f>I93/MAXA($I$6:I92)-1</f>
        <v>3.9960554542464166E-3</v>
      </c>
    </row>
    <row r="94" spans="1:10" x14ac:dyDescent="0.25">
      <c r="A94" s="47">
        <v>41061</v>
      </c>
      <c r="B94" s="9">
        <v>-5.1000000000000004E-3</v>
      </c>
      <c r="C94" s="9">
        <v>3.9554982134591521E-2</v>
      </c>
      <c r="D94" s="3">
        <f t="shared" si="4"/>
        <v>139.51127528319461</v>
      </c>
      <c r="E94" s="3">
        <f>D94/MAXA($D$6:D93)-1</f>
        <v>-1.9117378993297462E-2</v>
      </c>
      <c r="F94" s="10">
        <f>'L4 (3)'!Q92</f>
        <v>2.2699697661534657E-4</v>
      </c>
      <c r="G94" s="10">
        <f t="shared" si="5"/>
        <v>-8.7038534712665825E-4</v>
      </c>
      <c r="H94" s="11">
        <f t="shared" si="6"/>
        <v>164.47992831847804</v>
      </c>
      <c r="I94" s="3">
        <f t="shared" si="7"/>
        <v>149.41199335948832</v>
      </c>
      <c r="J94" s="3">
        <f>I94/MAXA($I$6:I93)-1</f>
        <v>-8.703853471266898E-4</v>
      </c>
    </row>
    <row r="95" spans="1:10" x14ac:dyDescent="0.25">
      <c r="A95" s="47">
        <v>41091</v>
      </c>
      <c r="B95" s="9">
        <v>1.89E-2</v>
      </c>
      <c r="C95" s="9">
        <v>1.2597574126154365E-2</v>
      </c>
      <c r="D95" s="3">
        <f t="shared" si="4"/>
        <v>142.14803838604698</v>
      </c>
      <c r="E95" s="3">
        <f>D95/MAXA($D$6:D94)-1</f>
        <v>-5.7869745627081581E-4</v>
      </c>
      <c r="F95" s="10">
        <f>'L4 (3)'!Q93</f>
        <v>7.1068340965388232E-3</v>
      </c>
      <c r="G95" s="10">
        <f t="shared" si="5"/>
        <v>6.0094517727968186E-3</v>
      </c>
      <c r="H95" s="11">
        <f t="shared" si="6"/>
        <v>165.64885988124806</v>
      </c>
      <c r="I95" s="3">
        <f t="shared" si="7"/>
        <v>150.30987752785961</v>
      </c>
      <c r="J95" s="3">
        <f>I95/MAXA($I$6:I94)-1</f>
        <v>5.13383588690286E-3</v>
      </c>
    </row>
    <row r="96" spans="1:10" x14ac:dyDescent="0.25">
      <c r="A96" s="47">
        <v>41122</v>
      </c>
      <c r="B96" s="9">
        <v>3.4999999999999996E-3</v>
      </c>
      <c r="C96" s="9">
        <v>1.9763369680148246E-2</v>
      </c>
      <c r="D96" s="3">
        <f t="shared" si="4"/>
        <v>142.64555652039815</v>
      </c>
      <c r="E96" s="3">
        <f>D96/MAXA($D$6:D95)-1</f>
        <v>2.9192771026322895E-3</v>
      </c>
      <c r="F96" s="10">
        <f>'L4 (3)'!Q94</f>
        <v>1.2321534366755672E-3</v>
      </c>
      <c r="G96" s="10">
        <f t="shared" si="5"/>
        <v>1.3477111293356235E-4</v>
      </c>
      <c r="H96" s="11">
        <f t="shared" si="6"/>
        <v>165.85296469323211</v>
      </c>
      <c r="I96" s="3">
        <f t="shared" si="7"/>
        <v>150.33013495733894</v>
      </c>
      <c r="J96" s="3">
        <f>I96/MAXA($I$6:I95)-1</f>
        <v>1.347711129335849E-4</v>
      </c>
    </row>
    <row r="97" spans="1:10" x14ac:dyDescent="0.25">
      <c r="A97" s="47">
        <v>41153</v>
      </c>
      <c r="B97" s="9">
        <v>2.3999999999999998E-3</v>
      </c>
      <c r="C97" s="9">
        <v>2.4236153696477025E-2</v>
      </c>
      <c r="D97" s="3">
        <f t="shared" si="4"/>
        <v>142.98790585604709</v>
      </c>
      <c r="E97" s="3">
        <f>D97/MAXA($D$6:D96)-1</f>
        <v>2.3999999999999577E-3</v>
      </c>
      <c r="F97" s="10">
        <f>'L4 (3)'!Q95</f>
        <v>8.4577816177776027E-3</v>
      </c>
      <c r="G97" s="10">
        <f t="shared" si="5"/>
        <v>7.3603992940355981E-3</v>
      </c>
      <c r="H97" s="11">
        <f t="shared" si="6"/>
        <v>167.25571284926843</v>
      </c>
      <c r="I97" s="3">
        <f t="shared" si="7"/>
        <v>151.43662477655121</v>
      </c>
      <c r="J97" s="3">
        <f>I97/MAXA($I$6:I96)-1</f>
        <v>7.3603992940356466E-3</v>
      </c>
    </row>
    <row r="98" spans="1:10" x14ac:dyDescent="0.25">
      <c r="A98" s="47">
        <v>41183</v>
      </c>
      <c r="B98" s="9">
        <v>-5.7999999999999996E-3</v>
      </c>
      <c r="C98" s="9">
        <v>-1.9789409878227415E-2</v>
      </c>
      <c r="D98" s="3">
        <f t="shared" si="4"/>
        <v>142.15857600208201</v>
      </c>
      <c r="E98" s="3">
        <f>D98/MAXA($D$6:D97)-1</f>
        <v>-5.8000000000000274E-3</v>
      </c>
      <c r="F98" s="10">
        <f>'L4 (3)'!Q96</f>
        <v>4.6657951145257313E-3</v>
      </c>
      <c r="G98" s="10">
        <f t="shared" si="5"/>
        <v>3.5684127907837267E-3</v>
      </c>
      <c r="H98" s="11">
        <f t="shared" si="6"/>
        <v>168.03609373715707</v>
      </c>
      <c r="I98" s="3">
        <f t="shared" si="7"/>
        <v>151.97701316539698</v>
      </c>
      <c r="J98" s="3">
        <f>I98/MAXA($I$6:I97)-1</f>
        <v>3.5684127907837926E-3</v>
      </c>
    </row>
    <row r="99" spans="1:10" x14ac:dyDescent="0.25">
      <c r="A99" s="47">
        <v>41214</v>
      </c>
      <c r="B99" s="9">
        <v>4.1999999999999997E-3</v>
      </c>
      <c r="C99" s="9">
        <v>2.8467170173434031E-3</v>
      </c>
      <c r="D99" s="3">
        <f t="shared" si="4"/>
        <v>142.75564202129075</v>
      </c>
      <c r="E99" s="3">
        <f>D99/MAXA($D$6:D98)-1</f>
        <v>-1.6243600000001024E-3</v>
      </c>
      <c r="F99" s="10">
        <f>'L4 (3)'!Q97</f>
        <v>2.6162851872934051E-3</v>
      </c>
      <c r="G99" s="10">
        <f t="shared" si="5"/>
        <v>1.5189028635514002E-3</v>
      </c>
      <c r="H99" s="11">
        <f t="shared" si="6"/>
        <v>168.47572408013227</v>
      </c>
      <c r="I99" s="3">
        <f t="shared" si="7"/>
        <v>152.20785148588789</v>
      </c>
      <c r="J99" s="3">
        <f>I99/MAXA($I$6:I98)-1</f>
        <v>1.5189028635513857E-3</v>
      </c>
    </row>
    <row r="100" spans="1:10" x14ac:dyDescent="0.25">
      <c r="A100" s="47">
        <v>41244</v>
      </c>
      <c r="B100" s="9">
        <v>8.8999999999999999E-3</v>
      </c>
      <c r="C100" s="9">
        <v>7.068230463864511E-3</v>
      </c>
      <c r="D100" s="3">
        <f t="shared" si="4"/>
        <v>144.02616723528024</v>
      </c>
      <c r="E100" s="3">
        <f>D100/MAXA($D$6:D99)-1</f>
        <v>7.2611831959998874E-3</v>
      </c>
      <c r="F100" s="10">
        <f>'L4 (3)'!Q98</f>
        <v>7.3952020518813682E-3</v>
      </c>
      <c r="G100" s="10">
        <f t="shared" si="5"/>
        <v>6.2978197281393635E-3</v>
      </c>
      <c r="H100" s="11">
        <f t="shared" si="6"/>
        <v>169.72163610054184</v>
      </c>
      <c r="I100" s="3">
        <f t="shared" si="7"/>
        <v>153.16642909575341</v>
      </c>
      <c r="J100" s="3">
        <f>I100/MAXA($I$6:I99)-1</f>
        <v>6.2978197281393644E-3</v>
      </c>
    </row>
    <row r="101" spans="1:10" x14ac:dyDescent="0.25">
      <c r="A101" s="47">
        <v>41275</v>
      </c>
      <c r="B101" s="9">
        <v>1.8200000000000001E-2</v>
      </c>
      <c r="C101" s="9">
        <v>5.0428096519578469E-2</v>
      </c>
      <c r="D101" s="3">
        <f t="shared" si="4"/>
        <v>146.64744347896234</v>
      </c>
      <c r="E101" s="3">
        <f>D101/MAXA($D$6:D100)-1</f>
        <v>1.8199999999999994E-2</v>
      </c>
      <c r="F101" s="10">
        <f>'L4 (3)'!Q99</f>
        <v>3.5141313850514254E-3</v>
      </c>
      <c r="G101" s="10">
        <f t="shared" si="5"/>
        <v>2.4167490613094204E-3</v>
      </c>
      <c r="H101" s="11">
        <f t="shared" si="6"/>
        <v>170.31806022868506</v>
      </c>
      <c r="I101" s="3">
        <f t="shared" si="7"/>
        <v>153.53659391949469</v>
      </c>
      <c r="J101" s="3">
        <f>I101/MAXA($I$6:I100)-1</f>
        <v>2.4167490613093978E-3</v>
      </c>
    </row>
    <row r="102" spans="1:10" x14ac:dyDescent="0.25">
      <c r="A102" s="47">
        <v>41306</v>
      </c>
      <c r="B102" s="9">
        <v>5.7999999999999996E-3</v>
      </c>
      <c r="C102" s="9">
        <v>1.1060649195259176E-2</v>
      </c>
      <c r="D102" s="3">
        <f t="shared" si="4"/>
        <v>147.49799865114034</v>
      </c>
      <c r="E102" s="3">
        <f>D102/MAXA($D$6:D101)-1</f>
        <v>5.8000000000000274E-3</v>
      </c>
      <c r="F102" s="10">
        <f>'L4 (3)'!Q100</f>
        <v>2.6418594343025404E-3</v>
      </c>
      <c r="G102" s="10">
        <f t="shared" si="5"/>
        <v>1.5444771105605356E-3</v>
      </c>
      <c r="H102" s="11">
        <f t="shared" si="6"/>
        <v>170.76801660293231</v>
      </c>
      <c r="I102" s="3">
        <f t="shared" si="7"/>
        <v>153.7737276744368</v>
      </c>
      <c r="J102" s="3">
        <f>I102/MAXA($I$6:I101)-1</f>
        <v>1.5444771105606048E-3</v>
      </c>
    </row>
    <row r="103" spans="1:10" x14ac:dyDescent="0.25">
      <c r="A103" s="47">
        <v>41334</v>
      </c>
      <c r="B103" s="9">
        <v>5.1000000000000004E-3</v>
      </c>
      <c r="C103" s="9">
        <v>3.5987723516956116E-2</v>
      </c>
      <c r="D103" s="3">
        <f t="shared" si="4"/>
        <v>148.25023844426116</v>
      </c>
      <c r="E103" s="3">
        <f>D103/MAXA($D$6:D102)-1</f>
        <v>5.1000000000001044E-3</v>
      </c>
      <c r="F103" s="10">
        <f>'L4 (3)'!Q101</f>
        <v>2.5889719124483185E-3</v>
      </c>
      <c r="G103" s="10">
        <f t="shared" si="5"/>
        <v>1.4915895887063137E-3</v>
      </c>
      <c r="H103" s="11">
        <f t="shared" si="6"/>
        <v>171.21013020146182</v>
      </c>
      <c r="I103" s="3">
        <f t="shared" si="7"/>
        <v>154.00309496565254</v>
      </c>
      <c r="J103" s="3">
        <f>I103/MAXA($I$6:I102)-1</f>
        <v>1.4915895887062103E-3</v>
      </c>
    </row>
    <row r="104" spans="1:10" x14ac:dyDescent="0.25">
      <c r="A104" s="47">
        <v>41365</v>
      </c>
      <c r="B104" s="9">
        <v>5.6999999999999993E-3</v>
      </c>
      <c r="C104" s="9">
        <v>1.8085767859252311E-2</v>
      </c>
      <c r="D104" s="3">
        <f t="shared" si="4"/>
        <v>149.09526480339346</v>
      </c>
      <c r="E104" s="3">
        <f>D104/MAXA($D$6:D103)-1</f>
        <v>5.7000000000000384E-3</v>
      </c>
      <c r="F104" s="10">
        <f>'L4 (3)'!Q102</f>
        <v>5.1738551939101533E-3</v>
      </c>
      <c r="G104" s="10">
        <f t="shared" si="5"/>
        <v>4.0764728701681487E-3</v>
      </c>
      <c r="H104" s="11">
        <f t="shared" si="6"/>
        <v>172.09594662285471</v>
      </c>
      <c r="I104" s="3">
        <f t="shared" si="7"/>
        <v>154.63088440420194</v>
      </c>
      <c r="J104" s="3">
        <f>I104/MAXA($I$6:I103)-1</f>
        <v>4.0764728701681019E-3</v>
      </c>
    </row>
    <row r="105" spans="1:10" x14ac:dyDescent="0.25">
      <c r="A105" s="47">
        <v>41395</v>
      </c>
      <c r="B105" s="9">
        <v>7.7000000000000002E-3</v>
      </c>
      <c r="C105" s="9">
        <v>2.0762811721046104E-2</v>
      </c>
      <c r="D105" s="3">
        <f t="shared" si="4"/>
        <v>150.2432983423796</v>
      </c>
      <c r="E105" s="3">
        <f>D105/MAXA($D$6:D104)-1</f>
        <v>7.7000000000000401E-3</v>
      </c>
      <c r="F105" s="10">
        <f>'L4 (3)'!Q103</f>
        <v>3.4680652163519544E-3</v>
      </c>
      <c r="G105" s="10">
        <f t="shared" si="5"/>
        <v>2.3706828926099493E-3</v>
      </c>
      <c r="H105" s="11">
        <f t="shared" si="6"/>
        <v>172.69278658921257</v>
      </c>
      <c r="I105" s="3">
        <f t="shared" si="7"/>
        <v>154.99746519652814</v>
      </c>
      <c r="J105" s="3">
        <f>I105/MAXA($I$6:I104)-1</f>
        <v>2.3706828926099988E-3</v>
      </c>
    </row>
    <row r="106" spans="1:10" x14ac:dyDescent="0.25">
      <c r="A106" s="47">
        <v>41426</v>
      </c>
      <c r="B106" s="9">
        <v>-1.3000000000000001E-2</v>
      </c>
      <c r="C106" s="9">
        <v>-1.4999301636062778E-2</v>
      </c>
      <c r="D106" s="3">
        <f t="shared" si="4"/>
        <v>148.29013546392866</v>
      </c>
      <c r="E106" s="3">
        <f>D106/MAXA($D$6:D105)-1</f>
        <v>-1.3000000000000012E-2</v>
      </c>
      <c r="F106" s="10">
        <f>'L4 (3)'!Q104</f>
        <v>5.1056118687130489E-3</v>
      </c>
      <c r="G106" s="10">
        <f t="shared" si="5"/>
        <v>4.0082295449710443E-3</v>
      </c>
      <c r="H106" s="11">
        <f t="shared" si="6"/>
        <v>173.57448893006358</v>
      </c>
      <c r="I106" s="3">
        <f t="shared" si="7"/>
        <v>155.61873061592448</v>
      </c>
      <c r="J106" s="3">
        <f>I106/MAXA($I$6:I105)-1</f>
        <v>4.0082295449710426E-3</v>
      </c>
    </row>
    <row r="107" spans="1:10" x14ac:dyDescent="0.25">
      <c r="A107" s="47">
        <v>41456</v>
      </c>
      <c r="B107" s="9">
        <v>6.7000000000000002E-3</v>
      </c>
      <c r="C107" s="9">
        <v>4.9462079815224991E-2</v>
      </c>
      <c r="D107" s="3">
        <f t="shared" si="4"/>
        <v>149.28367937153698</v>
      </c>
      <c r="E107" s="3">
        <f>D107/MAXA($D$6:D106)-1</f>
        <v>-6.3871000000000899E-3</v>
      </c>
      <c r="F107" s="10">
        <f>'L4 (3)'!Q105</f>
        <v>4.2533580790284266E-3</v>
      </c>
      <c r="G107" s="10">
        <f t="shared" si="5"/>
        <v>3.155975755286422E-3</v>
      </c>
      <c r="H107" s="11">
        <f t="shared" si="6"/>
        <v>174.31276338486751</v>
      </c>
      <c r="I107" s="3">
        <f t="shared" si="7"/>
        <v>156.10985955681679</v>
      </c>
      <c r="J107" s="3">
        <f>I107/MAXA($I$6:I106)-1</f>
        <v>3.1559757552863665E-3</v>
      </c>
    </row>
    <row r="108" spans="1:10" x14ac:dyDescent="0.25">
      <c r="A108" s="47">
        <v>41487</v>
      </c>
      <c r="B108" s="9">
        <v>-4.0999999999999995E-3</v>
      </c>
      <c r="C108" s="9">
        <v>-3.1298019033866864E-2</v>
      </c>
      <c r="D108" s="3">
        <f t="shared" si="4"/>
        <v>148.67161628611368</v>
      </c>
      <c r="E108" s="3">
        <f>D108/MAXA($D$6:D107)-1</f>
        <v>-1.0460912890000063E-2</v>
      </c>
      <c r="F108" s="10">
        <f>'L4 (3)'!Q106</f>
        <v>3.2092689492973095E-3</v>
      </c>
      <c r="G108" s="10">
        <f t="shared" si="5"/>
        <v>2.1118866255553049E-3</v>
      </c>
      <c r="H108" s="11">
        <f t="shared" si="6"/>
        <v>174.87217992386476</v>
      </c>
      <c r="I108" s="3">
        <f t="shared" si="7"/>
        <v>156.43954588133215</v>
      </c>
      <c r="J108" s="3">
        <f>I108/MAXA($I$6:I107)-1</f>
        <v>2.1118866255553925E-3</v>
      </c>
    </row>
    <row r="109" spans="1:10" x14ac:dyDescent="0.25">
      <c r="A109" s="47">
        <v>41518</v>
      </c>
      <c r="B109" s="9">
        <v>0.01</v>
      </c>
      <c r="C109" s="9">
        <v>2.9749523177239112E-2</v>
      </c>
      <c r="D109" s="3">
        <f t="shared" si="4"/>
        <v>150.15833244897482</v>
      </c>
      <c r="E109" s="3">
        <f>D109/MAXA($D$6:D108)-1</f>
        <v>-5.6552201890003317E-4</v>
      </c>
      <c r="F109" s="10">
        <f>'L4 (3)'!Q107</f>
        <v>-1.4440810916914373E-3</v>
      </c>
      <c r="G109" s="10">
        <f t="shared" si="5"/>
        <v>-2.5414634154334419E-3</v>
      </c>
      <c r="H109" s="11">
        <f t="shared" si="6"/>
        <v>174.61965031537383</v>
      </c>
      <c r="I109" s="3">
        <f t="shared" si="7"/>
        <v>156.04196049874773</v>
      </c>
      <c r="J109" s="3">
        <f>I109/MAXA($I$6:I108)-1</f>
        <v>-2.5414634154333759E-3</v>
      </c>
    </row>
    <row r="110" spans="1:10" x14ac:dyDescent="0.25">
      <c r="A110" s="47">
        <v>41548</v>
      </c>
      <c r="B110" s="9">
        <v>1.3899999999999999E-2</v>
      </c>
      <c r="C110" s="9">
        <v>4.4595752618006079E-2</v>
      </c>
      <c r="D110" s="3">
        <f t="shared" si="4"/>
        <v>152.24553327001559</v>
      </c>
      <c r="E110" s="3">
        <f>D110/MAXA($D$6:D109)-1</f>
        <v>1.3326617225037252E-2</v>
      </c>
      <c r="F110" s="10">
        <f>'L4 (3)'!Q108</f>
        <v>4.135142343499802E-3</v>
      </c>
      <c r="G110" s="10">
        <f t="shared" si="5"/>
        <v>3.0377600197577974E-3</v>
      </c>
      <c r="H110" s="11">
        <f t="shared" si="6"/>
        <v>175.34172742540008</v>
      </c>
      <c r="I110" s="3">
        <f t="shared" si="7"/>
        <v>156.51597852775544</v>
      </c>
      <c r="J110" s="3">
        <f>I110/MAXA($I$6:I109)-1</f>
        <v>4.8857624836928792E-4</v>
      </c>
    </row>
    <row r="111" spans="1:10" x14ac:dyDescent="0.25">
      <c r="A111" s="47">
        <v>41579</v>
      </c>
      <c r="B111" s="9">
        <v>9.9000000000000008E-3</v>
      </c>
      <c r="C111" s="9">
        <v>2.8049471635186451E-2</v>
      </c>
      <c r="D111" s="3">
        <f t="shared" si="4"/>
        <v>153.75276404938873</v>
      </c>
      <c r="E111" s="3">
        <f>D111/MAXA($D$6:D110)-1</f>
        <v>9.9000000000000199E-3</v>
      </c>
      <c r="F111" s="10">
        <f>'L4 (3)'!Q109</f>
        <v>4.4293306680802443E-3</v>
      </c>
      <c r="G111" s="10">
        <f t="shared" si="5"/>
        <v>3.3319483443382397E-3</v>
      </c>
      <c r="H111" s="11">
        <f t="shared" si="6"/>
        <v>176.11837391607958</v>
      </c>
      <c r="I111" s="3">
        <f t="shared" si="7"/>
        <v>157.03748168327346</v>
      </c>
      <c r="J111" s="3">
        <f>I111/MAXA($I$6:I110)-1</f>
        <v>3.3319483443381426E-3</v>
      </c>
    </row>
    <row r="112" spans="1:10" x14ac:dyDescent="0.25">
      <c r="A112" s="47">
        <v>41609</v>
      </c>
      <c r="B112" s="9">
        <v>9.9000000000000008E-3</v>
      </c>
      <c r="C112" s="9">
        <v>2.356279155049279E-2</v>
      </c>
      <c r="D112" s="3">
        <f t="shared" si="4"/>
        <v>155.27491641347768</v>
      </c>
      <c r="E112" s="3">
        <f>D112/MAXA($D$6:D111)-1</f>
        <v>9.9000000000000199E-3</v>
      </c>
      <c r="F112" s="10">
        <f>'L4 (3)'!Q110</f>
        <v>2.7187273880235376E-3</v>
      </c>
      <c r="G112" s="10">
        <f t="shared" si="5"/>
        <v>1.6213450642815327E-3</v>
      </c>
      <c r="H112" s="11">
        <f t="shared" si="6"/>
        <v>176.5971917627794</v>
      </c>
      <c r="I112" s="3">
        <f t="shared" si="7"/>
        <v>157.29209362910782</v>
      </c>
      <c r="J112" s="3">
        <f>I112/MAXA($I$6:I111)-1</f>
        <v>1.6213450642814653E-3</v>
      </c>
    </row>
    <row r="113" spans="1:10" x14ac:dyDescent="0.25">
      <c r="A113" s="47">
        <v>41640</v>
      </c>
      <c r="B113" s="9">
        <v>2.8000000000000004E-3</v>
      </c>
      <c r="C113" s="9">
        <v>-3.5582905675162646E-2</v>
      </c>
      <c r="D113" s="3">
        <f t="shared" si="4"/>
        <v>155.70968617943541</v>
      </c>
      <c r="E113" s="3">
        <f>D113/MAXA($D$6:D112)-1</f>
        <v>2.7999999999999137E-3</v>
      </c>
      <c r="F113" s="10">
        <f>'L4 (3)'!Q111</f>
        <v>3.9232039933711719E-3</v>
      </c>
      <c r="G113" s="10">
        <f t="shared" si="5"/>
        <v>2.8258216696291673E-3</v>
      </c>
      <c r="H113" s="11">
        <f t="shared" si="6"/>
        <v>177.29001857072129</v>
      </c>
      <c r="I113" s="3">
        <f t="shared" si="7"/>
        <v>157.73657303574629</v>
      </c>
      <c r="J113" s="3">
        <f>I113/MAXA($I$6:I112)-1</f>
        <v>2.8258216696290805E-3</v>
      </c>
    </row>
    <row r="114" spans="1:10" x14ac:dyDescent="0.25">
      <c r="A114" s="47">
        <v>41671</v>
      </c>
      <c r="B114" s="9">
        <v>1.6899999999999998E-2</v>
      </c>
      <c r="C114" s="9">
        <v>4.3117029976595278E-2</v>
      </c>
      <c r="D114" s="3">
        <f t="shared" si="4"/>
        <v>158.34117987586785</v>
      </c>
      <c r="E114" s="3">
        <f>D114/MAXA($D$6:D113)-1</f>
        <v>1.6899999999999915E-2</v>
      </c>
      <c r="F114" s="10">
        <f>'L4 (3)'!Q112</f>
        <v>-3.1680332189000901E-3</v>
      </c>
      <c r="G114" s="10">
        <f t="shared" si="5"/>
        <v>-4.2654155426420952E-3</v>
      </c>
      <c r="H114" s="11">
        <f t="shared" si="6"/>
        <v>176.72835790250983</v>
      </c>
      <c r="I114" s="3">
        <f t="shared" si="7"/>
        <v>157.06376100547652</v>
      </c>
      <c r="J114" s="3">
        <f>I114/MAXA($I$6:I113)-1</f>
        <v>-4.265415542642037E-3</v>
      </c>
    </row>
    <row r="115" spans="1:10" x14ac:dyDescent="0.25">
      <c r="A115" s="47">
        <v>41699</v>
      </c>
      <c r="B115" s="9">
        <v>-1E-3</v>
      </c>
      <c r="C115" s="9">
        <v>6.9321656079357474E-3</v>
      </c>
      <c r="D115" s="3">
        <f t="shared" si="4"/>
        <v>158.18283869599199</v>
      </c>
      <c r="E115" s="3">
        <f>D115/MAXA($D$6:D114)-1</f>
        <v>-1.0000000000000009E-3</v>
      </c>
      <c r="F115" s="10">
        <f>'L4 (3)'!Q113</f>
        <v>6.8327751559250083E-3</v>
      </c>
      <c r="G115" s="10">
        <f t="shared" si="5"/>
        <v>5.7353928321830037E-3</v>
      </c>
      <c r="H115" s="11">
        <f t="shared" si="6"/>
        <v>177.9359030357335</v>
      </c>
      <c r="I115" s="3">
        <f t="shared" si="7"/>
        <v>157.96458337454305</v>
      </c>
      <c r="J115" s="3">
        <f>I115/MAXA($I$6:I114)-1</f>
        <v>1.4455134558115645E-3</v>
      </c>
    </row>
    <row r="116" spans="1:10" x14ac:dyDescent="0.25">
      <c r="A116" s="47">
        <v>41730</v>
      </c>
      <c r="B116" s="9">
        <v>5.9999999999999995E-4</v>
      </c>
      <c r="C116" s="9">
        <v>6.2007889650528281E-3</v>
      </c>
      <c r="D116" s="3">
        <f t="shared" si="4"/>
        <v>158.27774839920957</v>
      </c>
      <c r="E116" s="3">
        <f>D116/MAXA($D$6:D115)-1</f>
        <v>-4.0060000000008422E-4</v>
      </c>
      <c r="F116" s="10">
        <f>'L4 (3)'!Q114</f>
        <v>4.0507029814531416E-3</v>
      </c>
      <c r="G116" s="10">
        <f t="shared" si="5"/>
        <v>2.953320657711137E-3</v>
      </c>
      <c r="H116" s="11">
        <f t="shared" si="6"/>
        <v>178.65666852866792</v>
      </c>
      <c r="I116" s="3">
        <f t="shared" si="7"/>
        <v>158.4311034418098</v>
      </c>
      <c r="J116" s="3">
        <f>I116/MAXA($I$6:I115)-1</f>
        <v>2.9533206577110338E-3</v>
      </c>
    </row>
    <row r="117" spans="1:10" x14ac:dyDescent="0.25">
      <c r="A117" s="47">
        <v>41760</v>
      </c>
      <c r="B117" s="9">
        <v>1.23E-2</v>
      </c>
      <c r="C117" s="9">
        <v>2.1030280012996005E-2</v>
      </c>
      <c r="D117" s="3">
        <f t="shared" si="4"/>
        <v>160.22456470451985</v>
      </c>
      <c r="E117" s="3">
        <f>D117/MAXA($D$6:D116)-1</f>
        <v>1.1894472619999874E-2</v>
      </c>
      <c r="F117" s="10">
        <f>'L4 (3)'!Q115</f>
        <v>3.6426811976545594E-3</v>
      </c>
      <c r="G117" s="10">
        <f t="shared" si="5"/>
        <v>2.5452988739125548E-3</v>
      </c>
      <c r="H117" s="11">
        <f t="shared" si="6"/>
        <v>179.30745781595292</v>
      </c>
      <c r="I117" s="3">
        <f t="shared" si="7"/>
        <v>158.83435795099297</v>
      </c>
      <c r="J117" s="3">
        <f>I117/MAXA($I$6:I116)-1</f>
        <v>2.5452988739125271E-3</v>
      </c>
    </row>
    <row r="118" spans="1:10" x14ac:dyDescent="0.25">
      <c r="A118" s="47">
        <v>41791</v>
      </c>
      <c r="B118" s="9">
        <v>2.8000000000000004E-3</v>
      </c>
      <c r="C118" s="9">
        <v>1.9058331658920569E-2</v>
      </c>
      <c r="D118" s="3">
        <f t="shared" si="4"/>
        <v>160.67319348569248</v>
      </c>
      <c r="E118" s="3">
        <f>D118/MAXA($D$6:D117)-1</f>
        <v>2.7999999999999137E-3</v>
      </c>
      <c r="F118" s="10">
        <f>'L4 (3)'!Q116</f>
        <v>3.6020886465632767E-3</v>
      </c>
      <c r="G118" s="10">
        <f t="shared" si="5"/>
        <v>2.5047063228212721E-3</v>
      </c>
      <c r="H118" s="11">
        <f t="shared" si="6"/>
        <v>179.95333917399589</v>
      </c>
      <c r="I118" s="3">
        <f t="shared" si="7"/>
        <v>159.23219137163406</v>
      </c>
      <c r="J118" s="3">
        <f>I118/MAXA($I$6:I117)-1</f>
        <v>2.5047063228211819E-3</v>
      </c>
    </row>
    <row r="119" spans="1:10" x14ac:dyDescent="0.25">
      <c r="A119" s="47">
        <v>41821</v>
      </c>
      <c r="B119" s="9">
        <v>-5.9999999999999995E-4</v>
      </c>
      <c r="C119" s="9">
        <v>-1.5079830581919862E-2</v>
      </c>
      <c r="D119" s="3">
        <f t="shared" si="4"/>
        <v>160.57678956960106</v>
      </c>
      <c r="E119" s="3">
        <f>D119/MAXA($D$6:D118)-1</f>
        <v>-6.0000000000004494E-4</v>
      </c>
      <c r="F119" s="10">
        <f>'L4 (3)'!Q117</f>
        <v>2.6884527641910213E-3</v>
      </c>
      <c r="G119" s="10">
        <f t="shared" si="5"/>
        <v>1.5910704404490164E-3</v>
      </c>
      <c r="H119" s="11">
        <f t="shared" si="6"/>
        <v>180.43713522612362</v>
      </c>
      <c r="I119" s="3">
        <f t="shared" si="7"/>
        <v>159.48554100449337</v>
      </c>
      <c r="J119" s="3">
        <f>I119/MAXA($I$6:I118)-1</f>
        <v>1.5910704404489273E-3</v>
      </c>
    </row>
    <row r="120" spans="1:10" x14ac:dyDescent="0.25">
      <c r="A120" s="47">
        <v>41852</v>
      </c>
      <c r="B120" s="9">
        <v>7.7000000000000002E-3</v>
      </c>
      <c r="C120" s="9">
        <v>3.7655295489735119E-2</v>
      </c>
      <c r="D120" s="3">
        <f t="shared" si="4"/>
        <v>161.81323084928701</v>
      </c>
      <c r="E120" s="3">
        <f>D120/MAXA($D$6:D119)-1</f>
        <v>7.0953800000002065E-3</v>
      </c>
      <c r="F120" s="10">
        <f>'L4 (3)'!Q118</f>
        <v>3.6366192015238317E-3</v>
      </c>
      <c r="G120" s="10">
        <f t="shared" si="5"/>
        <v>2.5392368777818267E-3</v>
      </c>
      <c r="H120" s="11">
        <f t="shared" si="6"/>
        <v>181.09331637675487</v>
      </c>
      <c r="I120" s="3">
        <f t="shared" si="7"/>
        <v>159.89051257168498</v>
      </c>
      <c r="J120" s="3">
        <f>I120/MAXA($I$6:I119)-1</f>
        <v>2.539236877781903E-3</v>
      </c>
    </row>
    <row r="121" spans="1:10" x14ac:dyDescent="0.25">
      <c r="A121" s="47">
        <v>41883</v>
      </c>
      <c r="B121" s="9">
        <v>7.000000000000001E-4</v>
      </c>
      <c r="C121" s="9">
        <v>-1.5513837223063764E-2</v>
      </c>
      <c r="D121" s="3">
        <f t="shared" si="4"/>
        <v>161.92650011088151</v>
      </c>
      <c r="E121" s="3">
        <f>D121/MAXA($D$6:D120)-1</f>
        <v>6.9999999999992291E-4</v>
      </c>
      <c r="F121" s="10">
        <f>'L4 (3)'!Q119</f>
        <v>6.0054151996806722E-3</v>
      </c>
      <c r="G121" s="10">
        <f t="shared" si="5"/>
        <v>4.9080328759386676E-3</v>
      </c>
      <c r="H121" s="11">
        <f t="shared" si="6"/>
        <v>182.18085693148441</v>
      </c>
      <c r="I121" s="3">
        <f t="shared" si="7"/>
        <v>160.67526046393752</v>
      </c>
      <c r="J121" s="3">
        <f>I121/MAXA($I$6:I120)-1</f>
        <v>4.9080328759387726E-3</v>
      </c>
    </row>
    <row r="122" spans="1:10" x14ac:dyDescent="0.25">
      <c r="A122" s="47">
        <v>41913</v>
      </c>
      <c r="B122" s="9">
        <v>-5.0000000000000001E-4</v>
      </c>
      <c r="C122" s="9">
        <v>2.3201460786772321E-2</v>
      </c>
      <c r="D122" s="3">
        <f t="shared" si="4"/>
        <v>161.84553686082609</v>
      </c>
      <c r="E122" s="3">
        <f>D122/MAXA($D$6:D121)-1</f>
        <v>-4.9999999999983391E-4</v>
      </c>
      <c r="F122" s="10">
        <f>'L4 (3)'!Q120</f>
        <v>4.0220253789833059E-3</v>
      </c>
      <c r="G122" s="10">
        <f t="shared" si="5"/>
        <v>2.9246430552413013E-3</v>
      </c>
      <c r="H122" s="11">
        <f t="shared" si="6"/>
        <v>182.91359296162778</v>
      </c>
      <c r="I122" s="3">
        <f t="shared" si="7"/>
        <v>161.14517824860243</v>
      </c>
      <c r="J122" s="3">
        <f>I122/MAXA($I$6:I121)-1</f>
        <v>2.924643055241205E-3</v>
      </c>
    </row>
    <row r="123" spans="1:10" x14ac:dyDescent="0.25">
      <c r="A123" s="47">
        <v>41944</v>
      </c>
      <c r="B123" s="9">
        <v>1.17E-2</v>
      </c>
      <c r="C123" s="9">
        <v>2.4533588760364822E-2</v>
      </c>
      <c r="D123" s="3">
        <f t="shared" si="4"/>
        <v>163.73912964209777</v>
      </c>
      <c r="E123" s="3">
        <f>D123/MAXA($D$6:D122)-1</f>
        <v>1.1194150000000125E-2</v>
      </c>
      <c r="F123" s="10">
        <f>'L4 (3)'!Q121</f>
        <v>6.2260407288155474E-3</v>
      </c>
      <c r="G123" s="10">
        <f t="shared" si="5"/>
        <v>5.1286584050735428E-3</v>
      </c>
      <c r="H123" s="11">
        <f t="shared" si="6"/>
        <v>184.05242044126086</v>
      </c>
      <c r="I123" s="3">
        <f t="shared" si="7"/>
        <v>161.97163682146422</v>
      </c>
      <c r="J123" s="3">
        <f>I123/MAXA($I$6:I122)-1</f>
        <v>5.1286584050735939E-3</v>
      </c>
    </row>
    <row r="124" spans="1:10" x14ac:dyDescent="0.25">
      <c r="A124" s="47">
        <v>41974</v>
      </c>
      <c r="B124" s="9">
        <v>4.0000000000000002E-4</v>
      </c>
      <c r="C124" s="9">
        <v>-4.1885878779204244E-3</v>
      </c>
      <c r="D124" s="3">
        <f t="shared" si="4"/>
        <v>163.80462529395459</v>
      </c>
      <c r="E124" s="3">
        <f>D124/MAXA($D$6:D123)-1</f>
        <v>3.9999999999995595E-4</v>
      </c>
      <c r="F124" s="10">
        <f>'L4 (3)'!Q122</f>
        <v>4.4704213383439297E-3</v>
      </c>
      <c r="G124" s="10">
        <f t="shared" si="5"/>
        <v>3.3730390146019251E-3</v>
      </c>
      <c r="H124" s="11">
        <f t="shared" si="6"/>
        <v>184.87521230897534</v>
      </c>
      <c r="I124" s="3">
        <f t="shared" si="7"/>
        <v>162.51797347172194</v>
      </c>
      <c r="J124" s="3">
        <f>I124/MAXA($I$6:I123)-1</f>
        <v>3.3730390146018419E-3</v>
      </c>
    </row>
    <row r="125" spans="1:10" x14ac:dyDescent="0.25">
      <c r="A125" s="47">
        <v>42005</v>
      </c>
      <c r="B125" s="9">
        <v>2.29E-2</v>
      </c>
      <c r="C125" s="9">
        <v>-3.1040805790470194E-2</v>
      </c>
      <c r="D125" s="3">
        <f t="shared" si="4"/>
        <v>167.55575121318614</v>
      </c>
      <c r="E125" s="3">
        <f>D125/MAXA($D$6:D124)-1</f>
        <v>2.289999999999992E-2</v>
      </c>
      <c r="F125" s="10">
        <f>'L4 (3)'!Q123</f>
        <v>4.5227790924964595E-3</v>
      </c>
      <c r="G125" s="10">
        <f t="shared" si="5"/>
        <v>3.4253967687544549E-3</v>
      </c>
      <c r="H125" s="11">
        <f t="shared" si="6"/>
        <v>185.71136205392722</v>
      </c>
      <c r="I125" s="3">
        <f t="shared" si="7"/>
        <v>163.07466201291652</v>
      </c>
      <c r="J125" s="3">
        <f>I125/MAXA($I$6:I124)-1</f>
        <v>3.4253967687545295E-3</v>
      </c>
    </row>
    <row r="126" spans="1:10" x14ac:dyDescent="0.25">
      <c r="A126" s="47">
        <v>42036</v>
      </c>
      <c r="B126" s="9">
        <v>1.34E-2</v>
      </c>
      <c r="C126" s="9">
        <v>5.4892511014553946E-2</v>
      </c>
      <c r="D126" s="3">
        <f t="shared" si="4"/>
        <v>169.80099827944284</v>
      </c>
      <c r="E126" s="3">
        <f>D126/MAXA($D$6:D125)-1</f>
        <v>1.3400000000000079E-2</v>
      </c>
      <c r="F126" s="10">
        <f>'L4 (3)'!Q124</f>
        <v>6.8000411006315375E-3</v>
      </c>
      <c r="G126" s="10">
        <f t="shared" si="5"/>
        <v>5.7026587768895329E-3</v>
      </c>
      <c r="H126" s="11">
        <f t="shared" si="6"/>
        <v>186.97420694874819</v>
      </c>
      <c r="I126" s="3">
        <f t="shared" si="7"/>
        <v>164.00462116553277</v>
      </c>
      <c r="J126" s="3">
        <f>I126/MAXA($I$6:I125)-1</f>
        <v>5.7026587768895798E-3</v>
      </c>
    </row>
    <row r="127" spans="1:10" x14ac:dyDescent="0.25">
      <c r="A127" s="47">
        <v>42064</v>
      </c>
      <c r="B127" s="9">
        <v>9.0000000000000011E-3</v>
      </c>
      <c r="C127" s="9">
        <v>-1.739610691375626E-2</v>
      </c>
      <c r="D127" s="3">
        <f t="shared" si="4"/>
        <v>171.32920726395781</v>
      </c>
      <c r="E127" s="3">
        <f>D127/MAXA($D$6:D126)-1</f>
        <v>8.999999999999897E-3</v>
      </c>
      <c r="F127" s="10">
        <f>'L4 (3)'!Q125</f>
        <v>6.7057515984279645E-3</v>
      </c>
      <c r="G127" s="10">
        <f t="shared" si="5"/>
        <v>5.6083692746859599E-3</v>
      </c>
      <c r="H127" s="11">
        <f t="shared" si="6"/>
        <v>188.22800953585954</v>
      </c>
      <c r="I127" s="3">
        <f t="shared" si="7"/>
        <v>164.92441964378406</v>
      </c>
      <c r="J127" s="3">
        <f>I127/MAXA($I$6:I126)-1</f>
        <v>5.6083692746859981E-3</v>
      </c>
    </row>
    <row r="128" spans="1:10" x14ac:dyDescent="0.25">
      <c r="A128" s="47">
        <v>42095</v>
      </c>
      <c r="B128" s="9">
        <v>-1.7000000000000001E-3</v>
      </c>
      <c r="C128" s="9">
        <v>8.5208197301247512E-3</v>
      </c>
      <c r="D128" s="3">
        <f t="shared" si="4"/>
        <v>171.03794761160907</v>
      </c>
      <c r="E128" s="3">
        <f>D128/MAXA($D$6:D127)-1</f>
        <v>-1.7000000000000348E-3</v>
      </c>
      <c r="F128" s="10">
        <f>'L4 (3)'!Q126</f>
        <v>4.3005776583764825E-3</v>
      </c>
      <c r="G128" s="10">
        <f t="shared" si="5"/>
        <v>3.2031953346344779E-3</v>
      </c>
      <c r="H128" s="11">
        <f t="shared" si="6"/>
        <v>189.03749870835011</v>
      </c>
      <c r="I128" s="3">
        <f t="shared" si="7"/>
        <v>165.45270477535433</v>
      </c>
      <c r="J128" s="3">
        <f>I128/MAXA($I$6:I127)-1</f>
        <v>3.2031953346345343E-3</v>
      </c>
    </row>
    <row r="129" spans="1:10" x14ac:dyDescent="0.25">
      <c r="A129" s="47">
        <v>42125</v>
      </c>
      <c r="B129" s="9">
        <v>4.1999999999999997E-3</v>
      </c>
      <c r="C129" s="9">
        <v>1.0491382393316817E-2</v>
      </c>
      <c r="D129" s="3">
        <f t="shared" si="4"/>
        <v>171.75630699157782</v>
      </c>
      <c r="E129" s="3">
        <f>D129/MAXA($D$6:D128)-1</f>
        <v>2.4928599999998191E-3</v>
      </c>
      <c r="F129" s="10">
        <f>'L4 (3)'!Q127</f>
        <v>3.0270857036482448E-3</v>
      </c>
      <c r="G129" s="10">
        <f t="shared" si="5"/>
        <v>1.92970337990624E-3</v>
      </c>
      <c r="H129" s="11">
        <f t="shared" si="6"/>
        <v>189.60973141814358</v>
      </c>
      <c r="I129" s="3">
        <f t="shared" si="7"/>
        <v>165.77197941897396</v>
      </c>
      <c r="J129" s="3">
        <f>I129/MAXA($I$6:I128)-1</f>
        <v>1.9297033799061669E-3</v>
      </c>
    </row>
    <row r="130" spans="1:10" x14ac:dyDescent="0.25">
      <c r="A130" s="47">
        <v>42156</v>
      </c>
      <c r="B130" s="9">
        <v>-1.47E-2</v>
      </c>
      <c r="C130" s="9">
        <v>-2.1011672375900514E-2</v>
      </c>
      <c r="D130" s="3">
        <f t="shared" si="4"/>
        <v>169.2314892788016</v>
      </c>
      <c r="E130" s="3">
        <f>D130/MAXA($D$6:D129)-1</f>
        <v>-1.4700000000000157E-2</v>
      </c>
      <c r="F130" s="10">
        <f>'L4 (3)'!Q128</f>
        <v>3.9066739012479654E-3</v>
      </c>
      <c r="G130" s="10">
        <f t="shared" si="5"/>
        <v>2.8092915775059608E-3</v>
      </c>
      <c r="H130" s="11">
        <f t="shared" si="6"/>
        <v>190.35047480729747</v>
      </c>
      <c r="I130" s="3">
        <f t="shared" si="7"/>
        <v>166.23768124454219</v>
      </c>
      <c r="J130" s="3">
        <f>I130/MAXA($I$6:I129)-1</f>
        <v>2.809291577505979E-3</v>
      </c>
    </row>
    <row r="131" spans="1:10" x14ac:dyDescent="0.25">
      <c r="A131" s="47">
        <v>42186</v>
      </c>
      <c r="B131" s="9">
        <v>1.1899999999999999E-2</v>
      </c>
      <c r="C131" s="9">
        <v>1.9742029696721453E-2</v>
      </c>
      <c r="D131" s="3">
        <f t="shared" si="4"/>
        <v>171.24534400121934</v>
      </c>
      <c r="E131" s="3">
        <f>D131/MAXA($D$6:D130)-1</f>
        <v>-2.9749300000001533E-3</v>
      </c>
      <c r="F131" s="10">
        <f>'L4 (3)'!Q129</f>
        <v>3.2374989959284366E-3</v>
      </c>
      <c r="G131" s="10">
        <f t="shared" si="5"/>
        <v>2.1401166721864316E-3</v>
      </c>
      <c r="H131" s="11">
        <f t="shared" si="6"/>
        <v>190.9667342783606</v>
      </c>
      <c r="I131" s="3">
        <f t="shared" si="7"/>
        <v>166.59344927771923</v>
      </c>
      <c r="J131" s="3">
        <f>I131/MAXA($I$6:I130)-1</f>
        <v>2.1401166721863873E-3</v>
      </c>
    </row>
    <row r="132" spans="1:10" x14ac:dyDescent="0.25">
      <c r="A132" s="47">
        <v>42217</v>
      </c>
      <c r="B132" s="9">
        <v>-1.46E-2</v>
      </c>
      <c r="C132" s="9">
        <v>-6.2580818167202845E-2</v>
      </c>
      <c r="D132" s="3">
        <f t="shared" si="4"/>
        <v>168.74516197880155</v>
      </c>
      <c r="E132" s="3">
        <f>D132/MAXA($D$6:D131)-1</f>
        <v>-1.7531496022000104E-2</v>
      </c>
      <c r="F132" s="10">
        <f>'L4 (3)'!Q130</f>
        <v>6.3911874163486591E-3</v>
      </c>
      <c r="G132" s="10">
        <f t="shared" si="5"/>
        <v>5.2938050926066545E-3</v>
      </c>
      <c r="H132" s="11">
        <f t="shared" si="6"/>
        <v>192.18723846742168</v>
      </c>
      <c r="I132" s="3">
        <f t="shared" si="7"/>
        <v>167.47536252790053</v>
      </c>
      <c r="J132" s="3">
        <f>I132/MAXA($I$6:I131)-1</f>
        <v>5.2938050926065738E-3</v>
      </c>
    </row>
    <row r="133" spans="1:10" x14ac:dyDescent="0.25">
      <c r="A133" s="47">
        <v>42248</v>
      </c>
      <c r="B133" s="9">
        <v>-4.5999999999999999E-3</v>
      </c>
      <c r="C133" s="9">
        <v>-2.6442831573227132E-2</v>
      </c>
      <c r="D133" s="3">
        <f t="shared" si="4"/>
        <v>167.96893423369906</v>
      </c>
      <c r="E133" s="3">
        <f>D133/MAXA($D$6:D132)-1</f>
        <v>-2.2050851140298922E-2</v>
      </c>
      <c r="F133" s="10">
        <f>'L4 (3)'!Q131</f>
        <v>-7.1688006443876989E-3</v>
      </c>
      <c r="G133" s="10">
        <f t="shared" si="5"/>
        <v>-8.2661829681297035E-3</v>
      </c>
      <c r="H133" s="11">
        <f t="shared" si="6"/>
        <v>190.80948646845331</v>
      </c>
      <c r="I133" s="3">
        <f t="shared" si="7"/>
        <v>166.09098053859105</v>
      </c>
      <c r="J133" s="3">
        <f>I133/MAXA($I$6:I132)-1</f>
        <v>-8.2661829681296428E-3</v>
      </c>
    </row>
    <row r="134" spans="1:10" x14ac:dyDescent="0.25">
      <c r="A134" s="47">
        <v>42278</v>
      </c>
      <c r="B134" s="9">
        <v>8.0000000000000002E-3</v>
      </c>
      <c r="C134" s="9">
        <v>8.2983117760394132E-2</v>
      </c>
      <c r="D134" s="3">
        <f t="shared" si="4"/>
        <v>169.31268570756865</v>
      </c>
      <c r="E134" s="3">
        <f>D134/MAXA($D$6:D133)-1</f>
        <v>-1.4227257949421257E-2</v>
      </c>
      <c r="F134" s="10">
        <f>'L4 (3)'!Q132</f>
        <v>8.4322501135110587E-3</v>
      </c>
      <c r="G134" s="10">
        <f t="shared" si="5"/>
        <v>7.3348677897690541E-3</v>
      </c>
      <c r="H134" s="11">
        <f t="shared" si="6"/>
        <v>192.41843978238592</v>
      </c>
      <c r="I134" s="3">
        <f t="shared" si="7"/>
        <v>167.30923592191473</v>
      </c>
      <c r="J134" s="3">
        <f>I134/MAXA($I$6:I133)-1</f>
        <v>-9.9194653755785289E-4</v>
      </c>
    </row>
    <row r="135" spans="1:10" x14ac:dyDescent="0.25">
      <c r="A135" s="47">
        <v>42309</v>
      </c>
      <c r="B135" s="9">
        <v>1.6399999999999998E-2</v>
      </c>
      <c r="C135" s="9">
        <v>5.0486926072412786E-4</v>
      </c>
      <c r="D135" s="3">
        <f t="shared" ref="D135:D149" si="8">D134*(1+B135)</f>
        <v>172.08941375317278</v>
      </c>
      <c r="E135" s="3">
        <f>D135/MAXA($D$6:D134)-1</f>
        <v>1.9394150202083349E-3</v>
      </c>
      <c r="F135" s="10">
        <f>'L4 (3)'!Q133</f>
        <v>6.3123993558776171E-3</v>
      </c>
      <c r="G135" s="10">
        <f t="shared" si="5"/>
        <v>5.2150170321356125E-3</v>
      </c>
      <c r="H135" s="11">
        <f t="shared" si="6"/>
        <v>193.63306181772722</v>
      </c>
      <c r="I135" s="3">
        <f t="shared" si="7"/>
        <v>168.18175643688113</v>
      </c>
      <c r="J135" s="3">
        <f>I135/MAXA($I$6:I134)-1</f>
        <v>4.217897476489485E-3</v>
      </c>
    </row>
    <row r="136" spans="1:10" x14ac:dyDescent="0.25">
      <c r="A136" s="47">
        <v>42339</v>
      </c>
      <c r="B136" s="9">
        <v>-5.0000000000000001E-3</v>
      </c>
      <c r="C136" s="9">
        <v>-1.7530185176314439E-2</v>
      </c>
      <c r="D136" s="3">
        <f t="shared" si="8"/>
        <v>171.22896668440691</v>
      </c>
      <c r="E136" s="3">
        <f>D136/MAXA($D$6:D135)-1</f>
        <v>-5.0000000000000044E-3</v>
      </c>
      <c r="F136" s="10">
        <f>'L4 (3)'!Q134</f>
        <v>4.4092567847319412E-3</v>
      </c>
      <c r="G136" s="10">
        <f t="shared" ref="G136:G149" si="9">F136-$L$5</f>
        <v>3.3118744609899366E-3</v>
      </c>
      <c r="H136" s="11">
        <f t="shared" si="6"/>
        <v>194.48683970929548</v>
      </c>
      <c r="I136" s="3">
        <f t="shared" si="7"/>
        <v>168.73875330082888</v>
      </c>
      <c r="J136" s="3">
        <f>I136/MAXA($I$6:I135)-1</f>
        <v>3.3118744609899053E-3</v>
      </c>
    </row>
    <row r="137" spans="1:10" x14ac:dyDescent="0.25">
      <c r="A137" s="47">
        <v>42370</v>
      </c>
      <c r="B137" s="9">
        <v>-1.0500000000000001E-2</v>
      </c>
      <c r="C137" s="9">
        <v>-5.073532197294639E-2</v>
      </c>
      <c r="D137" s="3">
        <f t="shared" si="8"/>
        <v>169.43106253422064</v>
      </c>
      <c r="E137" s="3">
        <f>D137/MAXA($D$6:D136)-1</f>
        <v>-1.5447499999999947E-2</v>
      </c>
      <c r="F137" s="10">
        <f>'L4 (3)'!Q135</f>
        <v>5.0878981588858337E-3</v>
      </c>
      <c r="G137" s="10">
        <f t="shared" si="9"/>
        <v>3.9905158351438291E-3</v>
      </c>
      <c r="H137" s="11">
        <f t="shared" ref="H137:H149" si="10">H136*(1+F137)</f>
        <v>195.47636894297992</v>
      </c>
      <c r="I137" s="3">
        <f t="shared" ref="I137:I149" si="11">(1+G137)*I136</f>
        <v>169.41210796787826</v>
      </c>
      <c r="J137" s="3">
        <f>I137/MAXA($I$6:I136)-1</f>
        <v>3.9905158351438708E-3</v>
      </c>
    </row>
    <row r="138" spans="1:10" x14ac:dyDescent="0.25">
      <c r="A138" s="47">
        <v>42401</v>
      </c>
      <c r="B138" s="9">
        <v>3.2000000000000002E-3</v>
      </c>
      <c r="C138" s="9">
        <v>-4.1283604302990717E-3</v>
      </c>
      <c r="D138" s="3">
        <f t="shared" si="8"/>
        <v>169.97324193433016</v>
      </c>
      <c r="E138" s="3">
        <f>D138/MAXA($D$6:D137)-1</f>
        <v>-1.2296931999999927E-2</v>
      </c>
      <c r="F138" s="10">
        <f>'L4 (3)'!Q136</f>
        <v>4.9189564679840616E-3</v>
      </c>
      <c r="G138" s="10">
        <f t="shared" si="9"/>
        <v>3.821574144242057E-3</v>
      </c>
      <c r="H138" s="11">
        <f t="shared" si="10"/>
        <v>196.43790869233004</v>
      </c>
      <c r="I138" s="3">
        <f t="shared" si="11"/>
        <v>170.05952889940983</v>
      </c>
      <c r="J138" s="3">
        <f>I138/MAXA($I$6:I137)-1</f>
        <v>3.8215741442420015E-3</v>
      </c>
    </row>
    <row r="139" spans="1:10" x14ac:dyDescent="0.25">
      <c r="A139" s="47">
        <v>42430</v>
      </c>
      <c r="B139" s="9">
        <v>2E-3</v>
      </c>
      <c r="C139" s="9">
        <v>6.5991114577365062E-2</v>
      </c>
      <c r="D139" s="3">
        <f t="shared" si="8"/>
        <v>170.31318841819882</v>
      </c>
      <c r="E139" s="3">
        <f>D139/MAXA($D$6:D138)-1</f>
        <v>-1.0321525863999925E-2</v>
      </c>
      <c r="F139" s="10">
        <f>'L4 (3)'!Q137</f>
        <v>5.3650298706735154E-3</v>
      </c>
      <c r="G139" s="10">
        <f t="shared" si="9"/>
        <v>4.2676475469315108E-3</v>
      </c>
      <c r="H139" s="11">
        <f t="shared" si="10"/>
        <v>197.49180394019703</v>
      </c>
      <c r="I139" s="3">
        <f t="shared" si="11"/>
        <v>170.7852830307497</v>
      </c>
      <c r="J139" s="3">
        <f>I139/MAXA($I$6:I138)-1</f>
        <v>4.2676475469314301E-3</v>
      </c>
    </row>
    <row r="140" spans="1:10" x14ac:dyDescent="0.25">
      <c r="A140" s="47">
        <v>42461</v>
      </c>
      <c r="B140" s="9">
        <v>3.7000000000000002E-3</v>
      </c>
      <c r="C140" s="9">
        <v>2.6993984808731941E-3</v>
      </c>
      <c r="D140" s="3">
        <f t="shared" si="8"/>
        <v>170.94334721534617</v>
      </c>
      <c r="E140" s="3">
        <f>D140/MAXA($D$6:D139)-1</f>
        <v>-6.6597155096966842E-3</v>
      </c>
      <c r="F140" s="10">
        <f>'L4 (3)'!Q138</f>
        <v>4.4121541148153661E-3</v>
      </c>
      <c r="G140" s="10">
        <f t="shared" si="9"/>
        <v>3.3147717910733615E-3</v>
      </c>
      <c r="H140" s="11">
        <f t="shared" si="10"/>
        <v>198.3631682155941</v>
      </c>
      <c r="I140" s="3">
        <f t="shared" si="11"/>
        <v>171.35139726927051</v>
      </c>
      <c r="J140" s="3">
        <f>I140/MAXA($I$6:I139)-1</f>
        <v>3.3147717910733121E-3</v>
      </c>
    </row>
    <row r="141" spans="1:10" x14ac:dyDescent="0.25">
      <c r="A141" s="47">
        <v>42491</v>
      </c>
      <c r="B141" s="9">
        <v>5.6000000000000008E-3</v>
      </c>
      <c r="C141" s="9">
        <v>1.5324602357572603E-2</v>
      </c>
      <c r="D141" s="3">
        <f t="shared" si="8"/>
        <v>171.90062995975211</v>
      </c>
      <c r="E141" s="3">
        <f>D141/MAXA($D$6:D140)-1</f>
        <v>-1.0970099165509284E-3</v>
      </c>
      <c r="F141" s="10">
        <f>'L4 (3)'!Q139</f>
        <v>4.6307777810466145E-3</v>
      </c>
      <c r="G141" s="10">
        <f t="shared" si="9"/>
        <v>3.5333954573046099E-3</v>
      </c>
      <c r="H141" s="11">
        <f t="shared" si="10"/>
        <v>199.28174396754488</v>
      </c>
      <c r="I141" s="3">
        <f t="shared" si="11"/>
        <v>171.95684951798455</v>
      </c>
      <c r="J141" s="3">
        <f>I141/MAXA($I$6:I140)-1</f>
        <v>3.5333954573046888E-3</v>
      </c>
    </row>
    <row r="142" spans="1:10" x14ac:dyDescent="0.25">
      <c r="A142" s="47">
        <v>42522</v>
      </c>
      <c r="B142" s="9">
        <v>1.5E-3</v>
      </c>
      <c r="C142" s="9">
        <v>9.1092112097812539E-4</v>
      </c>
      <c r="D142" s="3">
        <f t="shared" si="8"/>
        <v>172.15848090469174</v>
      </c>
      <c r="E142" s="3">
        <f>D142/MAXA($D$6:D141)-1</f>
        <v>4.0134456857421341E-4</v>
      </c>
      <c r="F142" s="10">
        <f>'L4 (3)'!Q140</f>
        <v>4.6035311965303182E-3</v>
      </c>
      <c r="G142" s="10">
        <f t="shared" si="9"/>
        <v>3.5061488727883136E-3</v>
      </c>
      <c r="H142" s="11">
        <f t="shared" si="10"/>
        <v>200.19914369279843</v>
      </c>
      <c r="I142" s="3">
        <f t="shared" si="11"/>
        <v>172.55975583209027</v>
      </c>
      <c r="J142" s="3">
        <f>I142/MAXA($I$6:I141)-1</f>
        <v>3.5061488727883283E-3</v>
      </c>
    </row>
    <row r="143" spans="1:10" x14ac:dyDescent="0.25">
      <c r="A143" s="47">
        <v>42552</v>
      </c>
      <c r="B143" s="9">
        <v>1.3899999999999999E-2</v>
      </c>
      <c r="C143" s="9">
        <v>3.5609801125254359E-2</v>
      </c>
      <c r="D143" s="3">
        <f t="shared" si="8"/>
        <v>174.55148378926697</v>
      </c>
      <c r="E143" s="3">
        <f>D143/MAXA($D$6:D142)-1</f>
        <v>1.3900000000000023E-2</v>
      </c>
      <c r="F143" s="10">
        <f>'L4 (3)'!Q141</f>
        <v>3.6767320029935458E-3</v>
      </c>
      <c r="G143" s="10">
        <f t="shared" si="9"/>
        <v>2.5793496792515412E-3</v>
      </c>
      <c r="H143" s="11">
        <f t="shared" si="10"/>
        <v>200.93522229138566</v>
      </c>
      <c r="I143" s="3">
        <f t="shared" si="11"/>
        <v>173.00484778294748</v>
      </c>
      <c r="J143" s="3">
        <f>I143/MAXA($I$6:I142)-1</f>
        <v>2.5793496792514414E-3</v>
      </c>
    </row>
    <row r="144" spans="1:10" x14ac:dyDescent="0.25">
      <c r="A144" s="47">
        <v>42583</v>
      </c>
      <c r="B144" s="9">
        <v>-4.0000000000000002E-4</v>
      </c>
      <c r="C144" s="9">
        <v>-1.2192431360480427E-3</v>
      </c>
      <c r="D144" s="3">
        <f t="shared" si="8"/>
        <v>174.48166319575128</v>
      </c>
      <c r="E144" s="3">
        <f>D144/MAXA($D$6:D143)-1</f>
        <v>-3.9999999999984492E-4</v>
      </c>
      <c r="F144" s="10">
        <f>'L4 (3)'!Q142</f>
        <v>5.7122356436501336E-3</v>
      </c>
      <c r="G144" s="10">
        <f t="shared" si="9"/>
        <v>4.614853319908129E-3</v>
      </c>
      <c r="H144" s="11">
        <f t="shared" si="10"/>
        <v>202.08301163022327</v>
      </c>
      <c r="I144" s="3">
        <f t="shared" si="11"/>
        <v>173.80323977909882</v>
      </c>
      <c r="J144" s="3">
        <f>I144/MAXA($I$6:I143)-1</f>
        <v>4.6148533199081854E-3</v>
      </c>
    </row>
    <row r="145" spans="1:10" x14ac:dyDescent="0.25">
      <c r="A145" s="47">
        <v>42614</v>
      </c>
      <c r="B145" s="9">
        <v>2.6000000000000003E-3</v>
      </c>
      <c r="C145" s="9">
        <v>-1.2344508443253854E-3</v>
      </c>
      <c r="D145" s="3">
        <f t="shared" si="8"/>
        <v>174.93531552006021</v>
      </c>
      <c r="E145" s="3">
        <f>D145/MAXA($D$6:D144)-1</f>
        <v>2.1989600000000831E-3</v>
      </c>
      <c r="F145" s="10">
        <f>'L4 (3)'!Q143</f>
        <v>3.9717316901268472E-3</v>
      </c>
      <c r="G145" s="10">
        <f t="shared" si="9"/>
        <v>2.8743493663848426E-3</v>
      </c>
      <c r="H145" s="11">
        <f t="shared" si="10"/>
        <v>202.88563113155129</v>
      </c>
      <c r="I145" s="3">
        <f t="shared" si="11"/>
        <v>174.3028110112335</v>
      </c>
      <c r="J145" s="3">
        <f>I145/MAXA($I$6:I144)-1</f>
        <v>2.8743493663847541E-3</v>
      </c>
    </row>
    <row r="146" spans="1:10" x14ac:dyDescent="0.25">
      <c r="A146" s="47">
        <v>42644</v>
      </c>
      <c r="B146" s="9">
        <v>-6.9999999999999999E-4</v>
      </c>
      <c r="C146" s="9">
        <v>-1.9425679279557517E-2</v>
      </c>
      <c r="D146" s="3">
        <f t="shared" si="8"/>
        <v>174.81286079919616</v>
      </c>
      <c r="E146" s="3">
        <f>D146/MAXA($D$6:D145)-1</f>
        <v>-7.0000000000003393E-4</v>
      </c>
      <c r="F146" s="10">
        <f>'L4 (3)'!Q144</f>
        <v>5.7020549683844115E-3</v>
      </c>
      <c r="G146" s="10">
        <f t="shared" si="9"/>
        <v>4.6046726446424069E-3</v>
      </c>
      <c r="H146" s="11">
        <f t="shared" si="10"/>
        <v>204.04249615255875</v>
      </c>
      <c r="I146" s="3">
        <f t="shared" si="11"/>
        <v>175.10541839698121</v>
      </c>
      <c r="J146" s="3">
        <f>I146/MAXA($I$6:I145)-1</f>
        <v>4.6046726446424824E-3</v>
      </c>
    </row>
    <row r="147" spans="1:10" x14ac:dyDescent="0.25">
      <c r="A147" s="47">
        <v>42675</v>
      </c>
      <c r="B147" s="9">
        <v>1.6999999999999999E-3</v>
      </c>
      <c r="C147" s="9">
        <v>3.4174522187570444E-2</v>
      </c>
      <c r="D147" s="3">
        <f t="shared" si="8"/>
        <v>175.1100426625548</v>
      </c>
      <c r="E147" s="3">
        <f>D147/MAXA($D$6:D146)-1</f>
        <v>9.9881000000001663E-4</v>
      </c>
      <c r="F147" s="10">
        <f>'L4 (3)'!Q145</f>
        <v>4.6325533228135859E-3</v>
      </c>
      <c r="G147" s="10">
        <f t="shared" si="9"/>
        <v>3.5351709990715813E-3</v>
      </c>
      <c r="H147" s="11">
        <f t="shared" si="10"/>
        <v>204.98773389610545</v>
      </c>
      <c r="I147" s="3">
        <f t="shared" si="11"/>
        <v>175.72444599387853</v>
      </c>
      <c r="J147" s="3">
        <f>I147/MAXA($I$6:I146)-1</f>
        <v>3.5351709990716351E-3</v>
      </c>
    </row>
    <row r="148" spans="1:10" x14ac:dyDescent="0.25">
      <c r="A148" s="47">
        <v>42705</v>
      </c>
      <c r="B148" s="9">
        <v>1.03E-2</v>
      </c>
      <c r="C148" s="9">
        <v>1.8200762196895148E-2</v>
      </c>
      <c r="D148" s="3">
        <f t="shared" si="8"/>
        <v>176.91367610197912</v>
      </c>
      <c r="E148" s="3">
        <f>D148/MAXA($D$6:D147)-1</f>
        <v>1.0299999999999976E-2</v>
      </c>
      <c r="F148" s="10">
        <f>'L4 (3)'!Q146</f>
        <v>4.6397207461751234E-3</v>
      </c>
      <c r="G148" s="10">
        <f t="shared" si="9"/>
        <v>3.5423384224331188E-3</v>
      </c>
      <c r="H148" s="11">
        <f t="shared" si="10"/>
        <v>205.93881973777462</v>
      </c>
      <c r="I148" s="3">
        <f t="shared" si="11"/>
        <v>176.34692145068342</v>
      </c>
      <c r="J148" s="3">
        <f>I148/MAXA($I$6:I147)-1</f>
        <v>3.5423384224331222E-3</v>
      </c>
    </row>
    <row r="149" spans="1:10" x14ac:dyDescent="0.25">
      <c r="A149" s="47">
        <v>42736</v>
      </c>
      <c r="B149" s="9">
        <v>5.9999999999999995E-4</v>
      </c>
      <c r="C149" s="9">
        <v>2.3E-2</v>
      </c>
      <c r="D149" s="3">
        <f t="shared" si="8"/>
        <v>177.01982430764031</v>
      </c>
      <c r="E149" s="3">
        <f>D149/MAXA($D$6:D148)-1</f>
        <v>5.9999999999993392E-4</v>
      </c>
      <c r="F149" s="10">
        <f>'L4 (3)'!Q147</f>
        <v>4.9130003153639292E-3</v>
      </c>
      <c r="G149" s="10">
        <f t="shared" si="9"/>
        <v>3.8156179916219246E-3</v>
      </c>
      <c r="H149" s="11">
        <f t="shared" si="10"/>
        <v>206.95059722409198</v>
      </c>
      <c r="I149" s="3">
        <f t="shared" si="11"/>
        <v>177.01979393693782</v>
      </c>
      <c r="J149" s="3">
        <f>I149/MAXA($I$6:I148)-1</f>
        <v>3.8156179916220001E-3</v>
      </c>
    </row>
    <row r="150" spans="1:10" x14ac:dyDescent="0.25">
      <c r="F150" s="10"/>
      <c r="G150" s="10"/>
    </row>
  </sheetData>
  <pageMargins left="0.75" right="0.75" top="1" bottom="1" header="0.5" footer="0.5"/>
  <pageSetup paperSize="9" orientation="portrait" horizontalDpi="4294967292" verticalDpi="4294967292"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8"/>
  <sheetViews>
    <sheetView workbookViewId="0">
      <selection activeCell="M15" sqref="M15"/>
    </sheetView>
  </sheetViews>
  <sheetFormatPr baseColWidth="10" defaultRowHeight="15" x14ac:dyDescent="0.25"/>
  <cols>
    <col min="1" max="1" width="11.7109375" bestFit="1" customWidth="1"/>
    <col min="4" max="4" width="12.7109375" bestFit="1" customWidth="1"/>
    <col min="5" max="5" width="11.85546875" customWidth="1"/>
    <col min="9" max="9" width="18.140625" customWidth="1"/>
  </cols>
  <sheetData>
    <row r="1" spans="1:17" x14ac:dyDescent="0.25">
      <c r="A1" t="s">
        <v>0</v>
      </c>
      <c r="B1">
        <v>6</v>
      </c>
    </row>
    <row r="2" spans="1:17" x14ac:dyDescent="0.25">
      <c r="A2" t="s">
        <v>1</v>
      </c>
      <c r="B2">
        <v>-3</v>
      </c>
    </row>
    <row r="3" spans="1:17" x14ac:dyDescent="0.25">
      <c r="A3" s="2"/>
    </row>
    <row r="4" spans="1:17" x14ac:dyDescent="0.25">
      <c r="A4" s="1" t="s">
        <v>18</v>
      </c>
      <c r="B4" s="1" t="s">
        <v>2</v>
      </c>
      <c r="C4" s="1" t="s">
        <v>6</v>
      </c>
      <c r="D4" s="1" t="s">
        <v>5</v>
      </c>
      <c r="E4" s="1" t="s">
        <v>7</v>
      </c>
      <c r="F4" s="1" t="s">
        <v>8</v>
      </c>
      <c r="G4" s="1" t="s">
        <v>9</v>
      </c>
      <c r="H4" s="1" t="s">
        <v>10</v>
      </c>
      <c r="I4" s="1" t="s">
        <v>17</v>
      </c>
      <c r="J4" s="1" t="s">
        <v>4</v>
      </c>
      <c r="K4" s="1" t="s">
        <v>3</v>
      </c>
      <c r="L4" s="1" t="s">
        <v>11</v>
      </c>
      <c r="M4" s="1" t="s">
        <v>12</v>
      </c>
      <c r="N4" s="1" t="s">
        <v>13</v>
      </c>
      <c r="O4" s="1" t="s">
        <v>14</v>
      </c>
      <c r="P4" s="1" t="s">
        <v>15</v>
      </c>
      <c r="Q4" s="1" t="s">
        <v>16</v>
      </c>
    </row>
    <row r="5" spans="1:17" x14ac:dyDescent="0.25">
      <c r="A5" s="36">
        <v>38353</v>
      </c>
      <c r="B5" s="37">
        <v>0.12820000000000001</v>
      </c>
      <c r="C5" s="38">
        <v>1181.27</v>
      </c>
      <c r="D5" s="37">
        <v>2.06E-2</v>
      </c>
      <c r="E5" s="37">
        <v>1.7500000000000002E-2</v>
      </c>
      <c r="F5" s="75">
        <v>28</v>
      </c>
      <c r="G5" s="38">
        <f>C5*EXP((D5-E5+((B5^2)/2))*(1/12)+(B5*SQRT(F5/365)*$B$2))</f>
        <v>1062.910223593025</v>
      </c>
      <c r="H5" s="38">
        <v>1075</v>
      </c>
      <c r="I5" s="49">
        <v>38430</v>
      </c>
      <c r="J5" s="38">
        <v>47</v>
      </c>
      <c r="K5" s="38">
        <v>1.8</v>
      </c>
      <c r="L5" s="38">
        <v>0.55000000000000004</v>
      </c>
      <c r="M5" s="38">
        <f>H5*EXP(-D5*(J5/365))-K5</f>
        <v>1070.3522307248986</v>
      </c>
      <c r="N5" s="38">
        <f>M5/$B$1</f>
        <v>178.39203845414977</v>
      </c>
      <c r="O5" s="38">
        <f>(N5+K5)*(EXP(D5*F5/365)-1)</f>
        <v>0.28497790071350981</v>
      </c>
      <c r="P5" s="38">
        <f>K5-L5+O5</f>
        <v>1.5349779007135098</v>
      </c>
      <c r="Q5" s="37">
        <f>P5/N5</f>
        <v>8.6045202129804068E-3</v>
      </c>
    </row>
    <row r="6" spans="1:17" x14ac:dyDescent="0.25">
      <c r="A6" s="36">
        <v>38384</v>
      </c>
      <c r="B6" s="37">
        <v>0.1208</v>
      </c>
      <c r="C6" s="38">
        <v>1203.599976</v>
      </c>
      <c r="D6" s="37">
        <v>2.5100000000000001E-2</v>
      </c>
      <c r="E6" s="37">
        <v>1.66E-2</v>
      </c>
      <c r="F6" s="38">
        <v>31</v>
      </c>
      <c r="G6" s="38">
        <f>C6*EXP((D6-E6+((B6^2)/2))*(1/12)+(B6*SQRT(F6/365)*$B$2))</f>
        <v>1084.3916465449163</v>
      </c>
      <c r="H6" s="38">
        <v>1075</v>
      </c>
      <c r="I6" s="49">
        <v>38458</v>
      </c>
      <c r="J6" s="38">
        <v>47</v>
      </c>
      <c r="K6" s="38">
        <v>0.8</v>
      </c>
      <c r="L6" s="38">
        <v>0.6</v>
      </c>
      <c r="M6" s="38">
        <f t="shared" ref="M6:M69" si="0">H6*EXP(-D6*(J6/365))-K6</f>
        <v>1070.7311498724187</v>
      </c>
      <c r="N6" s="38">
        <f t="shared" ref="N6:N69" si="1">M6/$B$1</f>
        <v>178.45519164540312</v>
      </c>
      <c r="O6" s="38">
        <f t="shared" ref="O6:O69" si="2">(N6+K6)*(EXP(D6*F6/365)-1)</f>
        <v>0.38254038103192128</v>
      </c>
      <c r="P6" s="38">
        <f t="shared" ref="P6:P69" si="3">K6-L6+O6</f>
        <v>0.58254038103192141</v>
      </c>
      <c r="Q6" s="37">
        <f t="shared" ref="Q6:Q69" si="4">P6/N6</f>
        <v>3.264350987274442E-3</v>
      </c>
    </row>
    <row r="7" spans="1:17" x14ac:dyDescent="0.25">
      <c r="A7" s="36">
        <v>38412</v>
      </c>
      <c r="B7" s="37">
        <v>0.14019999999999999</v>
      </c>
      <c r="C7" s="38">
        <v>1180.589966</v>
      </c>
      <c r="D7" s="37">
        <v>2.63E-2</v>
      </c>
      <c r="E7" s="37">
        <v>1.6899999999999998E-2</v>
      </c>
      <c r="F7" s="38">
        <v>29</v>
      </c>
      <c r="G7" s="38">
        <f t="shared" ref="G7:G70" si="5">C7*EXP((D7-E7+((B7^2)/2))*(1/12)+(B7*SQRT(F7/365)*$B$2))</f>
        <v>1050.2845050049452</v>
      </c>
      <c r="H7" s="38">
        <v>1050</v>
      </c>
      <c r="I7" s="49">
        <v>38493</v>
      </c>
      <c r="J7" s="38">
        <v>51</v>
      </c>
      <c r="K7" s="38">
        <v>1.4</v>
      </c>
      <c r="L7" s="38">
        <v>1</v>
      </c>
      <c r="M7" s="38">
        <f>H7*EXP(-D7*(J7/365))-K7</f>
        <v>1044.7485467373021</v>
      </c>
      <c r="N7" s="38">
        <f>M7/$B$1</f>
        <v>174.12475778955036</v>
      </c>
      <c r="O7" s="38">
        <f>(N7+K7)*(EXP(D7*F7/365)-1)</f>
        <v>0.36715808147373136</v>
      </c>
      <c r="P7" s="38">
        <f t="shared" si="3"/>
        <v>0.76715808147373132</v>
      </c>
      <c r="Q7" s="37">
        <f t="shared" si="4"/>
        <v>4.4057955411540579E-3</v>
      </c>
    </row>
    <row r="8" spans="1:17" x14ac:dyDescent="0.25">
      <c r="A8" s="36">
        <v>38443</v>
      </c>
      <c r="B8" s="37">
        <v>0.15310000000000001</v>
      </c>
      <c r="C8" s="38">
        <v>1156.849976</v>
      </c>
      <c r="D8" s="37">
        <v>2.7E-2</v>
      </c>
      <c r="E8" s="37">
        <v>1.7600000000000001E-2</v>
      </c>
      <c r="F8" s="38">
        <v>32</v>
      </c>
      <c r="G8" s="38">
        <f t="shared" si="5"/>
        <v>1011.531088093109</v>
      </c>
      <c r="H8" s="38">
        <v>1005</v>
      </c>
      <c r="I8" s="49">
        <v>38521</v>
      </c>
      <c r="J8" s="38">
        <v>50</v>
      </c>
      <c r="K8" s="38">
        <v>1.45</v>
      </c>
      <c r="L8" s="38">
        <v>0.5</v>
      </c>
      <c r="M8" s="38">
        <f t="shared" si="0"/>
        <v>999.83974237730934</v>
      </c>
      <c r="N8" s="38">
        <f t="shared" si="1"/>
        <v>166.63995706288489</v>
      </c>
      <c r="O8" s="38">
        <f t="shared" si="2"/>
        <v>0.39836095051822928</v>
      </c>
      <c r="P8" s="38">
        <f t="shared" si="3"/>
        <v>1.3483609505182292</v>
      </c>
      <c r="Q8" s="37">
        <f t="shared" si="4"/>
        <v>8.0914624216411584E-3</v>
      </c>
    </row>
    <row r="9" spans="1:17" x14ac:dyDescent="0.25">
      <c r="A9" s="36">
        <v>38473</v>
      </c>
      <c r="B9" s="37">
        <v>0.13289999999999999</v>
      </c>
      <c r="C9" s="38">
        <v>1191.5</v>
      </c>
      <c r="D9" s="37">
        <v>2.8000000000000001E-2</v>
      </c>
      <c r="E9" s="37">
        <v>1.7600000000000001E-2</v>
      </c>
      <c r="F9" s="38">
        <v>30</v>
      </c>
      <c r="G9" s="38">
        <f t="shared" si="5"/>
        <v>1064.5071057976768</v>
      </c>
      <c r="H9" s="38">
        <v>1050</v>
      </c>
      <c r="I9" s="49">
        <v>38549</v>
      </c>
      <c r="J9" s="38">
        <v>46</v>
      </c>
      <c r="K9" s="38">
        <v>1</v>
      </c>
      <c r="L9" s="38">
        <v>0.25</v>
      </c>
      <c r="M9" s="38">
        <f t="shared" si="0"/>
        <v>1045.301324241309</v>
      </c>
      <c r="N9" s="38">
        <f t="shared" si="1"/>
        <v>174.21688737355149</v>
      </c>
      <c r="O9" s="38">
        <f t="shared" si="2"/>
        <v>0.4037032211280438</v>
      </c>
      <c r="P9" s="38">
        <f t="shared" si="3"/>
        <v>1.1537032211280438</v>
      </c>
      <c r="Q9" s="37">
        <f t="shared" si="4"/>
        <v>6.6222238183736015E-3</v>
      </c>
    </row>
    <row r="10" spans="1:17" x14ac:dyDescent="0.25">
      <c r="A10" s="36">
        <v>38504</v>
      </c>
      <c r="B10" s="37">
        <v>0.12039999999999999</v>
      </c>
      <c r="C10" s="38">
        <v>1191.329956</v>
      </c>
      <c r="D10" s="37">
        <v>2.9899999999999999E-2</v>
      </c>
      <c r="E10" s="37">
        <v>1.7399999999999999E-2</v>
      </c>
      <c r="F10" s="38">
        <v>29</v>
      </c>
      <c r="G10" s="38">
        <f t="shared" si="5"/>
        <v>1077.7803043923175</v>
      </c>
      <c r="H10" s="38">
        <v>1075</v>
      </c>
      <c r="I10" s="49">
        <v>38584</v>
      </c>
      <c r="J10" s="38">
        <v>49</v>
      </c>
      <c r="K10" s="38">
        <v>1.25</v>
      </c>
      <c r="L10" s="38">
        <v>0.5</v>
      </c>
      <c r="M10" s="38">
        <f t="shared" si="0"/>
        <v>1069.4436280635518</v>
      </c>
      <c r="N10" s="38">
        <f t="shared" si="1"/>
        <v>178.24060467725863</v>
      </c>
      <c r="O10" s="38">
        <f t="shared" si="2"/>
        <v>0.42690771472112565</v>
      </c>
      <c r="P10" s="38">
        <f t="shared" si="3"/>
        <v>1.1769077147211258</v>
      </c>
      <c r="Q10" s="37">
        <f t="shared" si="4"/>
        <v>6.6029158555210238E-3</v>
      </c>
    </row>
    <row r="11" spans="1:17" x14ac:dyDescent="0.25">
      <c r="A11" s="36">
        <v>38534</v>
      </c>
      <c r="B11" s="37">
        <v>0.1157</v>
      </c>
      <c r="C11" s="38">
        <v>1234.1800539999999</v>
      </c>
      <c r="D11" s="37">
        <v>3.2500000000000001E-2</v>
      </c>
      <c r="E11" s="37">
        <v>1.7299999999999999E-2</v>
      </c>
      <c r="F11" s="38">
        <v>32</v>
      </c>
      <c r="G11" s="38">
        <f t="shared" si="5"/>
        <v>1115.6724127180785</v>
      </c>
      <c r="H11" s="38">
        <v>1115</v>
      </c>
      <c r="I11" s="49">
        <v>38612</v>
      </c>
      <c r="J11" s="38">
        <v>49</v>
      </c>
      <c r="K11" s="38">
        <v>1.2</v>
      </c>
      <c r="L11" s="38">
        <v>0.5</v>
      </c>
      <c r="M11" s="38">
        <f t="shared" si="0"/>
        <v>1108.9458368165331</v>
      </c>
      <c r="N11" s="38">
        <f t="shared" si="1"/>
        <v>184.82430613608884</v>
      </c>
      <c r="O11" s="38">
        <f t="shared" si="2"/>
        <v>0.53079770441731033</v>
      </c>
      <c r="P11" s="38">
        <f t="shared" si="3"/>
        <v>1.2307977044173102</v>
      </c>
      <c r="Q11" s="37">
        <f t="shared" si="4"/>
        <v>6.6592848643568332E-3</v>
      </c>
    </row>
    <row r="12" spans="1:17" x14ac:dyDescent="0.25">
      <c r="A12" s="36">
        <v>38565</v>
      </c>
      <c r="B12" s="37">
        <v>0.126</v>
      </c>
      <c r="C12" s="38">
        <v>1220.329956</v>
      </c>
      <c r="D12" s="37">
        <v>3.4099999999999998E-2</v>
      </c>
      <c r="E12" s="37">
        <v>1.7399999999999999E-2</v>
      </c>
      <c r="F12" s="38">
        <v>30</v>
      </c>
      <c r="G12" s="38">
        <f t="shared" si="5"/>
        <v>1097.2479845186956</v>
      </c>
      <c r="H12" s="38">
        <v>1100</v>
      </c>
      <c r="I12" s="49">
        <v>38647</v>
      </c>
      <c r="J12" s="38">
        <v>52</v>
      </c>
      <c r="K12" s="38">
        <v>1.75</v>
      </c>
      <c r="L12" s="38">
        <v>0.3</v>
      </c>
      <c r="M12" s="38">
        <f t="shared" si="0"/>
        <v>1092.9190691238061</v>
      </c>
      <c r="N12" s="38">
        <f t="shared" si="1"/>
        <v>182.15317818730102</v>
      </c>
      <c r="O12" s="38">
        <f t="shared" si="2"/>
        <v>0.51615573045157892</v>
      </c>
      <c r="P12" s="38">
        <f t="shared" si="3"/>
        <v>1.9661557304515789</v>
      </c>
      <c r="Q12" s="37">
        <f t="shared" si="4"/>
        <v>1.0793968845439839E-2</v>
      </c>
    </row>
    <row r="13" spans="1:17" x14ac:dyDescent="0.25">
      <c r="A13" s="36">
        <v>38596</v>
      </c>
      <c r="B13" s="37">
        <v>0.1192</v>
      </c>
      <c r="C13" s="38">
        <v>1228.8100589999999</v>
      </c>
      <c r="D13" s="37">
        <v>3.15E-2</v>
      </c>
      <c r="E13" s="37">
        <v>1.7500000000000002E-2</v>
      </c>
      <c r="F13" s="38">
        <v>31</v>
      </c>
      <c r="G13" s="38">
        <f t="shared" si="5"/>
        <v>1109.1451203370475</v>
      </c>
      <c r="H13" s="38">
        <v>1100</v>
      </c>
      <c r="I13" s="49">
        <v>38675</v>
      </c>
      <c r="J13" s="38">
        <v>50</v>
      </c>
      <c r="K13" s="38">
        <v>1</v>
      </c>
      <c r="L13" s="38">
        <v>1.3</v>
      </c>
      <c r="M13" s="38">
        <f t="shared" si="0"/>
        <v>1094.2636508422063</v>
      </c>
      <c r="N13" s="38">
        <f t="shared" si="1"/>
        <v>182.37727514036771</v>
      </c>
      <c r="O13" s="38">
        <f t="shared" si="2"/>
        <v>0.49125385457580806</v>
      </c>
      <c r="P13" s="38">
        <f t="shared" si="3"/>
        <v>0.19125385457580801</v>
      </c>
      <c r="Q13" s="37">
        <f t="shared" si="4"/>
        <v>1.0486715213208905E-3</v>
      </c>
    </row>
    <row r="14" spans="1:17" x14ac:dyDescent="0.25">
      <c r="A14" s="36">
        <v>38626</v>
      </c>
      <c r="B14" s="48">
        <v>0.1532</v>
      </c>
      <c r="C14" s="38">
        <v>1207.01001</v>
      </c>
      <c r="D14" s="37">
        <v>3.7699999999999997E-2</v>
      </c>
      <c r="E14" s="48">
        <v>1.8200000000000001E-2</v>
      </c>
      <c r="F14" s="38">
        <v>30</v>
      </c>
      <c r="G14" s="38">
        <f t="shared" si="5"/>
        <v>1060.7603234641037</v>
      </c>
      <c r="H14" s="38">
        <v>1050</v>
      </c>
      <c r="I14" s="49">
        <v>38703</v>
      </c>
      <c r="J14" s="38">
        <v>47</v>
      </c>
      <c r="K14" s="38">
        <v>1.4</v>
      </c>
      <c r="L14" s="38">
        <v>0.2</v>
      </c>
      <c r="M14" s="38">
        <f t="shared" si="0"/>
        <v>1043.5151057724509</v>
      </c>
      <c r="N14" s="38">
        <f t="shared" si="1"/>
        <v>173.91918429540848</v>
      </c>
      <c r="O14" s="38">
        <f t="shared" si="2"/>
        <v>0.54409184239787922</v>
      </c>
      <c r="P14" s="38">
        <f t="shared" si="3"/>
        <v>1.7440918423978791</v>
      </c>
      <c r="Q14" s="37">
        <f t="shared" si="4"/>
        <v>1.0028174001986299E-2</v>
      </c>
    </row>
    <row r="15" spans="1:17" x14ac:dyDescent="0.25">
      <c r="A15" s="36">
        <v>38657</v>
      </c>
      <c r="B15" s="37">
        <v>0.1206</v>
      </c>
      <c r="C15" s="38">
        <v>1249.4799800000001</v>
      </c>
      <c r="D15" s="37">
        <v>0.04</v>
      </c>
      <c r="E15" s="37">
        <v>1.78E-2</v>
      </c>
      <c r="F15" s="38">
        <v>30</v>
      </c>
      <c r="G15" s="38">
        <f t="shared" si="5"/>
        <v>1129.1426495720264</v>
      </c>
      <c r="H15" s="38">
        <v>1125</v>
      </c>
      <c r="I15" s="49">
        <v>38738</v>
      </c>
      <c r="J15" s="38">
        <v>51</v>
      </c>
      <c r="K15" s="38">
        <v>1.1000000000000001</v>
      </c>
      <c r="L15" s="38">
        <v>0.5</v>
      </c>
      <c r="M15" s="38">
        <f t="shared" si="0"/>
        <v>1117.6298671042077</v>
      </c>
      <c r="N15" s="38">
        <f t="shared" si="1"/>
        <v>186.27164451736795</v>
      </c>
      <c r="O15" s="38">
        <f t="shared" si="2"/>
        <v>0.61703010582233442</v>
      </c>
      <c r="P15" s="38">
        <f t="shared" si="3"/>
        <v>1.2170301058223345</v>
      </c>
      <c r="Q15" s="37">
        <f t="shared" si="4"/>
        <v>6.5336305425105039E-3</v>
      </c>
    </row>
    <row r="16" spans="1:17" x14ac:dyDescent="0.25">
      <c r="A16" s="36">
        <v>38687</v>
      </c>
      <c r="B16" s="37">
        <v>0.1207</v>
      </c>
      <c r="C16" s="38">
        <v>1248.290039</v>
      </c>
      <c r="D16" s="37">
        <v>4.0099999999999997E-2</v>
      </c>
      <c r="E16" s="37">
        <v>1.7600000000000001E-2</v>
      </c>
      <c r="F16" s="38">
        <v>32</v>
      </c>
      <c r="G16" s="38">
        <f t="shared" si="5"/>
        <v>1124.1658435641461</v>
      </c>
      <c r="H16" s="38">
        <v>1125</v>
      </c>
      <c r="I16" s="49">
        <v>38766</v>
      </c>
      <c r="J16" s="38">
        <v>49</v>
      </c>
      <c r="K16" s="38">
        <v>1.3</v>
      </c>
      <c r="L16" s="38">
        <v>0.3</v>
      </c>
      <c r="M16" s="38">
        <f t="shared" si="0"/>
        <v>1117.6600732876743</v>
      </c>
      <c r="N16" s="38">
        <f t="shared" si="1"/>
        <v>186.27667888127905</v>
      </c>
      <c r="O16" s="38">
        <f t="shared" si="2"/>
        <v>0.66060819784506963</v>
      </c>
      <c r="P16" s="38">
        <f t="shared" si="3"/>
        <v>1.6606081978450695</v>
      </c>
      <c r="Q16" s="37">
        <f t="shared" si="4"/>
        <v>8.9147402016085762E-3</v>
      </c>
    </row>
    <row r="17" spans="1:17" x14ac:dyDescent="0.25">
      <c r="A17" s="36">
        <v>38718</v>
      </c>
      <c r="B17" s="37">
        <v>0.1295</v>
      </c>
      <c r="C17" s="38">
        <v>1280.079956</v>
      </c>
      <c r="D17" s="37">
        <v>4.3700000000000003E-2</v>
      </c>
      <c r="E17" s="37">
        <v>1.7500000000000002E-2</v>
      </c>
      <c r="F17" s="38">
        <v>28</v>
      </c>
      <c r="G17" s="38">
        <f t="shared" si="5"/>
        <v>1152.8092930064615</v>
      </c>
      <c r="H17" s="38">
        <v>1155</v>
      </c>
      <c r="I17" s="49">
        <v>38794</v>
      </c>
      <c r="J17" s="38">
        <v>46</v>
      </c>
      <c r="K17" s="38">
        <v>1.5</v>
      </c>
      <c r="L17" s="38">
        <v>0.75</v>
      </c>
      <c r="M17" s="38">
        <f t="shared" si="0"/>
        <v>1147.156440449719</v>
      </c>
      <c r="N17" s="38">
        <f t="shared" si="1"/>
        <v>191.19274007495315</v>
      </c>
      <c r="O17" s="38">
        <f t="shared" si="2"/>
        <v>0.6470533776236933</v>
      </c>
      <c r="P17" s="38">
        <f t="shared" si="3"/>
        <v>1.3970533776236933</v>
      </c>
      <c r="Q17" s="37">
        <f t="shared" si="4"/>
        <v>7.3070419780374898E-3</v>
      </c>
    </row>
    <row r="18" spans="1:17" x14ac:dyDescent="0.25">
      <c r="A18" s="36">
        <v>38749</v>
      </c>
      <c r="B18" s="37">
        <v>0.1234</v>
      </c>
      <c r="C18" s="38">
        <v>1280.660034</v>
      </c>
      <c r="D18" s="37">
        <v>4.4699999999999997E-2</v>
      </c>
      <c r="E18" s="37">
        <v>1.77E-2</v>
      </c>
      <c r="F18" s="38">
        <v>31</v>
      </c>
      <c r="G18" s="38">
        <f t="shared" si="5"/>
        <v>1153.0062396198903</v>
      </c>
      <c r="H18" s="38">
        <v>1150</v>
      </c>
      <c r="I18" s="49">
        <v>38829</v>
      </c>
      <c r="J18" s="38">
        <v>53</v>
      </c>
      <c r="K18" s="38">
        <v>1.25</v>
      </c>
      <c r="L18" s="38">
        <v>0.3</v>
      </c>
      <c r="M18" s="38">
        <f t="shared" si="0"/>
        <v>1141.3098841729734</v>
      </c>
      <c r="N18" s="38">
        <f t="shared" si="1"/>
        <v>190.2183140288289</v>
      </c>
      <c r="O18" s="38">
        <f t="shared" si="2"/>
        <v>0.72827921021256592</v>
      </c>
      <c r="P18" s="38">
        <f t="shared" si="3"/>
        <v>1.6782792102125659</v>
      </c>
      <c r="Q18" s="37">
        <f t="shared" si="4"/>
        <v>8.8229107632518036E-3</v>
      </c>
    </row>
    <row r="19" spans="1:17" x14ac:dyDescent="0.25">
      <c r="A19" s="36">
        <v>38777</v>
      </c>
      <c r="B19" s="37">
        <v>0.1139</v>
      </c>
      <c r="C19" s="38">
        <v>1294.869995</v>
      </c>
      <c r="D19" s="37">
        <v>4.65E-2</v>
      </c>
      <c r="E19" s="37">
        <v>1.67E-2</v>
      </c>
      <c r="F19" s="38">
        <v>28</v>
      </c>
      <c r="G19" s="38">
        <f t="shared" si="5"/>
        <v>1181.5103374781543</v>
      </c>
      <c r="H19" s="38">
        <v>1180</v>
      </c>
      <c r="I19" s="49">
        <v>38857</v>
      </c>
      <c r="J19" s="38">
        <v>50</v>
      </c>
      <c r="K19" s="38">
        <v>1.25</v>
      </c>
      <c r="L19" s="38">
        <v>0.75</v>
      </c>
      <c r="M19" s="38">
        <f t="shared" si="0"/>
        <v>1171.2574502359093</v>
      </c>
      <c r="N19" s="38">
        <f t="shared" si="1"/>
        <v>195.20957503931822</v>
      </c>
      <c r="O19" s="38">
        <f t="shared" si="2"/>
        <v>0.7020469247507426</v>
      </c>
      <c r="P19" s="38">
        <f t="shared" si="3"/>
        <v>1.2020469247507426</v>
      </c>
      <c r="Q19" s="37">
        <f t="shared" si="4"/>
        <v>6.1577252268933619E-3</v>
      </c>
    </row>
    <row r="20" spans="1:17" x14ac:dyDescent="0.25">
      <c r="A20" s="36">
        <v>38808</v>
      </c>
      <c r="B20" s="37">
        <v>0.1159</v>
      </c>
      <c r="C20" s="38">
        <v>1310.6099850000001</v>
      </c>
      <c r="D20" s="37">
        <v>4.5999999999999999E-2</v>
      </c>
      <c r="E20" s="37">
        <v>1.77E-2</v>
      </c>
      <c r="F20" s="38">
        <v>33</v>
      </c>
      <c r="G20" s="38">
        <f t="shared" si="5"/>
        <v>1183.957713115389</v>
      </c>
      <c r="H20" s="38">
        <v>1185</v>
      </c>
      <c r="I20" s="49">
        <v>38885</v>
      </c>
      <c r="J20" s="38">
        <v>50</v>
      </c>
      <c r="K20" s="38">
        <v>1.2</v>
      </c>
      <c r="L20" s="38">
        <v>2</v>
      </c>
      <c r="M20" s="38">
        <f t="shared" si="0"/>
        <v>1176.3563539263992</v>
      </c>
      <c r="N20" s="38">
        <f t="shared" si="1"/>
        <v>196.05939232106653</v>
      </c>
      <c r="O20" s="38">
        <f t="shared" si="2"/>
        <v>0.82209121169828314</v>
      </c>
      <c r="P20" s="38">
        <f t="shared" si="3"/>
        <v>2.2091211698283097E-2</v>
      </c>
      <c r="Q20" s="37">
        <f t="shared" si="4"/>
        <v>1.1267612041817699E-4</v>
      </c>
    </row>
    <row r="21" spans="1:17" x14ac:dyDescent="0.25">
      <c r="A21" s="36">
        <v>38838</v>
      </c>
      <c r="B21" s="37">
        <v>0.16439999999999999</v>
      </c>
      <c r="C21" s="38">
        <v>1270.089966</v>
      </c>
      <c r="D21" s="37">
        <v>4.7500000000000001E-2</v>
      </c>
      <c r="E21" s="37">
        <v>1.7999999999999999E-2</v>
      </c>
      <c r="F21" s="38">
        <v>30</v>
      </c>
      <c r="G21" s="38">
        <f t="shared" si="5"/>
        <v>1106.5821991782411</v>
      </c>
      <c r="H21" s="38">
        <v>1100</v>
      </c>
      <c r="I21" s="49">
        <v>38920</v>
      </c>
      <c r="J21" s="38">
        <v>52</v>
      </c>
      <c r="K21" s="38">
        <v>2.2999999999999998</v>
      </c>
      <c r="L21" s="38">
        <v>0.3</v>
      </c>
      <c r="M21" s="38">
        <f t="shared" si="0"/>
        <v>1090.281294342441</v>
      </c>
      <c r="N21" s="38">
        <f t="shared" si="1"/>
        <v>181.71354905707349</v>
      </c>
      <c r="O21" s="38">
        <f t="shared" si="2"/>
        <v>0.71981326202964602</v>
      </c>
      <c r="P21" s="38">
        <f t="shared" si="3"/>
        <v>2.7198132620296458</v>
      </c>
      <c r="Q21" s="37">
        <f t="shared" si="4"/>
        <v>1.4967586490622079E-2</v>
      </c>
    </row>
    <row r="22" spans="1:17" x14ac:dyDescent="0.25">
      <c r="A22" s="36">
        <v>38869</v>
      </c>
      <c r="B22" s="37">
        <v>0.1308</v>
      </c>
      <c r="C22" s="38">
        <v>1270.1999510000001</v>
      </c>
      <c r="D22" s="37">
        <v>4.5400000000000003E-2</v>
      </c>
      <c r="E22" s="37">
        <v>1.8700000000000001E-2</v>
      </c>
      <c r="F22" s="38">
        <v>31</v>
      </c>
      <c r="G22" s="38">
        <f t="shared" si="5"/>
        <v>1136.2745996178421</v>
      </c>
      <c r="H22" s="38">
        <v>1130</v>
      </c>
      <c r="I22" s="49">
        <v>38948</v>
      </c>
      <c r="J22" s="38">
        <v>50</v>
      </c>
      <c r="K22" s="38">
        <v>1.45</v>
      </c>
      <c r="L22" s="38">
        <v>0.6</v>
      </c>
      <c r="M22" s="38">
        <f t="shared" si="0"/>
        <v>1121.5441367040053</v>
      </c>
      <c r="N22" s="38">
        <f t="shared" si="1"/>
        <v>186.92402278400087</v>
      </c>
      <c r="O22" s="38">
        <f t="shared" si="2"/>
        <v>0.72775175194993902</v>
      </c>
      <c r="P22" s="38">
        <f t="shared" si="3"/>
        <v>1.5777517519499389</v>
      </c>
      <c r="Q22" s="37">
        <f t="shared" si="4"/>
        <v>8.4406045218334627E-3</v>
      </c>
    </row>
    <row r="23" spans="1:17" x14ac:dyDescent="0.25">
      <c r="A23" s="36">
        <v>38899</v>
      </c>
      <c r="B23" s="37">
        <v>0.1459</v>
      </c>
      <c r="C23" s="38">
        <v>1276.660034</v>
      </c>
      <c r="D23" s="37">
        <v>5.0200000000000002E-2</v>
      </c>
      <c r="E23" s="37">
        <v>1.8800000000000001E-2</v>
      </c>
      <c r="F23" s="38">
        <v>31</v>
      </c>
      <c r="G23" s="38">
        <f t="shared" si="5"/>
        <v>1127.7133278203225</v>
      </c>
      <c r="H23" s="38">
        <v>1125</v>
      </c>
      <c r="I23" s="49">
        <v>38976</v>
      </c>
      <c r="J23" s="38">
        <v>47</v>
      </c>
      <c r="K23" s="38">
        <v>1.8</v>
      </c>
      <c r="L23" s="38">
        <v>0.2</v>
      </c>
      <c r="M23" s="38">
        <f t="shared" si="0"/>
        <v>1115.951330051073</v>
      </c>
      <c r="N23" s="38">
        <f t="shared" si="1"/>
        <v>185.99188834184551</v>
      </c>
      <c r="O23" s="38">
        <f t="shared" si="2"/>
        <v>0.80237155699900276</v>
      </c>
      <c r="P23" s="38">
        <f t="shared" si="3"/>
        <v>2.402371556999003</v>
      </c>
      <c r="Q23" s="37">
        <f t="shared" si="4"/>
        <v>1.2916539416942431E-2</v>
      </c>
    </row>
    <row r="24" spans="1:17" x14ac:dyDescent="0.25">
      <c r="A24" s="36">
        <v>38930</v>
      </c>
      <c r="B24" s="37">
        <v>0.1231</v>
      </c>
      <c r="C24" s="38">
        <v>1303.8199460000001</v>
      </c>
      <c r="D24" s="37">
        <v>5.1200000000000002E-2</v>
      </c>
      <c r="E24" s="37">
        <v>1.8499999999999999E-2</v>
      </c>
      <c r="F24" s="38">
        <v>29</v>
      </c>
      <c r="G24" s="38">
        <f t="shared" si="5"/>
        <v>1178.8734695222961</v>
      </c>
      <c r="H24" s="38">
        <v>1180</v>
      </c>
      <c r="I24" s="49">
        <v>39011</v>
      </c>
      <c r="J24" s="38">
        <v>51</v>
      </c>
      <c r="K24" s="38">
        <v>0.2</v>
      </c>
      <c r="L24" s="38">
        <v>0.45</v>
      </c>
      <c r="M24" s="38">
        <f t="shared" si="0"/>
        <v>1171.388436251882</v>
      </c>
      <c r="N24" s="38">
        <f t="shared" si="1"/>
        <v>195.23140604198034</v>
      </c>
      <c r="O24" s="38">
        <f t="shared" si="2"/>
        <v>0.79662346295165631</v>
      </c>
      <c r="P24" s="38">
        <f t="shared" si="3"/>
        <v>0.54662346295165631</v>
      </c>
      <c r="Q24" s="37">
        <f t="shared" si="4"/>
        <v>2.7998746412455618E-3</v>
      </c>
    </row>
    <row r="25" spans="1:17" x14ac:dyDescent="0.25">
      <c r="A25" s="36">
        <v>38961</v>
      </c>
      <c r="B25" s="37">
        <v>0.1198</v>
      </c>
      <c r="C25" s="38">
        <v>1335.849976</v>
      </c>
      <c r="D25" s="37">
        <v>4.5999999999999999E-2</v>
      </c>
      <c r="E25" s="37">
        <v>1.83E-2</v>
      </c>
      <c r="F25" s="38">
        <v>32</v>
      </c>
      <c r="G25" s="38">
        <f t="shared" si="5"/>
        <v>1204.4923406390933</v>
      </c>
      <c r="H25" s="38">
        <v>1205</v>
      </c>
      <c r="I25" s="49">
        <v>39039</v>
      </c>
      <c r="J25" s="38">
        <v>50</v>
      </c>
      <c r="K25" s="38">
        <v>1.75</v>
      </c>
      <c r="L25" s="38">
        <v>0.25</v>
      </c>
      <c r="M25" s="38">
        <f t="shared" si="0"/>
        <v>1195.6807227690388</v>
      </c>
      <c r="N25" s="38">
        <f t="shared" si="1"/>
        <v>199.28012046150647</v>
      </c>
      <c r="O25" s="38">
        <f t="shared" si="2"/>
        <v>0.81236667758005543</v>
      </c>
      <c r="P25" s="38">
        <f t="shared" si="3"/>
        <v>2.3123666775800555</v>
      </c>
      <c r="Q25" s="37">
        <f t="shared" si="4"/>
        <v>1.160359935664892E-2</v>
      </c>
    </row>
    <row r="26" spans="1:17" x14ac:dyDescent="0.25">
      <c r="A26" s="36">
        <v>38991</v>
      </c>
      <c r="B26" s="37">
        <v>0.111</v>
      </c>
      <c r="C26" s="38">
        <v>1377.9399410000001</v>
      </c>
      <c r="D26" s="37">
        <v>5.1799999999999999E-2</v>
      </c>
      <c r="E26" s="37">
        <v>1.7899999999999999E-2</v>
      </c>
      <c r="F26" s="38">
        <v>30</v>
      </c>
      <c r="G26" s="38">
        <f t="shared" si="5"/>
        <v>1256.6630435170121</v>
      </c>
      <c r="H26" s="38">
        <v>1255</v>
      </c>
      <c r="I26" s="49">
        <v>39067</v>
      </c>
      <c r="J26" s="38">
        <v>46</v>
      </c>
      <c r="K26" s="38">
        <v>1</v>
      </c>
      <c r="L26" s="38">
        <v>0.5</v>
      </c>
      <c r="M26" s="38">
        <f t="shared" si="0"/>
        <v>1245.8337694052038</v>
      </c>
      <c r="N26" s="38">
        <f t="shared" si="1"/>
        <v>207.63896156753398</v>
      </c>
      <c r="O26" s="38">
        <f t="shared" si="2"/>
        <v>0.89018116778483747</v>
      </c>
      <c r="P26" s="38">
        <f t="shared" si="3"/>
        <v>1.3901811677848375</v>
      </c>
      <c r="Q26" s="37">
        <f t="shared" si="4"/>
        <v>6.6951845515403671E-3</v>
      </c>
    </row>
    <row r="27" spans="1:17" x14ac:dyDescent="0.25">
      <c r="A27" s="36">
        <v>39022</v>
      </c>
      <c r="B27" s="37">
        <v>0.1191</v>
      </c>
      <c r="C27" s="38">
        <v>1400.630005</v>
      </c>
      <c r="D27" s="37">
        <v>5.2200000000000003E-2</v>
      </c>
      <c r="E27" s="37">
        <v>1.77E-2</v>
      </c>
      <c r="F27" s="38">
        <v>29</v>
      </c>
      <c r="G27" s="38">
        <f t="shared" si="5"/>
        <v>1270.8362661942042</v>
      </c>
      <c r="H27" s="38">
        <v>1270</v>
      </c>
      <c r="I27" s="49">
        <v>38738</v>
      </c>
      <c r="J27" s="38">
        <v>51</v>
      </c>
      <c r="K27" s="38">
        <v>1.25</v>
      </c>
      <c r="L27" s="38">
        <v>0.4</v>
      </c>
      <c r="M27" s="38">
        <f t="shared" si="0"/>
        <v>1259.5207015155952</v>
      </c>
      <c r="N27" s="38">
        <f t="shared" si="1"/>
        <v>209.92011691926587</v>
      </c>
      <c r="O27" s="38">
        <f t="shared" si="2"/>
        <v>0.87762503620305243</v>
      </c>
      <c r="P27" s="38">
        <f t="shared" si="3"/>
        <v>1.7276250362030523</v>
      </c>
      <c r="Q27" s="37">
        <f t="shared" si="4"/>
        <v>8.229916510895845E-3</v>
      </c>
    </row>
    <row r="28" spans="1:17" x14ac:dyDescent="0.25">
      <c r="A28" s="36">
        <v>39052</v>
      </c>
      <c r="B28" s="37">
        <v>0.11559999999999999</v>
      </c>
      <c r="C28" s="38">
        <v>1418.3000489999999</v>
      </c>
      <c r="D28" s="37">
        <v>4.7500000000000001E-2</v>
      </c>
      <c r="E28" s="37">
        <v>1.7600000000000001E-2</v>
      </c>
      <c r="F28" s="38">
        <v>33</v>
      </c>
      <c r="G28" s="38">
        <f t="shared" si="5"/>
        <v>1281.7549780862203</v>
      </c>
      <c r="H28" s="38">
        <v>1280</v>
      </c>
      <c r="I28" s="49">
        <v>38765</v>
      </c>
      <c r="J28" s="38">
        <v>50</v>
      </c>
      <c r="K28" s="38">
        <v>1.65</v>
      </c>
      <c r="L28" s="38">
        <v>0.5</v>
      </c>
      <c r="M28" s="38">
        <f t="shared" si="0"/>
        <v>1270.0482712164517</v>
      </c>
      <c r="N28" s="38">
        <f t="shared" si="1"/>
        <v>211.67471186940861</v>
      </c>
      <c r="O28" s="38">
        <f t="shared" si="2"/>
        <v>0.91809734142499122</v>
      </c>
      <c r="P28" s="38">
        <f t="shared" si="3"/>
        <v>2.0680973414249912</v>
      </c>
      <c r="Q28" s="37">
        <f t="shared" si="4"/>
        <v>9.7701672682606079E-3</v>
      </c>
    </row>
    <row r="29" spans="1:17" x14ac:dyDescent="0.25">
      <c r="A29" s="36">
        <v>39083</v>
      </c>
      <c r="B29" s="37">
        <v>0.1042</v>
      </c>
      <c r="C29" s="38">
        <v>1438.23999</v>
      </c>
      <c r="D29" s="41">
        <v>0.05</v>
      </c>
      <c r="E29" s="48">
        <v>1.7600000000000001E-2</v>
      </c>
      <c r="F29" s="38">
        <v>28</v>
      </c>
      <c r="G29" s="38">
        <f t="shared" si="5"/>
        <v>1323.1188912377597</v>
      </c>
      <c r="H29" s="38">
        <v>1325</v>
      </c>
      <c r="I29" s="49">
        <v>39158</v>
      </c>
      <c r="J29" s="38">
        <v>45</v>
      </c>
      <c r="K29" s="38">
        <v>1.55</v>
      </c>
      <c r="L29" s="38">
        <v>3.8</v>
      </c>
      <c r="M29" s="38">
        <f t="shared" si="0"/>
        <v>1315.3073148828623</v>
      </c>
      <c r="N29" s="38">
        <f t="shared" si="1"/>
        <v>219.2178858138104</v>
      </c>
      <c r="O29" s="38">
        <f t="shared" si="2"/>
        <v>0.84840697361240724</v>
      </c>
      <c r="P29" s="38">
        <f t="shared" si="3"/>
        <v>-1.4015930263875926</v>
      </c>
      <c r="Q29" s="37">
        <f t="shared" si="4"/>
        <v>-6.3936070781104781E-3</v>
      </c>
    </row>
    <row r="30" spans="1:17" x14ac:dyDescent="0.25">
      <c r="A30" s="36">
        <v>39114</v>
      </c>
      <c r="B30" s="37">
        <v>0.1542</v>
      </c>
      <c r="C30" s="38">
        <v>1406.8199460000001</v>
      </c>
      <c r="D30" s="37">
        <v>5.2400000000000002E-2</v>
      </c>
      <c r="E30" s="48">
        <v>1.7500000000000002E-2</v>
      </c>
      <c r="F30" s="38">
        <v>30</v>
      </c>
      <c r="G30" s="38">
        <f t="shared" si="5"/>
        <v>1236.8991597830113</v>
      </c>
      <c r="H30" s="38">
        <v>1235</v>
      </c>
      <c r="I30" s="49">
        <v>39193</v>
      </c>
      <c r="J30" s="38">
        <v>52</v>
      </c>
      <c r="K30" s="38">
        <v>1.1000000000000001</v>
      </c>
      <c r="L30" s="38">
        <v>0.5</v>
      </c>
      <c r="M30" s="38">
        <f t="shared" si="0"/>
        <v>1224.7147985978208</v>
      </c>
      <c r="N30" s="38">
        <f t="shared" si="1"/>
        <v>204.1191330996368</v>
      </c>
      <c r="O30" s="38">
        <f t="shared" si="2"/>
        <v>0.88575391800659131</v>
      </c>
      <c r="P30" s="38">
        <f t="shared" si="3"/>
        <v>1.4857539180065915</v>
      </c>
      <c r="Q30" s="37">
        <f t="shared" si="4"/>
        <v>7.27885669238733E-3</v>
      </c>
    </row>
    <row r="31" spans="1:17" x14ac:dyDescent="0.25">
      <c r="A31" s="36">
        <v>39142</v>
      </c>
      <c r="B31" s="37">
        <v>0.1464</v>
      </c>
      <c r="C31" s="38">
        <v>1420.8599850000001</v>
      </c>
      <c r="D31" s="37">
        <v>5.0700000000000002E-2</v>
      </c>
      <c r="E31" s="48">
        <v>1.8100000000000002E-2</v>
      </c>
      <c r="F31" s="38">
        <v>31</v>
      </c>
      <c r="G31" s="38">
        <f t="shared" si="5"/>
        <v>1254.6741726924427</v>
      </c>
      <c r="H31" s="38">
        <v>1255</v>
      </c>
      <c r="I31" s="49">
        <v>39221</v>
      </c>
      <c r="J31" s="38">
        <v>50</v>
      </c>
      <c r="K31" s="38">
        <v>2.2000000000000002</v>
      </c>
      <c r="L31" s="38">
        <v>0.3</v>
      </c>
      <c r="M31" s="38">
        <f t="shared" si="0"/>
        <v>1244.1139651864278</v>
      </c>
      <c r="N31" s="38">
        <f t="shared" si="1"/>
        <v>207.3523275310713</v>
      </c>
      <c r="O31" s="38">
        <f t="shared" si="2"/>
        <v>0.90428360123054052</v>
      </c>
      <c r="P31" s="38">
        <f t="shared" si="3"/>
        <v>2.8042836012305408</v>
      </c>
      <c r="Q31" s="37">
        <f t="shared" si="4"/>
        <v>1.3524244625661725E-2</v>
      </c>
    </row>
    <row r="32" spans="1:17" x14ac:dyDescent="0.25">
      <c r="A32" s="36">
        <v>39173</v>
      </c>
      <c r="B32" s="37">
        <v>0.14219999999999999</v>
      </c>
      <c r="C32" s="50">
        <v>1482.369995</v>
      </c>
      <c r="D32" s="37">
        <v>4.8000000000000001E-2</v>
      </c>
      <c r="E32" s="48">
        <v>1.7600000000000001E-2</v>
      </c>
      <c r="F32" s="38">
        <v>31</v>
      </c>
      <c r="G32" s="38">
        <f t="shared" si="5"/>
        <v>1313.4981739829614</v>
      </c>
      <c r="H32" s="38">
        <v>1315</v>
      </c>
      <c r="I32" s="49">
        <v>39249</v>
      </c>
      <c r="J32" s="38">
        <v>47</v>
      </c>
      <c r="K32" s="38">
        <v>2.1</v>
      </c>
      <c r="L32" s="38">
        <v>0.5</v>
      </c>
      <c r="M32" s="38">
        <f t="shared" si="0"/>
        <v>1304.7972856905335</v>
      </c>
      <c r="N32" s="38">
        <f t="shared" si="1"/>
        <v>217.46621428175558</v>
      </c>
      <c r="O32" s="38">
        <f t="shared" si="2"/>
        <v>0.89693532416626776</v>
      </c>
      <c r="P32" s="38">
        <f t="shared" si="3"/>
        <v>2.4969353241662677</v>
      </c>
      <c r="Q32" s="37">
        <f t="shared" si="4"/>
        <v>1.1481945976818106E-2</v>
      </c>
    </row>
    <row r="33" spans="1:17" x14ac:dyDescent="0.25">
      <c r="A33" s="36">
        <v>39203</v>
      </c>
      <c r="B33" s="37">
        <v>0.1305</v>
      </c>
      <c r="C33" s="50">
        <v>1530.619995</v>
      </c>
      <c r="D33" s="37">
        <v>4.7800000000000002E-2</v>
      </c>
      <c r="E33" s="48">
        <v>1.72E-2</v>
      </c>
      <c r="F33" s="38">
        <v>29</v>
      </c>
      <c r="G33" s="38">
        <f t="shared" si="5"/>
        <v>1375.1728393319806</v>
      </c>
      <c r="H33" s="38">
        <v>1375</v>
      </c>
      <c r="I33" s="49">
        <v>42937</v>
      </c>
      <c r="J33" s="38">
        <v>51</v>
      </c>
      <c r="K33" s="38">
        <v>2.2999999999999998</v>
      </c>
      <c r="L33" s="38">
        <v>1.65</v>
      </c>
      <c r="M33" s="38">
        <f t="shared" si="0"/>
        <v>1363.547106522394</v>
      </c>
      <c r="N33" s="38">
        <f t="shared" si="1"/>
        <v>227.25785108706566</v>
      </c>
      <c r="O33" s="38">
        <f t="shared" si="2"/>
        <v>0.87347428768150759</v>
      </c>
      <c r="P33" s="38">
        <f t="shared" si="3"/>
        <v>1.5234742876815075</v>
      </c>
      <c r="Q33" s="37">
        <f t="shared" si="4"/>
        <v>6.7037256596157958E-3</v>
      </c>
    </row>
    <row r="34" spans="1:17" x14ac:dyDescent="0.25">
      <c r="A34" s="36">
        <v>39234</v>
      </c>
      <c r="B34" s="37">
        <v>0.1623</v>
      </c>
      <c r="C34" s="38">
        <v>1503.349976</v>
      </c>
      <c r="D34" s="37">
        <v>4.2799999999999998E-2</v>
      </c>
      <c r="E34" s="48">
        <v>1.7299999999999999E-2</v>
      </c>
      <c r="F34" s="38">
        <v>32</v>
      </c>
      <c r="G34" s="38">
        <f t="shared" si="5"/>
        <v>1305.7148505877517</v>
      </c>
      <c r="H34" s="38">
        <v>1300</v>
      </c>
      <c r="I34" s="49">
        <v>39312</v>
      </c>
      <c r="J34" s="38">
        <v>50</v>
      </c>
      <c r="K34" s="38">
        <v>2.5</v>
      </c>
      <c r="L34" s="38">
        <v>2.9</v>
      </c>
      <c r="M34" s="38">
        <f t="shared" si="0"/>
        <v>1289.9003822928228</v>
      </c>
      <c r="N34" s="38">
        <f t="shared" si="1"/>
        <v>214.98339704880379</v>
      </c>
      <c r="O34" s="38">
        <f t="shared" si="2"/>
        <v>0.81760220393514349</v>
      </c>
      <c r="P34" s="38">
        <f t="shared" si="3"/>
        <v>0.41760220393514358</v>
      </c>
      <c r="Q34" s="37">
        <f t="shared" si="4"/>
        <v>1.942485836896246E-3</v>
      </c>
    </row>
    <row r="35" spans="1:17" x14ac:dyDescent="0.25">
      <c r="A35" s="36">
        <v>39264</v>
      </c>
      <c r="B35" s="37">
        <v>0.23519999999999999</v>
      </c>
      <c r="C35" s="38">
        <v>1455.2700199999999</v>
      </c>
      <c r="D35" s="37">
        <v>5.1299999999999998E-2</v>
      </c>
      <c r="E35" s="48">
        <v>1.7399999999999999E-2</v>
      </c>
      <c r="F35" s="38">
        <v>31</v>
      </c>
      <c r="G35" s="38">
        <f t="shared" si="5"/>
        <v>1190.8750120539821</v>
      </c>
      <c r="H35" s="38">
        <v>1200</v>
      </c>
      <c r="I35" s="49">
        <v>39347</v>
      </c>
      <c r="J35" s="38">
        <v>53</v>
      </c>
      <c r="K35" s="38">
        <v>2.7</v>
      </c>
      <c r="L35" s="38">
        <v>0.5</v>
      </c>
      <c r="M35" s="38">
        <f t="shared" si="0"/>
        <v>1188.3943610998024</v>
      </c>
      <c r="N35" s="38">
        <f t="shared" si="1"/>
        <v>198.06572684996706</v>
      </c>
      <c r="O35" s="38">
        <f t="shared" si="2"/>
        <v>0.87664189323179564</v>
      </c>
      <c r="P35" s="38">
        <f t="shared" si="3"/>
        <v>3.0766418932317956</v>
      </c>
      <c r="Q35" s="37">
        <f t="shared" si="4"/>
        <v>1.5533439036438258E-2</v>
      </c>
    </row>
    <row r="36" spans="1:17" x14ac:dyDescent="0.25">
      <c r="A36" s="36">
        <v>39295</v>
      </c>
      <c r="B36" s="37">
        <v>0.23380000000000001</v>
      </c>
      <c r="C36" s="38">
        <v>1473.98999</v>
      </c>
      <c r="D36" s="37">
        <v>4.02E-2</v>
      </c>
      <c r="E36" s="48">
        <v>1.84E-2</v>
      </c>
      <c r="F36" s="38">
        <v>28</v>
      </c>
      <c r="G36" s="38">
        <f t="shared" si="5"/>
        <v>1218.7193314116978</v>
      </c>
      <c r="H36" s="38">
        <v>1220</v>
      </c>
      <c r="I36" s="49">
        <v>39375</v>
      </c>
      <c r="J36" s="38">
        <v>50</v>
      </c>
      <c r="K36" s="38">
        <v>3.5</v>
      </c>
      <c r="L36" s="38">
        <v>0.5</v>
      </c>
      <c r="M36" s="38">
        <f t="shared" si="0"/>
        <v>1209.8001084137061</v>
      </c>
      <c r="N36" s="38">
        <f t="shared" si="1"/>
        <v>201.63335140228435</v>
      </c>
      <c r="O36" s="38">
        <f t="shared" si="2"/>
        <v>0.6335739520236976</v>
      </c>
      <c r="P36" s="38">
        <f t="shared" si="3"/>
        <v>3.6335739520236974</v>
      </c>
      <c r="Q36" s="37">
        <f t="shared" si="4"/>
        <v>1.8020699089478766E-2</v>
      </c>
    </row>
    <row r="37" spans="1:17" x14ac:dyDescent="0.25">
      <c r="A37" s="36">
        <v>39326</v>
      </c>
      <c r="B37" s="41">
        <v>0.18</v>
      </c>
      <c r="C37" s="38">
        <v>1526.75</v>
      </c>
      <c r="D37" s="37">
        <v>3.4299999999999997E-2</v>
      </c>
      <c r="E37" s="48">
        <v>1.7999999999999999E-2</v>
      </c>
      <c r="F37" s="38">
        <v>33</v>
      </c>
      <c r="G37" s="38">
        <f t="shared" si="5"/>
        <v>1301.4515060309448</v>
      </c>
      <c r="H37" s="38">
        <v>1300</v>
      </c>
      <c r="I37" s="49">
        <v>39403</v>
      </c>
      <c r="J37" s="38">
        <v>50</v>
      </c>
      <c r="K37" s="38">
        <v>2.4</v>
      </c>
      <c r="L37" s="38">
        <v>0.25</v>
      </c>
      <c r="M37" s="38">
        <f t="shared" si="0"/>
        <v>1291.5061085043305</v>
      </c>
      <c r="N37" s="38">
        <f t="shared" si="1"/>
        <v>215.25101808405509</v>
      </c>
      <c r="O37" s="38">
        <f t="shared" si="2"/>
        <v>0.67600431307327769</v>
      </c>
      <c r="P37" s="38">
        <f t="shared" si="3"/>
        <v>2.8260043130732777</v>
      </c>
      <c r="Q37" s="37">
        <f t="shared" si="4"/>
        <v>1.3128877801496524E-2</v>
      </c>
    </row>
    <row r="38" spans="1:17" x14ac:dyDescent="0.25">
      <c r="A38" s="36">
        <v>39356</v>
      </c>
      <c r="B38" s="37">
        <v>0.18529999999999999</v>
      </c>
      <c r="C38" s="38">
        <v>1549.380005</v>
      </c>
      <c r="D38" s="37">
        <v>4.0099999999999997E-2</v>
      </c>
      <c r="E38" s="48">
        <v>1.77E-2</v>
      </c>
      <c r="F38" s="38">
        <v>30</v>
      </c>
      <c r="G38" s="38">
        <f t="shared" si="5"/>
        <v>1325.4878953211758</v>
      </c>
      <c r="H38" s="38">
        <v>1325</v>
      </c>
      <c r="I38" s="49">
        <v>39438</v>
      </c>
      <c r="J38" s="38">
        <v>52</v>
      </c>
      <c r="K38" s="38">
        <v>2.8</v>
      </c>
      <c r="L38" s="38">
        <v>1.95</v>
      </c>
      <c r="M38" s="38">
        <f t="shared" si="0"/>
        <v>1314.6520192265421</v>
      </c>
      <c r="N38" s="38">
        <f t="shared" si="1"/>
        <v>219.10866987109034</v>
      </c>
      <c r="O38" s="38">
        <f t="shared" si="2"/>
        <v>0.73259326752612486</v>
      </c>
      <c r="P38" s="38">
        <f t="shared" si="3"/>
        <v>1.5825932675261247</v>
      </c>
      <c r="Q38" s="37">
        <f t="shared" si="4"/>
        <v>7.2228692203609394E-3</v>
      </c>
    </row>
    <row r="39" spans="1:17" x14ac:dyDescent="0.25">
      <c r="A39" s="36">
        <v>39387</v>
      </c>
      <c r="B39" s="37">
        <v>0.22869999999999999</v>
      </c>
      <c r="C39" s="38">
        <v>1481.1400149999999</v>
      </c>
      <c r="D39" s="37">
        <v>3.6299999999999999E-2</v>
      </c>
      <c r="E39" s="48">
        <v>1.8800000000000001E-2</v>
      </c>
      <c r="F39" s="38">
        <v>31</v>
      </c>
      <c r="G39" s="38">
        <f t="shared" si="5"/>
        <v>1217.1347482107581</v>
      </c>
      <c r="H39" s="38">
        <v>1215</v>
      </c>
      <c r="I39" s="49">
        <v>39466</v>
      </c>
      <c r="J39" s="38">
        <v>50</v>
      </c>
      <c r="K39" s="38">
        <v>1.95</v>
      </c>
      <c r="L39" s="38">
        <v>0.3</v>
      </c>
      <c r="M39" s="38">
        <f t="shared" si="0"/>
        <v>1207.0232843211143</v>
      </c>
      <c r="N39" s="38">
        <f t="shared" si="1"/>
        <v>201.17054738685238</v>
      </c>
      <c r="O39" s="38">
        <f t="shared" si="2"/>
        <v>0.62718975057816129</v>
      </c>
      <c r="P39" s="38">
        <f t="shared" si="3"/>
        <v>2.2771897505781613</v>
      </c>
      <c r="Q39" s="37">
        <f t="shared" si="4"/>
        <v>1.1319697541007876E-2</v>
      </c>
    </row>
    <row r="40" spans="1:17" x14ac:dyDescent="0.25">
      <c r="A40" s="36">
        <v>39417</v>
      </c>
      <c r="B40" s="37">
        <v>0.22500000000000001</v>
      </c>
      <c r="C40" s="38">
        <v>1468.3599850000001</v>
      </c>
      <c r="D40" s="37">
        <v>2.76E-2</v>
      </c>
      <c r="E40" s="48">
        <v>1.8700000000000001E-2</v>
      </c>
      <c r="F40" s="38">
        <v>31</v>
      </c>
      <c r="G40" s="38">
        <f t="shared" si="5"/>
        <v>1209.5904623431095</v>
      </c>
      <c r="H40" s="38">
        <v>1210</v>
      </c>
      <c r="I40" s="49">
        <v>39494</v>
      </c>
      <c r="J40" s="38">
        <v>47</v>
      </c>
      <c r="K40" s="38">
        <v>2.1</v>
      </c>
      <c r="L40" s="38">
        <v>1.75</v>
      </c>
      <c r="M40" s="38">
        <f t="shared" si="0"/>
        <v>1203.6073256924226</v>
      </c>
      <c r="N40" s="38">
        <f t="shared" si="1"/>
        <v>200.60122094873711</v>
      </c>
      <c r="O40" s="38">
        <f t="shared" si="2"/>
        <v>0.47571121751947198</v>
      </c>
      <c r="P40" s="38">
        <f t="shared" si="3"/>
        <v>0.82571121751947207</v>
      </c>
      <c r="Q40" s="37">
        <f t="shared" si="4"/>
        <v>4.1161824121224043E-3</v>
      </c>
    </row>
    <row r="41" spans="1:17" x14ac:dyDescent="0.25">
      <c r="A41" s="36">
        <v>39448</v>
      </c>
      <c r="B41" s="37">
        <v>0.26200000000000001</v>
      </c>
      <c r="C41" s="38">
        <v>1378.5500489999999</v>
      </c>
      <c r="D41" s="37">
        <v>1.6400000000000001E-2</v>
      </c>
      <c r="E41" s="48">
        <v>2.0299999999999999E-2</v>
      </c>
      <c r="F41" s="38">
        <v>29</v>
      </c>
      <c r="G41" s="38">
        <f t="shared" si="5"/>
        <v>1107.400870071504</v>
      </c>
      <c r="H41" s="38">
        <v>1100</v>
      </c>
      <c r="I41" s="49">
        <v>39529</v>
      </c>
      <c r="J41" s="38">
        <v>51</v>
      </c>
      <c r="K41" s="38">
        <v>2.25</v>
      </c>
      <c r="L41" s="38">
        <v>0.5</v>
      </c>
      <c r="M41" s="38">
        <f t="shared" si="0"/>
        <v>1095.2322283130218</v>
      </c>
      <c r="N41" s="38">
        <f t="shared" si="1"/>
        <v>182.53870471883695</v>
      </c>
      <c r="O41" s="38">
        <f t="shared" si="2"/>
        <v>0.24093915301944088</v>
      </c>
      <c r="P41" s="38">
        <f t="shared" si="3"/>
        <v>1.9909391530194409</v>
      </c>
      <c r="Q41" s="37">
        <f t="shared" si="4"/>
        <v>1.0906942481519577E-2</v>
      </c>
    </row>
    <row r="42" spans="1:17" x14ac:dyDescent="0.25">
      <c r="A42" s="36">
        <v>39479</v>
      </c>
      <c r="B42" s="37">
        <v>0.26540000000000002</v>
      </c>
      <c r="C42" s="38">
        <v>1330.630005</v>
      </c>
      <c r="D42" s="37">
        <v>2.07E-2</v>
      </c>
      <c r="E42" s="48">
        <v>2.07E-2</v>
      </c>
      <c r="F42" s="38">
        <v>31</v>
      </c>
      <c r="G42" s="38">
        <f t="shared" si="5"/>
        <v>1058.1803151270888</v>
      </c>
      <c r="H42" s="38">
        <v>1160</v>
      </c>
      <c r="I42" s="49">
        <v>39557</v>
      </c>
      <c r="J42" s="38">
        <v>50</v>
      </c>
      <c r="K42" s="38">
        <v>7.6</v>
      </c>
      <c r="L42" s="38">
        <v>8.9</v>
      </c>
      <c r="M42" s="38">
        <f t="shared" si="0"/>
        <v>1149.1153441444924</v>
      </c>
      <c r="N42" s="38">
        <f t="shared" si="1"/>
        <v>191.51922402408206</v>
      </c>
      <c r="O42" s="38">
        <f t="shared" si="2"/>
        <v>0.35037586633677398</v>
      </c>
      <c r="P42" s="38">
        <f t="shared" si="3"/>
        <v>-0.94962413366322673</v>
      </c>
      <c r="Q42" s="37">
        <f t="shared" si="4"/>
        <v>-4.9583750064892641E-3</v>
      </c>
    </row>
    <row r="43" spans="1:17" x14ac:dyDescent="0.25">
      <c r="A43" s="36">
        <v>39508</v>
      </c>
      <c r="B43" s="37">
        <v>0.25609999999999999</v>
      </c>
      <c r="C43" s="38">
        <v>1322.6999510000001</v>
      </c>
      <c r="D43" s="37">
        <v>1.2200000000000001E-2</v>
      </c>
      <c r="E43" s="48">
        <v>2.1499999999999998E-2</v>
      </c>
      <c r="F43" s="38">
        <v>30</v>
      </c>
      <c r="G43" s="38">
        <f t="shared" si="5"/>
        <v>1063.2902407075983</v>
      </c>
      <c r="H43" s="38">
        <v>1060</v>
      </c>
      <c r="I43" s="49">
        <v>39585</v>
      </c>
      <c r="J43" s="38">
        <v>47</v>
      </c>
      <c r="K43" s="38">
        <v>1.5</v>
      </c>
      <c r="L43" s="38">
        <v>0.4</v>
      </c>
      <c r="M43" s="38">
        <f t="shared" si="0"/>
        <v>1056.8360908702737</v>
      </c>
      <c r="N43" s="38">
        <f t="shared" si="1"/>
        <v>176.13934847837893</v>
      </c>
      <c r="O43" s="38">
        <f t="shared" si="2"/>
        <v>0.17821536850703984</v>
      </c>
      <c r="P43" s="38">
        <f t="shared" si="3"/>
        <v>1.2782153685070399</v>
      </c>
      <c r="Q43" s="37">
        <f t="shared" si="4"/>
        <v>7.2568416969246395E-3</v>
      </c>
    </row>
    <row r="44" spans="1:17" x14ac:dyDescent="0.25">
      <c r="A44" s="36">
        <v>39539</v>
      </c>
      <c r="B44" s="37">
        <v>0.2079</v>
      </c>
      <c r="C44" s="38">
        <v>1385.589966</v>
      </c>
      <c r="D44" s="37">
        <v>1.17E-2</v>
      </c>
      <c r="E44" s="48">
        <v>2.0799999999999999E-2</v>
      </c>
      <c r="F44" s="38">
        <v>30</v>
      </c>
      <c r="G44" s="38">
        <f t="shared" si="5"/>
        <v>1159.9296828427391</v>
      </c>
      <c r="H44" s="38">
        <v>1150</v>
      </c>
      <c r="I44" s="49">
        <v>39620</v>
      </c>
      <c r="J44" s="38">
        <v>52</v>
      </c>
      <c r="K44" s="38">
        <v>2</v>
      </c>
      <c r="L44" s="38">
        <v>0.2</v>
      </c>
      <c r="M44" s="38">
        <f t="shared" si="0"/>
        <v>1146.0847199727211</v>
      </c>
      <c r="N44" s="38">
        <f t="shared" si="1"/>
        <v>191.01411999545351</v>
      </c>
      <c r="O44" s="38">
        <f t="shared" si="2"/>
        <v>0.18570011305439002</v>
      </c>
      <c r="P44" s="38">
        <f t="shared" si="3"/>
        <v>1.9857001130543901</v>
      </c>
      <c r="Q44" s="37">
        <f t="shared" si="4"/>
        <v>1.0395567160698138E-2</v>
      </c>
    </row>
    <row r="45" spans="1:17" x14ac:dyDescent="0.25">
      <c r="A45" s="36">
        <v>39569</v>
      </c>
      <c r="B45" s="37">
        <v>0.17829999999999999</v>
      </c>
      <c r="C45" s="38">
        <v>1400.380005</v>
      </c>
      <c r="D45" s="37">
        <v>1.9800000000000002E-2</v>
      </c>
      <c r="E45" s="48">
        <v>2.0400000000000001E-2</v>
      </c>
      <c r="F45" s="38">
        <v>31</v>
      </c>
      <c r="G45" s="38">
        <f t="shared" si="5"/>
        <v>1199.7728995367806</v>
      </c>
      <c r="H45" s="38">
        <v>1200</v>
      </c>
      <c r="I45" s="49">
        <v>39648</v>
      </c>
      <c r="J45" s="38">
        <v>50</v>
      </c>
      <c r="K45" s="38">
        <v>2.0499999999999998</v>
      </c>
      <c r="L45" s="38">
        <v>5.2</v>
      </c>
      <c r="M45" s="38">
        <f t="shared" si="0"/>
        <v>1194.6996155277886</v>
      </c>
      <c r="N45" s="38">
        <f t="shared" si="1"/>
        <v>199.11660258796476</v>
      </c>
      <c r="O45" s="38">
        <f t="shared" si="2"/>
        <v>0.33857517881635213</v>
      </c>
      <c r="P45" s="38">
        <f t="shared" si="3"/>
        <v>-2.8114248211836483</v>
      </c>
      <c r="Q45" s="37">
        <f t="shared" si="4"/>
        <v>-1.4119489709260335E-2</v>
      </c>
    </row>
    <row r="46" spans="1:17" x14ac:dyDescent="0.25">
      <c r="A46" s="36">
        <v>39600</v>
      </c>
      <c r="B46" s="37">
        <v>0.23949999999999999</v>
      </c>
      <c r="C46" s="38">
        <v>1280</v>
      </c>
      <c r="D46" s="37">
        <v>1.6E-2</v>
      </c>
      <c r="E46" s="48">
        <v>2.1399999999999999E-2</v>
      </c>
      <c r="F46" s="38">
        <v>31</v>
      </c>
      <c r="G46" s="38">
        <f t="shared" si="5"/>
        <v>1040.1943357369187</v>
      </c>
      <c r="H46" s="38">
        <v>1050</v>
      </c>
      <c r="I46" s="49">
        <v>39676</v>
      </c>
      <c r="J46" s="38">
        <v>47</v>
      </c>
      <c r="K46" s="38">
        <v>2</v>
      </c>
      <c r="L46" s="38">
        <v>0.25</v>
      </c>
      <c r="M46" s="38">
        <f t="shared" si="0"/>
        <v>1045.8389392817689</v>
      </c>
      <c r="N46" s="38">
        <f t="shared" si="1"/>
        <v>174.30648988029483</v>
      </c>
      <c r="O46" s="38">
        <f t="shared" si="2"/>
        <v>0.23974647298587839</v>
      </c>
      <c r="P46" s="38">
        <f t="shared" si="3"/>
        <v>1.9897464729858785</v>
      </c>
      <c r="Q46" s="37">
        <f t="shared" si="4"/>
        <v>1.1415217381477528E-2</v>
      </c>
    </row>
    <row r="47" spans="1:17" x14ac:dyDescent="0.25">
      <c r="A47" s="36">
        <v>39630</v>
      </c>
      <c r="B47" s="37">
        <v>0.22939999999999999</v>
      </c>
      <c r="C47" s="38">
        <v>1267.380005</v>
      </c>
      <c r="D47" s="37">
        <v>1.55E-2</v>
      </c>
      <c r="E47" s="48">
        <v>2.29E-2</v>
      </c>
      <c r="F47" s="38">
        <v>29</v>
      </c>
      <c r="G47" s="38">
        <f t="shared" si="5"/>
        <v>1045.5501484286071</v>
      </c>
      <c r="H47" s="38">
        <v>1050</v>
      </c>
      <c r="I47" s="49">
        <v>39711</v>
      </c>
      <c r="J47" s="38">
        <v>51</v>
      </c>
      <c r="K47" s="38">
        <v>1.55</v>
      </c>
      <c r="L47" s="38">
        <v>0.25</v>
      </c>
      <c r="M47" s="38">
        <f t="shared" si="0"/>
        <v>1046.1784196334902</v>
      </c>
      <c r="N47" s="38">
        <f t="shared" si="1"/>
        <v>174.36306993891503</v>
      </c>
      <c r="O47" s="38">
        <f t="shared" si="2"/>
        <v>0.21677160097298792</v>
      </c>
      <c r="P47" s="38">
        <f t="shared" si="3"/>
        <v>1.5167716009729879</v>
      </c>
      <c r="Q47" s="37">
        <f t="shared" si="4"/>
        <v>8.698926908687496E-3</v>
      </c>
    </row>
    <row r="48" spans="1:17" x14ac:dyDescent="0.25">
      <c r="A48" s="36">
        <v>39661</v>
      </c>
      <c r="B48" s="37">
        <v>0.20649999999999999</v>
      </c>
      <c r="C48" s="38">
        <v>1282.829956</v>
      </c>
      <c r="D48" s="37">
        <v>1.6299999999999999E-2</v>
      </c>
      <c r="E48" s="48">
        <v>2.2499999999999999E-2</v>
      </c>
      <c r="F48" s="38">
        <v>32</v>
      </c>
      <c r="G48" s="38">
        <f t="shared" si="5"/>
        <v>1069.1873189216453</v>
      </c>
      <c r="H48" s="38">
        <v>1070</v>
      </c>
      <c r="I48" s="49">
        <v>39739</v>
      </c>
      <c r="J48" s="38">
        <v>50</v>
      </c>
      <c r="K48" s="38">
        <v>1.5</v>
      </c>
      <c r="L48" s="38">
        <v>15.1</v>
      </c>
      <c r="M48" s="38">
        <f t="shared" si="0"/>
        <v>1066.1134873036638</v>
      </c>
      <c r="N48" s="38">
        <f t="shared" si="1"/>
        <v>177.6855812172773</v>
      </c>
      <c r="O48" s="38">
        <f t="shared" si="2"/>
        <v>0.25624660921011783</v>
      </c>
      <c r="P48" s="38">
        <f t="shared" si="3"/>
        <v>-13.343753390789882</v>
      </c>
      <c r="Q48" s="37">
        <f t="shared" si="4"/>
        <v>-7.5097558841721021E-2</v>
      </c>
    </row>
    <row r="49" spans="1:17" x14ac:dyDescent="0.25">
      <c r="A49" s="36">
        <v>39692</v>
      </c>
      <c r="B49" s="37">
        <v>0.39389999999999997</v>
      </c>
      <c r="C49" s="38">
        <v>1166.3599850000001</v>
      </c>
      <c r="D49" s="37">
        <v>1.0200000000000001E-2</v>
      </c>
      <c r="E49" s="48">
        <v>2.3699999999999999E-2</v>
      </c>
      <c r="F49" s="38">
        <v>31</v>
      </c>
      <c r="G49" s="38">
        <f t="shared" si="5"/>
        <v>830.97522539280067</v>
      </c>
      <c r="H49" s="38">
        <v>850</v>
      </c>
      <c r="I49" s="49">
        <v>39774</v>
      </c>
      <c r="J49" s="38">
        <v>53</v>
      </c>
      <c r="K49" s="38">
        <v>1.85</v>
      </c>
      <c r="L49" s="38">
        <v>0.23</v>
      </c>
      <c r="M49" s="38">
        <f t="shared" si="0"/>
        <v>846.89200033218674</v>
      </c>
      <c r="N49" s="38">
        <f t="shared" si="1"/>
        <v>141.14866672203112</v>
      </c>
      <c r="O49" s="38">
        <f t="shared" si="2"/>
        <v>0.12393361504933982</v>
      </c>
      <c r="P49" s="38">
        <f t="shared" si="3"/>
        <v>1.7439336150493399</v>
      </c>
      <c r="Q49" s="37">
        <f t="shared" si="4"/>
        <v>1.2355296408741343E-2</v>
      </c>
    </row>
    <row r="50" spans="1:17" x14ac:dyDescent="0.25">
      <c r="A50" s="36">
        <v>39722</v>
      </c>
      <c r="B50" s="37">
        <v>0.59889999999999999</v>
      </c>
      <c r="C50" s="38">
        <v>968.75</v>
      </c>
      <c r="D50" s="37">
        <v>1.1999999999999999E-3</v>
      </c>
      <c r="E50" s="48">
        <v>2.9600000000000001E-2</v>
      </c>
      <c r="F50" s="38">
        <v>28</v>
      </c>
      <c r="G50" s="38">
        <f t="shared" si="5"/>
        <v>596.42478190077475</v>
      </c>
      <c r="H50" s="38">
        <v>600</v>
      </c>
      <c r="I50" s="49">
        <v>39802</v>
      </c>
      <c r="J50" s="38">
        <v>50</v>
      </c>
      <c r="K50" s="38">
        <v>5</v>
      </c>
      <c r="L50" s="38">
        <v>1.25</v>
      </c>
      <c r="M50" s="38">
        <f t="shared" si="0"/>
        <v>594.9013779691561</v>
      </c>
      <c r="N50" s="38">
        <f t="shared" si="1"/>
        <v>99.150229661526012</v>
      </c>
      <c r="O50" s="38">
        <f t="shared" si="2"/>
        <v>9.5879692932509721E-3</v>
      </c>
      <c r="P50" s="38">
        <f t="shared" si="3"/>
        <v>3.7595879692932508</v>
      </c>
      <c r="Q50" s="37">
        <f t="shared" si="4"/>
        <v>3.7918096429302689E-2</v>
      </c>
    </row>
    <row r="51" spans="1:17" x14ac:dyDescent="0.25">
      <c r="A51" s="36">
        <v>39753</v>
      </c>
      <c r="B51" s="37">
        <v>0.55279999999999996</v>
      </c>
      <c r="C51" s="38">
        <v>896.23999000000003</v>
      </c>
      <c r="D51" s="37">
        <v>2.0000000000000001E-4</v>
      </c>
      <c r="E51" s="48">
        <v>3.2300000000000002E-2</v>
      </c>
      <c r="F51" s="38">
        <v>33</v>
      </c>
      <c r="G51" s="38">
        <f t="shared" si="5"/>
        <v>549.83127205296205</v>
      </c>
      <c r="H51" s="38">
        <v>550</v>
      </c>
      <c r="I51" s="49">
        <v>39830</v>
      </c>
      <c r="J51" s="38">
        <v>50</v>
      </c>
      <c r="K51" s="38">
        <v>2.5</v>
      </c>
      <c r="L51" s="38">
        <v>0.4</v>
      </c>
      <c r="M51" s="38">
        <f t="shared" si="0"/>
        <v>547.48493171326515</v>
      </c>
      <c r="N51" s="38">
        <f t="shared" si="1"/>
        <v>91.247488618877526</v>
      </c>
      <c r="O51" s="38">
        <f t="shared" si="2"/>
        <v>1.695175394378218E-3</v>
      </c>
      <c r="P51" s="38">
        <f t="shared" si="3"/>
        <v>2.1016951753943784</v>
      </c>
      <c r="Q51" s="37">
        <f t="shared" si="4"/>
        <v>2.303290980612889E-2</v>
      </c>
    </row>
    <row r="52" spans="1:17" x14ac:dyDescent="0.25">
      <c r="A52" s="36">
        <v>39783</v>
      </c>
      <c r="B52" s="41">
        <v>0.4</v>
      </c>
      <c r="C52" s="38">
        <v>903.25</v>
      </c>
      <c r="D52" s="37">
        <v>1.1000000000000001E-3</v>
      </c>
      <c r="E52" s="48">
        <v>3.2300000000000002E-2</v>
      </c>
      <c r="F52" s="38">
        <v>30</v>
      </c>
      <c r="G52" s="38">
        <f t="shared" si="5"/>
        <v>642.93056296976533</v>
      </c>
      <c r="H52" s="38">
        <v>645</v>
      </c>
      <c r="I52" s="49">
        <v>39865</v>
      </c>
      <c r="J52" s="38">
        <v>52</v>
      </c>
      <c r="K52" s="38">
        <v>3</v>
      </c>
      <c r="L52" s="38">
        <v>2.75</v>
      </c>
      <c r="M52" s="38">
        <f t="shared" si="0"/>
        <v>641.89892846772966</v>
      </c>
      <c r="N52" s="38">
        <f t="shared" si="1"/>
        <v>106.98315474462161</v>
      </c>
      <c r="O52" s="38">
        <f t="shared" si="2"/>
        <v>9.9441320062472471E-3</v>
      </c>
      <c r="P52" s="38">
        <f t="shared" si="3"/>
        <v>0.25994413200624722</v>
      </c>
      <c r="Q52" s="37">
        <f t="shared" si="4"/>
        <v>2.4297669350540015E-3</v>
      </c>
    </row>
    <row r="53" spans="1:17" x14ac:dyDescent="0.25">
      <c r="A53" s="36">
        <v>39814</v>
      </c>
      <c r="B53" s="37">
        <v>0.44840000000000002</v>
      </c>
      <c r="C53" s="38">
        <v>825.88000499999998</v>
      </c>
      <c r="D53" s="37">
        <v>1.5E-3</v>
      </c>
      <c r="E53" s="48">
        <v>3.2399999999999998E-2</v>
      </c>
      <c r="F53" s="38">
        <v>28</v>
      </c>
      <c r="G53" s="38">
        <f t="shared" si="5"/>
        <v>572.30506511954025</v>
      </c>
      <c r="H53" s="38">
        <v>575</v>
      </c>
      <c r="I53" s="49">
        <v>39893</v>
      </c>
      <c r="J53" s="38">
        <v>50</v>
      </c>
      <c r="K53" s="38">
        <v>2.9</v>
      </c>
      <c r="L53" s="38">
        <v>1.95</v>
      </c>
      <c r="M53" s="38">
        <f t="shared" si="0"/>
        <v>571.9818614530061</v>
      </c>
      <c r="N53" s="38">
        <f t="shared" si="1"/>
        <v>95.330310242167684</v>
      </c>
      <c r="O53" s="38">
        <f t="shared" si="2"/>
        <v>1.1303864128128026E-2</v>
      </c>
      <c r="P53" s="38">
        <f t="shared" si="3"/>
        <v>0.96130386412812796</v>
      </c>
      <c r="Q53" s="37">
        <f t="shared" si="4"/>
        <v>1.0083926735223318E-2</v>
      </c>
    </row>
    <row r="54" spans="1:17" x14ac:dyDescent="0.25">
      <c r="A54" s="36">
        <v>39845</v>
      </c>
      <c r="B54" s="37">
        <v>0.46350000000000002</v>
      </c>
      <c r="C54" s="38">
        <v>735.09002699999996</v>
      </c>
      <c r="D54" s="37">
        <v>1.6000000000000001E-3</v>
      </c>
      <c r="E54" s="48">
        <v>3.4299999999999997E-2</v>
      </c>
      <c r="F54" s="38">
        <v>32</v>
      </c>
      <c r="G54" s="38">
        <f t="shared" si="5"/>
        <v>490.04714936257739</v>
      </c>
      <c r="H54" s="38">
        <v>490</v>
      </c>
      <c r="I54" s="49">
        <v>39921</v>
      </c>
      <c r="J54" s="38">
        <v>50</v>
      </c>
      <c r="K54" s="38">
        <v>2</v>
      </c>
      <c r="L54" s="38">
        <v>1.1499999999999999</v>
      </c>
      <c r="M54" s="38">
        <f t="shared" si="0"/>
        <v>487.89261450842901</v>
      </c>
      <c r="N54" s="38">
        <f t="shared" si="1"/>
        <v>81.315435751404834</v>
      </c>
      <c r="O54" s="38">
        <f t="shared" si="2"/>
        <v>1.1687806880354999E-2</v>
      </c>
      <c r="P54" s="38">
        <f t="shared" si="3"/>
        <v>0.86168780688035507</v>
      </c>
      <c r="Q54" s="37">
        <f t="shared" si="4"/>
        <v>1.0596854077185072E-2</v>
      </c>
    </row>
    <row r="55" spans="1:17" x14ac:dyDescent="0.25">
      <c r="A55" s="36">
        <v>39873</v>
      </c>
      <c r="B55" s="37">
        <v>0.44140000000000001</v>
      </c>
      <c r="C55" s="38">
        <v>797.86999500000002</v>
      </c>
      <c r="D55" s="37">
        <v>1.6999999999999999E-3</v>
      </c>
      <c r="E55" s="48">
        <v>3.5999999999999997E-2</v>
      </c>
      <c r="F55" s="38">
        <v>30</v>
      </c>
      <c r="G55" s="38">
        <f t="shared" si="5"/>
        <v>548.70945645575046</v>
      </c>
      <c r="H55" s="38">
        <v>550</v>
      </c>
      <c r="I55" s="49">
        <v>39949</v>
      </c>
      <c r="J55" s="38">
        <v>46</v>
      </c>
      <c r="K55" s="38">
        <v>1.9</v>
      </c>
      <c r="L55" s="38">
        <v>0.1</v>
      </c>
      <c r="M55" s="38">
        <f t="shared" si="0"/>
        <v>547.98217700559883</v>
      </c>
      <c r="N55" s="38">
        <f t="shared" si="1"/>
        <v>91.330362834266467</v>
      </c>
      <c r="O55" s="38">
        <f t="shared" si="2"/>
        <v>1.3027618359112071E-2</v>
      </c>
      <c r="P55" s="38">
        <f t="shared" si="3"/>
        <v>1.8130276183591119</v>
      </c>
      <c r="Q55" s="37">
        <f t="shared" si="4"/>
        <v>1.9851312992691598E-2</v>
      </c>
    </row>
    <row r="56" spans="1:17" x14ac:dyDescent="0.25">
      <c r="A56" s="36">
        <v>39904</v>
      </c>
      <c r="B56" s="37">
        <v>0.36499999999999999</v>
      </c>
      <c r="C56" s="38">
        <v>872.80999799999995</v>
      </c>
      <c r="D56" s="37">
        <v>4.0000000000000002E-4</v>
      </c>
      <c r="E56" s="48">
        <v>3.15E-2</v>
      </c>
      <c r="F56" s="38">
        <v>29</v>
      </c>
      <c r="G56" s="38">
        <f t="shared" si="5"/>
        <v>642.92429298211857</v>
      </c>
      <c r="H56" s="38">
        <v>645</v>
      </c>
      <c r="I56" s="49">
        <v>39984</v>
      </c>
      <c r="J56" s="38">
        <v>50</v>
      </c>
      <c r="K56" s="38">
        <v>2.65</v>
      </c>
      <c r="L56" s="38">
        <v>0.9</v>
      </c>
      <c r="M56" s="38">
        <f t="shared" si="0"/>
        <v>642.31465850251561</v>
      </c>
      <c r="N56" s="38">
        <f t="shared" si="1"/>
        <v>107.05244308375261</v>
      </c>
      <c r="O56" s="38">
        <f t="shared" si="2"/>
        <v>3.4864892090471873E-3</v>
      </c>
      <c r="P56" s="38">
        <f t="shared" si="3"/>
        <v>1.7534864892090471</v>
      </c>
      <c r="Q56" s="37">
        <f t="shared" si="4"/>
        <v>1.6379696144227227E-2</v>
      </c>
    </row>
    <row r="57" spans="1:17" x14ac:dyDescent="0.25">
      <c r="A57" s="36">
        <v>39934</v>
      </c>
      <c r="B57" s="37">
        <v>0.28920000000000001</v>
      </c>
      <c r="C57" s="38">
        <v>919.14001499999995</v>
      </c>
      <c r="D57" s="37">
        <v>1.4E-3</v>
      </c>
      <c r="E57" s="48">
        <v>2.9000000000000001E-2</v>
      </c>
      <c r="F57" s="38">
        <v>32</v>
      </c>
      <c r="G57" s="38">
        <f t="shared" si="5"/>
        <v>711.75431830507591</v>
      </c>
      <c r="H57" s="38">
        <v>710</v>
      </c>
      <c r="I57" s="49">
        <v>40012</v>
      </c>
      <c r="J57" s="38">
        <v>50</v>
      </c>
      <c r="K57" s="38">
        <v>1.9</v>
      </c>
      <c r="L57" s="38">
        <v>0.4</v>
      </c>
      <c r="M57" s="38">
        <f t="shared" si="0"/>
        <v>707.9638486724624</v>
      </c>
      <c r="N57" s="38">
        <f t="shared" si="1"/>
        <v>117.99397477874373</v>
      </c>
      <c r="O57" s="38">
        <f t="shared" si="2"/>
        <v>1.4716656757424383E-2</v>
      </c>
      <c r="P57" s="38">
        <f t="shared" si="3"/>
        <v>1.5147166567574244</v>
      </c>
      <c r="Q57" s="37">
        <f t="shared" si="4"/>
        <v>1.2837237321632259E-2</v>
      </c>
    </row>
    <row r="58" spans="1:17" x14ac:dyDescent="0.25">
      <c r="A58" s="36">
        <v>39965</v>
      </c>
      <c r="B58" s="37">
        <v>0.26350000000000001</v>
      </c>
      <c r="C58" s="38">
        <v>919.32000700000003</v>
      </c>
      <c r="D58" s="37">
        <v>1.6999999999999999E-3</v>
      </c>
      <c r="E58" s="48">
        <v>2.76E-2</v>
      </c>
      <c r="F58" s="38">
        <v>31</v>
      </c>
      <c r="G58" s="38">
        <f t="shared" si="5"/>
        <v>730.69303879958318</v>
      </c>
      <c r="H58" s="38">
        <v>730</v>
      </c>
      <c r="I58" s="49">
        <v>40047</v>
      </c>
      <c r="J58" s="38">
        <v>53</v>
      </c>
      <c r="K58" s="38">
        <v>2</v>
      </c>
      <c r="L58" s="38">
        <v>0.3</v>
      </c>
      <c r="M58" s="38">
        <f t="shared" si="0"/>
        <v>727.81982223929333</v>
      </c>
      <c r="N58" s="38">
        <f t="shared" si="1"/>
        <v>121.30330370654889</v>
      </c>
      <c r="O58" s="38">
        <f t="shared" si="2"/>
        <v>1.7804255441582359E-2</v>
      </c>
      <c r="P58" s="38">
        <f t="shared" si="3"/>
        <v>1.7178042554415822</v>
      </c>
      <c r="Q58" s="37">
        <f t="shared" si="4"/>
        <v>1.4161232241433518E-2</v>
      </c>
    </row>
    <row r="59" spans="1:17" x14ac:dyDescent="0.25">
      <c r="A59" s="36">
        <v>39995</v>
      </c>
      <c r="B59" s="37">
        <v>0.25919999999999999</v>
      </c>
      <c r="C59" s="38">
        <v>987.47997999999995</v>
      </c>
      <c r="D59" s="37">
        <v>1.4E-3</v>
      </c>
      <c r="E59" s="48">
        <v>2.6700000000000002E-2</v>
      </c>
      <c r="F59" s="38">
        <v>31</v>
      </c>
      <c r="G59" s="38">
        <f t="shared" si="5"/>
        <v>787.78971820147615</v>
      </c>
      <c r="H59" s="38">
        <v>790</v>
      </c>
      <c r="I59" s="49">
        <v>40075</v>
      </c>
      <c r="J59" s="38">
        <v>50</v>
      </c>
      <c r="K59" s="38">
        <v>2.25</v>
      </c>
      <c r="L59" s="38">
        <v>0.4</v>
      </c>
      <c r="M59" s="38">
        <f t="shared" si="0"/>
        <v>787.59850767781029</v>
      </c>
      <c r="N59" s="38">
        <f t="shared" si="1"/>
        <v>131.26641794630171</v>
      </c>
      <c r="O59" s="38">
        <f t="shared" si="2"/>
        <v>1.587659466888313E-2</v>
      </c>
      <c r="P59" s="38">
        <f t="shared" si="3"/>
        <v>1.8658765946688831</v>
      </c>
      <c r="Q59" s="37">
        <f t="shared" si="4"/>
        <v>1.4214424556265209E-2</v>
      </c>
    </row>
    <row r="60" spans="1:17" x14ac:dyDescent="0.25">
      <c r="A60" s="36">
        <v>40026</v>
      </c>
      <c r="B60" s="37">
        <v>0.2601</v>
      </c>
      <c r="C60" s="38">
        <v>1020.619995</v>
      </c>
      <c r="D60" s="37">
        <v>1.1000000000000001E-3</v>
      </c>
      <c r="E60" s="48">
        <v>2.4199999999999999E-2</v>
      </c>
      <c r="F60" s="38">
        <v>30</v>
      </c>
      <c r="G60" s="38">
        <f t="shared" si="5"/>
        <v>816.76738548889762</v>
      </c>
      <c r="H60" s="38">
        <v>815</v>
      </c>
      <c r="I60" s="49">
        <v>40103</v>
      </c>
      <c r="J60" s="38">
        <v>47</v>
      </c>
      <c r="K60" s="38">
        <v>2.1</v>
      </c>
      <c r="L60" s="38">
        <v>0.55000000000000004</v>
      </c>
      <c r="M60" s="38">
        <f t="shared" si="0"/>
        <v>812.78456844924938</v>
      </c>
      <c r="N60" s="38">
        <f t="shared" si="1"/>
        <v>135.46409474154157</v>
      </c>
      <c r="O60" s="38">
        <f t="shared" si="2"/>
        <v>1.2437863967497147E-2</v>
      </c>
      <c r="P60" s="38">
        <f t="shared" si="3"/>
        <v>1.5624378639674972</v>
      </c>
      <c r="Q60" s="37">
        <f t="shared" si="4"/>
        <v>1.153396305455366E-2</v>
      </c>
    </row>
    <row r="61" spans="1:17" x14ac:dyDescent="0.25">
      <c r="A61" s="36">
        <v>40057</v>
      </c>
      <c r="B61" s="37">
        <v>0.25609999999999999</v>
      </c>
      <c r="C61" s="38">
        <v>1057.079956</v>
      </c>
      <c r="D61" s="37">
        <v>5.9999999999999995E-4</v>
      </c>
      <c r="E61" s="48">
        <v>2.29E-2</v>
      </c>
      <c r="F61" s="38">
        <v>30</v>
      </c>
      <c r="G61" s="38">
        <f t="shared" si="5"/>
        <v>848.84392057363266</v>
      </c>
      <c r="H61" s="38">
        <v>850</v>
      </c>
      <c r="I61" s="49">
        <v>40138</v>
      </c>
      <c r="J61" s="38">
        <v>52</v>
      </c>
      <c r="K61" s="38">
        <v>2.75</v>
      </c>
      <c r="L61" s="38">
        <v>2.2999999999999998</v>
      </c>
      <c r="M61" s="38">
        <f t="shared" si="0"/>
        <v>847.17734557102813</v>
      </c>
      <c r="N61" s="38">
        <f t="shared" si="1"/>
        <v>141.19622426183801</v>
      </c>
      <c r="O61" s="38">
        <f t="shared" si="2"/>
        <v>7.0988929485734835E-3</v>
      </c>
      <c r="P61" s="38">
        <f t="shared" si="3"/>
        <v>0.45709889294857364</v>
      </c>
      <c r="Q61" s="37">
        <f t="shared" si="4"/>
        <v>3.2373308517153927E-3</v>
      </c>
    </row>
    <row r="62" spans="1:17" x14ac:dyDescent="0.25">
      <c r="A62" s="36">
        <v>40087</v>
      </c>
      <c r="B62" s="37">
        <v>0.30690000000000001</v>
      </c>
      <c r="C62" s="38">
        <v>1036.1899410000001</v>
      </c>
      <c r="D62" s="37">
        <v>1E-4</v>
      </c>
      <c r="E62" s="48">
        <v>2.1899999999999999E-2</v>
      </c>
      <c r="F62" s="38">
        <v>31</v>
      </c>
      <c r="G62" s="38">
        <f t="shared" si="5"/>
        <v>794.00826060277518</v>
      </c>
      <c r="H62" s="38">
        <v>795</v>
      </c>
      <c r="I62" s="49">
        <v>40166</v>
      </c>
      <c r="J62" s="38">
        <v>50</v>
      </c>
      <c r="K62" s="38">
        <v>2.4</v>
      </c>
      <c r="L62" s="38">
        <v>0.3</v>
      </c>
      <c r="M62" s="38">
        <f t="shared" si="0"/>
        <v>792.5891096636326</v>
      </c>
      <c r="N62" s="38">
        <f t="shared" si="1"/>
        <v>132.09818494393878</v>
      </c>
      <c r="O62" s="38">
        <f t="shared" si="2"/>
        <v>1.1423182025191167E-3</v>
      </c>
      <c r="P62" s="38">
        <f t="shared" si="3"/>
        <v>2.1011423182025193</v>
      </c>
      <c r="Q62" s="37">
        <f t="shared" si="4"/>
        <v>1.5905913613379504E-2</v>
      </c>
    </row>
    <row r="63" spans="1:17" x14ac:dyDescent="0.25">
      <c r="A63" s="36">
        <v>40118</v>
      </c>
      <c r="B63" s="37">
        <v>0.24510000000000001</v>
      </c>
      <c r="C63" s="38">
        <v>1095.630005</v>
      </c>
      <c r="D63" s="37">
        <v>8.0000000000000004E-4</v>
      </c>
      <c r="E63" s="48">
        <v>2.1000000000000001E-2</v>
      </c>
      <c r="F63" s="38">
        <v>31</v>
      </c>
      <c r="G63" s="38">
        <f t="shared" si="5"/>
        <v>885.02510965696911</v>
      </c>
      <c r="H63" s="38">
        <v>885</v>
      </c>
      <c r="I63" s="49">
        <v>40194</v>
      </c>
      <c r="J63" s="38">
        <v>47</v>
      </c>
      <c r="K63" s="38">
        <v>2</v>
      </c>
      <c r="L63" s="38">
        <v>0.5</v>
      </c>
      <c r="M63" s="38">
        <f t="shared" si="0"/>
        <v>882.90883757228244</v>
      </c>
      <c r="N63" s="38">
        <f t="shared" si="1"/>
        <v>147.15147292871373</v>
      </c>
      <c r="O63" s="38">
        <f t="shared" si="2"/>
        <v>1.0134471766192711E-2</v>
      </c>
      <c r="P63" s="38">
        <f t="shared" si="3"/>
        <v>1.5101344717661926</v>
      </c>
      <c r="Q63" s="37">
        <f t="shared" si="4"/>
        <v>1.0262448901872456E-2</v>
      </c>
    </row>
    <row r="64" spans="1:17" x14ac:dyDescent="0.25">
      <c r="A64" s="36">
        <v>40148</v>
      </c>
      <c r="B64" s="37">
        <v>0.21679999999999999</v>
      </c>
      <c r="C64" s="38">
        <v>1115.099976</v>
      </c>
      <c r="D64" s="37">
        <v>4.0000000000000002E-4</v>
      </c>
      <c r="E64" s="48">
        <v>2.0199999999999999E-2</v>
      </c>
      <c r="F64" s="38">
        <v>29</v>
      </c>
      <c r="G64" s="38">
        <f t="shared" si="5"/>
        <v>928.59988940514836</v>
      </c>
      <c r="H64" s="38">
        <v>930</v>
      </c>
      <c r="I64" s="49">
        <v>40229</v>
      </c>
      <c r="J64" s="38">
        <v>51</v>
      </c>
      <c r="K64" s="38">
        <v>2.75</v>
      </c>
      <c r="L64" s="38">
        <v>2.0499999999999998</v>
      </c>
      <c r="M64" s="38">
        <f t="shared" si="0"/>
        <v>927.19802337031933</v>
      </c>
      <c r="N64" s="38">
        <f t="shared" si="1"/>
        <v>154.53300389505321</v>
      </c>
      <c r="O64" s="38">
        <f t="shared" si="2"/>
        <v>4.9986625678698762E-3</v>
      </c>
      <c r="P64" s="38">
        <f t="shared" si="3"/>
        <v>0.70499866256787003</v>
      </c>
      <c r="Q64" s="37">
        <f t="shared" si="4"/>
        <v>4.5621235904185894E-3</v>
      </c>
    </row>
    <row r="65" spans="1:17" x14ac:dyDescent="0.25">
      <c r="A65" s="36">
        <v>40179</v>
      </c>
      <c r="B65" s="37">
        <v>0.2462</v>
      </c>
      <c r="C65" s="38">
        <v>1073.869995</v>
      </c>
      <c r="D65" s="37">
        <v>2.0000000000000001E-4</v>
      </c>
      <c r="E65" s="48">
        <v>1.9800000000000002E-2</v>
      </c>
      <c r="F65" s="38">
        <v>28</v>
      </c>
      <c r="G65" s="38">
        <f t="shared" si="5"/>
        <v>875.98285261206183</v>
      </c>
      <c r="H65" s="38">
        <v>875</v>
      </c>
      <c r="I65" s="49">
        <v>40257</v>
      </c>
      <c r="J65" s="38">
        <v>50</v>
      </c>
      <c r="K65" s="38">
        <v>2.8</v>
      </c>
      <c r="L65" s="38">
        <v>0.3</v>
      </c>
      <c r="M65" s="38">
        <f t="shared" si="0"/>
        <v>872.17602772564919</v>
      </c>
      <c r="N65" s="38">
        <f t="shared" si="1"/>
        <v>145.36267128760821</v>
      </c>
      <c r="O65" s="38">
        <f t="shared" si="2"/>
        <v>2.2731981483615975E-3</v>
      </c>
      <c r="P65" s="38">
        <f t="shared" si="3"/>
        <v>2.5022731981483615</v>
      </c>
      <c r="Q65" s="37">
        <f t="shared" si="4"/>
        <v>1.7214001201157576E-2</v>
      </c>
    </row>
    <row r="66" spans="1:17" x14ac:dyDescent="0.25">
      <c r="A66" s="36">
        <v>40210</v>
      </c>
      <c r="B66" s="37">
        <v>0.19500000000000001</v>
      </c>
      <c r="C66" s="38">
        <v>1104.48999</v>
      </c>
      <c r="D66" s="37">
        <v>8.9999999999999998E-4</v>
      </c>
      <c r="E66" s="48">
        <v>2.0299999999999999E-2</v>
      </c>
      <c r="F66" s="38">
        <v>33</v>
      </c>
      <c r="G66" s="38">
        <f t="shared" si="5"/>
        <v>926.30767294344798</v>
      </c>
      <c r="H66" s="38">
        <v>925</v>
      </c>
      <c r="I66" s="49">
        <v>40285</v>
      </c>
      <c r="J66" s="38">
        <v>50</v>
      </c>
      <c r="K66" s="38">
        <v>1.8</v>
      </c>
      <c r="L66" s="38">
        <v>0.2</v>
      </c>
      <c r="M66" s="38">
        <f t="shared" si="0"/>
        <v>923.08596593375137</v>
      </c>
      <c r="N66" s="38">
        <f t="shared" si="1"/>
        <v>153.84766098895855</v>
      </c>
      <c r="O66" s="38">
        <f t="shared" si="2"/>
        <v>1.2665544142895361E-2</v>
      </c>
      <c r="P66" s="38">
        <f t="shared" si="3"/>
        <v>1.6126655441428954</v>
      </c>
      <c r="Q66" s="37">
        <f t="shared" si="4"/>
        <v>1.0482223348580089E-2</v>
      </c>
    </row>
    <row r="67" spans="1:17" x14ac:dyDescent="0.25">
      <c r="A67" s="36">
        <v>40238</v>
      </c>
      <c r="B67" s="37">
        <v>0.1759</v>
      </c>
      <c r="C67" s="38">
        <v>1169.4300539999999</v>
      </c>
      <c r="D67" s="37">
        <v>1.5E-3</v>
      </c>
      <c r="E67" s="48">
        <v>1.9E-2</v>
      </c>
      <c r="F67" s="38">
        <v>30</v>
      </c>
      <c r="G67" s="38">
        <f t="shared" si="5"/>
        <v>1005.0733017552448</v>
      </c>
      <c r="H67" s="38">
        <v>1005</v>
      </c>
      <c r="I67" s="49">
        <v>40320</v>
      </c>
      <c r="J67" s="38">
        <v>52</v>
      </c>
      <c r="K67" s="38">
        <v>2.5</v>
      </c>
      <c r="L67" s="38">
        <v>1.6</v>
      </c>
      <c r="M67" s="38">
        <f t="shared" si="0"/>
        <v>1002.2852558227978</v>
      </c>
      <c r="N67" s="38">
        <f t="shared" si="1"/>
        <v>167.04754263713298</v>
      </c>
      <c r="O67" s="38">
        <f t="shared" si="2"/>
        <v>2.0904410296560524E-2</v>
      </c>
      <c r="P67" s="38">
        <f t="shared" si="3"/>
        <v>0.92090441029656045</v>
      </c>
      <c r="Q67" s="37">
        <f t="shared" si="4"/>
        <v>5.5128282389462265E-3</v>
      </c>
    </row>
    <row r="68" spans="1:17" x14ac:dyDescent="0.25">
      <c r="A68" s="36">
        <v>40269</v>
      </c>
      <c r="B68" s="37">
        <v>0.2205</v>
      </c>
      <c r="C68" s="38">
        <v>1186.6899410000001</v>
      </c>
      <c r="D68" s="37">
        <v>1.4E-3</v>
      </c>
      <c r="E68" s="48">
        <v>1.83E-2</v>
      </c>
      <c r="F68" s="38">
        <v>28</v>
      </c>
      <c r="G68" s="38">
        <f t="shared" si="5"/>
        <v>988.63486358122395</v>
      </c>
      <c r="H68" s="38">
        <v>990</v>
      </c>
      <c r="I68" s="49">
        <v>40348</v>
      </c>
      <c r="J68" s="38">
        <v>50</v>
      </c>
      <c r="K68" s="38">
        <v>3.2</v>
      </c>
      <c r="L68" s="38">
        <v>8.3000000000000007</v>
      </c>
      <c r="M68" s="38">
        <f t="shared" si="0"/>
        <v>986.61015519117996</v>
      </c>
      <c r="N68" s="38">
        <f t="shared" si="1"/>
        <v>164.43502586519665</v>
      </c>
      <c r="O68" s="38">
        <f t="shared" si="2"/>
        <v>1.8004509304075201E-2</v>
      </c>
      <c r="P68" s="38">
        <f t="shared" si="3"/>
        <v>-5.0819954906959257</v>
      </c>
      <c r="Q68" s="37">
        <f t="shared" si="4"/>
        <v>-3.0905796766572898E-2</v>
      </c>
    </row>
    <row r="69" spans="1:17" x14ac:dyDescent="0.25">
      <c r="A69" s="36">
        <v>40299</v>
      </c>
      <c r="B69" s="37">
        <v>0.35539999999999999</v>
      </c>
      <c r="C69" s="38">
        <v>1089.410034</v>
      </c>
      <c r="D69" s="37">
        <v>1.5E-3</v>
      </c>
      <c r="E69" s="48">
        <v>1.95E-2</v>
      </c>
      <c r="F69" s="38">
        <v>33</v>
      </c>
      <c r="G69" s="38">
        <f t="shared" si="5"/>
        <v>793.58846030930727</v>
      </c>
      <c r="H69" s="38">
        <v>795</v>
      </c>
      <c r="I69" s="49">
        <v>40376</v>
      </c>
      <c r="J69" s="38">
        <v>50</v>
      </c>
      <c r="K69" s="38">
        <v>2.8</v>
      </c>
      <c r="L69" s="38">
        <v>0.9</v>
      </c>
      <c r="M69" s="38">
        <f t="shared" si="0"/>
        <v>792.03666061763454</v>
      </c>
      <c r="N69" s="38">
        <f t="shared" si="1"/>
        <v>132.00611010293909</v>
      </c>
      <c r="O69" s="38">
        <f t="shared" si="2"/>
        <v>1.8283164241610673E-2</v>
      </c>
      <c r="P69" s="38">
        <f t="shared" si="3"/>
        <v>1.9182831642416105</v>
      </c>
      <c r="Q69" s="37">
        <f t="shared" si="4"/>
        <v>1.4531775557553531E-2</v>
      </c>
    </row>
    <row r="70" spans="1:17" x14ac:dyDescent="0.25">
      <c r="A70" s="36">
        <v>40330</v>
      </c>
      <c r="B70" s="37">
        <v>0.34539999999999998</v>
      </c>
      <c r="C70" s="38">
        <v>1030.709961</v>
      </c>
      <c r="D70" s="37">
        <v>1.6999999999999999E-3</v>
      </c>
      <c r="E70" s="48">
        <v>2.0299999999999999E-2</v>
      </c>
      <c r="F70" s="38">
        <v>30</v>
      </c>
      <c r="G70" s="38">
        <f t="shared" si="5"/>
        <v>768.43401789187521</v>
      </c>
      <c r="H70" s="38">
        <v>770</v>
      </c>
      <c r="I70" s="49">
        <v>40411</v>
      </c>
      <c r="J70" s="38">
        <v>52</v>
      </c>
      <c r="K70" s="38">
        <v>3.7</v>
      </c>
      <c r="L70" s="38">
        <v>0.15</v>
      </c>
      <c r="M70" s="38">
        <f t="shared" ref="M70:M133" si="6">H70*EXP(-D70*(J70/365))-K70</f>
        <v>766.11353490983458</v>
      </c>
      <c r="N70" s="38">
        <f t="shared" ref="N70:N133" si="7">M70/$B$1</f>
        <v>127.68558915163909</v>
      </c>
      <c r="O70" s="38">
        <f t="shared" ref="O70:O133" si="8">(N70+K70)*(EXP(D70*F70/365)-1)</f>
        <v>1.8359269033387714E-2</v>
      </c>
      <c r="P70" s="38">
        <f t="shared" ref="P70:P133" si="9">K70-L70+O70</f>
        <v>3.5683592690333881</v>
      </c>
      <c r="Q70" s="37">
        <f t="shared" ref="Q70:Q133" si="10">P70/N70</f>
        <v>2.79464526321417E-2</v>
      </c>
    </row>
    <row r="71" spans="1:17" x14ac:dyDescent="0.25">
      <c r="A71" s="36">
        <v>40360</v>
      </c>
      <c r="B71" s="37">
        <v>0.23499999999999999</v>
      </c>
      <c r="C71" s="38">
        <v>1101.599976</v>
      </c>
      <c r="D71" s="37">
        <v>1.4E-3</v>
      </c>
      <c r="E71" s="48">
        <v>2.0500000000000001E-2</v>
      </c>
      <c r="F71" s="38">
        <v>32</v>
      </c>
      <c r="G71" s="38">
        <f t="shared" ref="G71:G134" si="11">C71*EXP((D71-E71+((B71^2)/2))*(1/12)+(B71*SQRT(F71/365)*$B$2))</f>
        <v>894.69469336991415</v>
      </c>
      <c r="H71" s="38">
        <v>895</v>
      </c>
      <c r="I71" s="49">
        <v>40439</v>
      </c>
      <c r="J71" s="38">
        <v>50</v>
      </c>
      <c r="K71" s="38">
        <v>2.2000000000000002</v>
      </c>
      <c r="L71" s="38">
        <v>0.65</v>
      </c>
      <c r="M71" s="38">
        <f t="shared" si="6"/>
        <v>892.62837262232927</v>
      </c>
      <c r="N71" s="38">
        <f t="shared" si="7"/>
        <v>148.77139543705488</v>
      </c>
      <c r="O71" s="38">
        <f t="shared" si="8"/>
        <v>1.8531324955542543E-2</v>
      </c>
      <c r="P71" s="38">
        <f t="shared" si="9"/>
        <v>1.5685313249555428</v>
      </c>
      <c r="Q71" s="37">
        <f t="shared" si="10"/>
        <v>1.0543231918659982E-2</v>
      </c>
    </row>
    <row r="72" spans="1:17" x14ac:dyDescent="0.25">
      <c r="A72" s="36">
        <v>40391</v>
      </c>
      <c r="B72" s="37">
        <v>0.26050000000000001</v>
      </c>
      <c r="C72" s="38">
        <v>1049.329956</v>
      </c>
      <c r="D72" s="37">
        <v>1.6000000000000001E-3</v>
      </c>
      <c r="E72" s="48">
        <v>2.0500000000000001E-2</v>
      </c>
      <c r="F72" s="38">
        <v>30</v>
      </c>
      <c r="G72" s="38">
        <f t="shared" si="11"/>
        <v>839.75528856137612</v>
      </c>
      <c r="H72" s="38">
        <v>840</v>
      </c>
      <c r="I72" s="49">
        <v>40467</v>
      </c>
      <c r="J72" s="38">
        <v>46</v>
      </c>
      <c r="K72" s="38">
        <v>1.85</v>
      </c>
      <c r="L72" s="38">
        <v>0.1</v>
      </c>
      <c r="M72" s="38">
        <f t="shared" si="6"/>
        <v>837.98063625423367</v>
      </c>
      <c r="N72" s="38">
        <f t="shared" si="7"/>
        <v>139.66343937570562</v>
      </c>
      <c r="O72" s="38">
        <f t="shared" si="8"/>
        <v>1.8611210272031494E-2</v>
      </c>
      <c r="P72" s="38">
        <f t="shared" si="9"/>
        <v>1.7686112102720315</v>
      </c>
      <c r="Q72" s="37">
        <f t="shared" si="10"/>
        <v>1.2663380038310015E-2</v>
      </c>
    </row>
    <row r="73" spans="1:17" x14ac:dyDescent="0.25">
      <c r="A73" s="36">
        <v>40422</v>
      </c>
      <c r="B73" s="37">
        <v>0.23699999999999999</v>
      </c>
      <c r="C73" s="38">
        <v>1141.1999510000001</v>
      </c>
      <c r="D73" s="37">
        <v>1.4E-3</v>
      </c>
      <c r="E73" s="48">
        <v>1.9900000000000001E-2</v>
      </c>
      <c r="F73" s="38">
        <v>29</v>
      </c>
      <c r="G73" s="38">
        <f t="shared" si="11"/>
        <v>934.69755104327987</v>
      </c>
      <c r="H73" s="38">
        <v>935</v>
      </c>
      <c r="I73" s="49">
        <v>40502</v>
      </c>
      <c r="J73" s="38">
        <v>51</v>
      </c>
      <c r="K73" s="38">
        <v>2.8</v>
      </c>
      <c r="L73" s="38">
        <v>0.3</v>
      </c>
      <c r="M73" s="38">
        <f t="shared" si="6"/>
        <v>932.01711651822791</v>
      </c>
      <c r="N73" s="38">
        <f t="shared" si="7"/>
        <v>155.33618608637133</v>
      </c>
      <c r="O73" s="38">
        <f t="shared" si="8"/>
        <v>1.7590921216964435E-2</v>
      </c>
      <c r="P73" s="38">
        <f t="shared" si="9"/>
        <v>2.5175909212169643</v>
      </c>
      <c r="Q73" s="37">
        <f t="shared" si="10"/>
        <v>1.6207369220569843E-2</v>
      </c>
    </row>
    <row r="74" spans="1:17" x14ac:dyDescent="0.25">
      <c r="A74" s="36">
        <v>40452</v>
      </c>
      <c r="B74" s="37">
        <v>0.21199999999999999</v>
      </c>
      <c r="C74" s="38">
        <v>1183.26001</v>
      </c>
      <c r="D74" s="37">
        <v>1.4E-3</v>
      </c>
      <c r="E74" s="48">
        <v>1.9199999999999998E-2</v>
      </c>
      <c r="F74" s="38">
        <v>32</v>
      </c>
      <c r="G74" s="38">
        <f t="shared" si="11"/>
        <v>980.53920855112676</v>
      </c>
      <c r="H74" s="38">
        <v>980</v>
      </c>
      <c r="I74" s="49">
        <v>40530</v>
      </c>
      <c r="J74" s="38">
        <v>50</v>
      </c>
      <c r="K74" s="38">
        <v>1.8</v>
      </c>
      <c r="L74" s="38">
        <v>0.7</v>
      </c>
      <c r="M74" s="38">
        <f t="shared" si="6"/>
        <v>978.01207281551149</v>
      </c>
      <c r="N74" s="38">
        <f t="shared" si="7"/>
        <v>163.00201213591859</v>
      </c>
      <c r="O74" s="38">
        <f t="shared" si="8"/>
        <v>2.0228995243614149E-2</v>
      </c>
      <c r="P74" s="38">
        <f t="shared" si="9"/>
        <v>1.1202289952436142</v>
      </c>
      <c r="Q74" s="37">
        <f t="shared" si="10"/>
        <v>6.8724856863086794E-3</v>
      </c>
    </row>
    <row r="75" spans="1:17" x14ac:dyDescent="0.25">
      <c r="A75" s="36">
        <v>40483</v>
      </c>
      <c r="B75" s="37">
        <v>0.2354</v>
      </c>
      <c r="C75" s="38">
        <v>1180.5500489999999</v>
      </c>
      <c r="D75" s="37">
        <v>1.8E-3</v>
      </c>
      <c r="E75" s="48">
        <v>1.89E-2</v>
      </c>
      <c r="F75" s="38">
        <v>31</v>
      </c>
      <c r="G75" s="38">
        <f t="shared" si="11"/>
        <v>961.80496658802986</v>
      </c>
      <c r="H75" s="38">
        <v>960</v>
      </c>
      <c r="I75" s="49">
        <v>40565</v>
      </c>
      <c r="J75" s="38">
        <v>53</v>
      </c>
      <c r="K75" s="38">
        <v>2.6</v>
      </c>
      <c r="L75" s="38">
        <v>1</v>
      </c>
      <c r="M75" s="38">
        <f t="shared" si="6"/>
        <v>957.14911771946868</v>
      </c>
      <c r="N75" s="38">
        <f t="shared" si="7"/>
        <v>159.52485295324479</v>
      </c>
      <c r="O75" s="38">
        <f t="shared" si="8"/>
        <v>2.4787009136233877E-2</v>
      </c>
      <c r="P75" s="38">
        <f t="shared" si="9"/>
        <v>1.624787009136234</v>
      </c>
      <c r="Q75" s="37">
        <f t="shared" si="10"/>
        <v>1.0185165377412656E-2</v>
      </c>
    </row>
    <row r="76" spans="1:17" x14ac:dyDescent="0.25">
      <c r="A76" s="36">
        <v>40513</v>
      </c>
      <c r="B76" s="37">
        <v>0.17749999999999999</v>
      </c>
      <c r="C76" s="38">
        <v>1257.6400149999999</v>
      </c>
      <c r="D76" s="37">
        <v>6.9999999999999999E-4</v>
      </c>
      <c r="E76" s="48">
        <v>1.83E-2</v>
      </c>
      <c r="F76" s="38">
        <v>31</v>
      </c>
      <c r="G76" s="38">
        <f t="shared" si="11"/>
        <v>1076.695386397264</v>
      </c>
      <c r="H76" s="38">
        <v>1075</v>
      </c>
      <c r="I76" s="49">
        <v>40593</v>
      </c>
      <c r="J76" s="38">
        <v>50</v>
      </c>
      <c r="K76" s="38">
        <v>2.35</v>
      </c>
      <c r="L76" s="38">
        <v>0.9</v>
      </c>
      <c r="M76" s="38">
        <f t="shared" si="6"/>
        <v>1072.5469227503581</v>
      </c>
      <c r="N76" s="38">
        <f t="shared" si="7"/>
        <v>178.75782045839301</v>
      </c>
      <c r="O76" s="38">
        <f t="shared" si="8"/>
        <v>1.0767552139002497E-2</v>
      </c>
      <c r="P76" s="38">
        <f t="shared" si="9"/>
        <v>1.4607675521390027</v>
      </c>
      <c r="Q76" s="37">
        <f t="shared" si="10"/>
        <v>8.1717686442647434E-3</v>
      </c>
    </row>
    <row r="77" spans="1:17" x14ac:dyDescent="0.25">
      <c r="A77" s="36">
        <v>40544</v>
      </c>
      <c r="B77" s="37">
        <v>0.1953</v>
      </c>
      <c r="C77" s="38">
        <v>1286.119995</v>
      </c>
      <c r="D77" s="37">
        <v>1.5E-3</v>
      </c>
      <c r="E77" s="48">
        <v>1.7899999999999999E-2</v>
      </c>
      <c r="F77" s="38">
        <v>28</v>
      </c>
      <c r="G77" s="38">
        <f t="shared" si="11"/>
        <v>1093.7102874306549</v>
      </c>
      <c r="H77" s="38">
        <v>1095</v>
      </c>
      <c r="I77" s="49">
        <v>40621</v>
      </c>
      <c r="J77" s="38">
        <v>47</v>
      </c>
      <c r="K77" s="38">
        <v>2.6</v>
      </c>
      <c r="L77" s="38">
        <v>0.55000000000000004</v>
      </c>
      <c r="M77" s="38">
        <f t="shared" si="6"/>
        <v>1092.1885204243699</v>
      </c>
      <c r="N77" s="38">
        <f t="shared" si="7"/>
        <v>182.03142007072833</v>
      </c>
      <c r="O77" s="38">
        <f t="shared" si="8"/>
        <v>2.1246481672689735E-2</v>
      </c>
      <c r="P77" s="38">
        <f t="shared" si="9"/>
        <v>2.0712464816726897</v>
      </c>
      <c r="Q77" s="37">
        <f t="shared" si="10"/>
        <v>1.1378510813506298E-2</v>
      </c>
    </row>
    <row r="78" spans="1:17" x14ac:dyDescent="0.25">
      <c r="A78" s="36">
        <v>40575</v>
      </c>
      <c r="B78" s="37">
        <v>0.1835</v>
      </c>
      <c r="C78" s="38">
        <v>1327.219971</v>
      </c>
      <c r="D78" s="37">
        <v>1.2999999999999999E-3</v>
      </c>
      <c r="E78" s="48">
        <v>1.7600000000000001E-2</v>
      </c>
      <c r="F78" s="38">
        <v>31</v>
      </c>
      <c r="G78" s="38">
        <f t="shared" si="11"/>
        <v>1130.5439751423582</v>
      </c>
      <c r="H78" s="38">
        <v>1130</v>
      </c>
      <c r="I78" s="49">
        <v>40649</v>
      </c>
      <c r="J78" s="38">
        <v>47</v>
      </c>
      <c r="K78" s="38">
        <v>2.15</v>
      </c>
      <c r="L78" s="38">
        <v>0.65</v>
      </c>
      <c r="M78" s="38">
        <f t="shared" si="6"/>
        <v>1127.660856927348</v>
      </c>
      <c r="N78" s="38">
        <f t="shared" si="7"/>
        <v>187.943476154558</v>
      </c>
      <c r="O78" s="38">
        <f t="shared" si="8"/>
        <v>2.0989561701138373E-2</v>
      </c>
      <c r="P78" s="38">
        <f t="shared" si="9"/>
        <v>1.5209895617011384</v>
      </c>
      <c r="Q78" s="37">
        <f t="shared" si="10"/>
        <v>8.0928031811560771E-3</v>
      </c>
    </row>
    <row r="79" spans="1:17" x14ac:dyDescent="0.25">
      <c r="A79" s="36">
        <v>40603</v>
      </c>
      <c r="B79" s="37">
        <v>0.1774</v>
      </c>
      <c r="C79" s="38">
        <v>1325.829956</v>
      </c>
      <c r="D79" s="37">
        <v>5.0000000000000001E-4</v>
      </c>
      <c r="E79" s="48">
        <v>1.7999999999999999E-2</v>
      </c>
      <c r="F79" s="38">
        <v>29</v>
      </c>
      <c r="G79" s="38">
        <f t="shared" si="11"/>
        <v>1140.9703649240209</v>
      </c>
      <c r="H79" s="38">
        <v>1140</v>
      </c>
      <c r="I79" s="49">
        <v>40684</v>
      </c>
      <c r="J79" s="38">
        <v>51</v>
      </c>
      <c r="K79" s="38">
        <v>0.7</v>
      </c>
      <c r="L79" s="38">
        <v>0.5</v>
      </c>
      <c r="M79" s="38">
        <f t="shared" si="6"/>
        <v>1139.2203589463979</v>
      </c>
      <c r="N79" s="38">
        <f t="shared" si="7"/>
        <v>189.87005982439965</v>
      </c>
      <c r="O79" s="38">
        <f t="shared" si="8"/>
        <v>7.5707417944137333E-3</v>
      </c>
      <c r="P79" s="38">
        <f t="shared" si="9"/>
        <v>0.20757074179441368</v>
      </c>
      <c r="Q79" s="37">
        <f t="shared" si="10"/>
        <v>1.093225240390109E-3</v>
      </c>
    </row>
    <row r="80" spans="1:17" x14ac:dyDescent="0.25">
      <c r="A80" s="36">
        <v>40634</v>
      </c>
      <c r="B80" s="37">
        <v>0.1474</v>
      </c>
      <c r="C80" s="38">
        <v>1363.6099850000001</v>
      </c>
      <c r="D80" s="37">
        <v>2.0000000000000001E-4</v>
      </c>
      <c r="E80" s="48">
        <v>1.78E-2</v>
      </c>
      <c r="F80" s="38">
        <v>32</v>
      </c>
      <c r="G80" s="38">
        <f t="shared" si="11"/>
        <v>1195.5923447603141</v>
      </c>
      <c r="H80" s="38">
        <v>1195</v>
      </c>
      <c r="I80" s="49">
        <v>40712</v>
      </c>
      <c r="J80" s="38">
        <v>50</v>
      </c>
      <c r="K80" s="38">
        <v>1.95</v>
      </c>
      <c r="L80" s="38">
        <v>0.95</v>
      </c>
      <c r="M80" s="38">
        <f t="shared" si="6"/>
        <v>1193.0172607224579</v>
      </c>
      <c r="N80" s="38">
        <f t="shared" si="7"/>
        <v>198.83621012040965</v>
      </c>
      <c r="O80" s="38">
        <f t="shared" si="8"/>
        <v>3.5206657831831634E-3</v>
      </c>
      <c r="P80" s="38">
        <f t="shared" si="9"/>
        <v>1.0035206657831832</v>
      </c>
      <c r="Q80" s="37">
        <f t="shared" si="10"/>
        <v>5.0469714001060428E-3</v>
      </c>
    </row>
    <row r="81" spans="1:17" x14ac:dyDescent="0.25">
      <c r="A81" s="36">
        <v>40664</v>
      </c>
      <c r="B81" s="37">
        <v>0.1545</v>
      </c>
      <c r="C81" s="38">
        <v>1345.1999510000001</v>
      </c>
      <c r="D81" s="37">
        <v>4.0000000000000002E-4</v>
      </c>
      <c r="E81" s="48">
        <v>1.7999999999999999E-2</v>
      </c>
      <c r="F81" s="38">
        <v>30</v>
      </c>
      <c r="G81" s="38">
        <f t="shared" si="11"/>
        <v>1177.2594903189918</v>
      </c>
      <c r="H81" s="38">
        <v>1175</v>
      </c>
      <c r="I81" s="49">
        <v>40740</v>
      </c>
      <c r="J81" s="38">
        <v>46</v>
      </c>
      <c r="K81" s="38">
        <v>0.35</v>
      </c>
      <c r="L81" s="38">
        <v>1</v>
      </c>
      <c r="M81" s="38">
        <f t="shared" si="6"/>
        <v>1174.5907686162557</v>
      </c>
      <c r="N81" s="38">
        <f t="shared" si="7"/>
        <v>195.76512810270927</v>
      </c>
      <c r="O81" s="38">
        <f t="shared" si="8"/>
        <v>6.4477266393967074E-3</v>
      </c>
      <c r="P81" s="38">
        <f t="shared" si="9"/>
        <v>-0.64355227336060328</v>
      </c>
      <c r="Q81" s="37">
        <f t="shared" si="10"/>
        <v>-3.287369306258467E-3</v>
      </c>
    </row>
    <row r="82" spans="1:17" x14ac:dyDescent="0.25">
      <c r="A82" s="36">
        <v>40695</v>
      </c>
      <c r="B82" s="37">
        <v>0.16520000000000001</v>
      </c>
      <c r="C82" s="38">
        <v>1320.6400149999999</v>
      </c>
      <c r="D82" s="37">
        <v>1E-4</v>
      </c>
      <c r="E82" s="48">
        <v>1.89E-2</v>
      </c>
      <c r="F82" s="38">
        <v>29</v>
      </c>
      <c r="G82" s="38">
        <f t="shared" si="11"/>
        <v>1147.9651877537817</v>
      </c>
      <c r="H82" s="38">
        <v>1150</v>
      </c>
      <c r="I82" s="49">
        <v>40775</v>
      </c>
      <c r="J82" s="38">
        <v>51</v>
      </c>
      <c r="K82" s="38">
        <v>2.6</v>
      </c>
      <c r="L82" s="38">
        <v>4.5999999999999996</v>
      </c>
      <c r="M82" s="38">
        <f t="shared" si="6"/>
        <v>1147.3839316191081</v>
      </c>
      <c r="N82" s="38">
        <f t="shared" si="7"/>
        <v>191.23065526985135</v>
      </c>
      <c r="O82" s="38">
        <f t="shared" si="8"/>
        <v>1.5400305022662607E-3</v>
      </c>
      <c r="P82" s="38">
        <f t="shared" si="9"/>
        <v>-1.9984599694977332</v>
      </c>
      <c r="Q82" s="37">
        <f t="shared" si="10"/>
        <v>-1.0450520951662514E-2</v>
      </c>
    </row>
    <row r="83" spans="1:17" x14ac:dyDescent="0.25">
      <c r="A83" s="36">
        <v>40725</v>
      </c>
      <c r="B83" s="37">
        <v>0.2525</v>
      </c>
      <c r="C83" s="38">
        <v>1292.280029</v>
      </c>
      <c r="D83" s="37">
        <v>1.6000000000000001E-3</v>
      </c>
      <c r="E83" s="48">
        <v>1.8599999999999998E-2</v>
      </c>
      <c r="F83" s="38">
        <v>33</v>
      </c>
      <c r="G83" s="38">
        <f t="shared" si="11"/>
        <v>1030.3306000367686</v>
      </c>
      <c r="H83" s="38">
        <v>1030</v>
      </c>
      <c r="I83" s="49">
        <v>40803</v>
      </c>
      <c r="J83" s="38">
        <v>50</v>
      </c>
      <c r="K83" s="38">
        <v>2</v>
      </c>
      <c r="L83" s="38">
        <v>2.2000000000000002</v>
      </c>
      <c r="M83" s="38">
        <f t="shared" si="6"/>
        <v>1027.7742713136365</v>
      </c>
      <c r="N83" s="38">
        <f t="shared" si="7"/>
        <v>171.2957118856061</v>
      </c>
      <c r="O83" s="38">
        <f t="shared" si="8"/>
        <v>2.5070343640207667E-2</v>
      </c>
      <c r="P83" s="38">
        <f t="shared" si="9"/>
        <v>-0.17492965635979252</v>
      </c>
      <c r="Q83" s="37">
        <f t="shared" si="10"/>
        <v>-1.02121445092924E-3</v>
      </c>
    </row>
    <row r="84" spans="1:17" x14ac:dyDescent="0.25">
      <c r="A84" s="36">
        <v>40756</v>
      </c>
      <c r="B84" s="37">
        <v>0.31619999999999998</v>
      </c>
      <c r="C84" s="38">
        <v>1218.8900149999999</v>
      </c>
      <c r="D84" s="37">
        <v>1E-4</v>
      </c>
      <c r="E84" s="48">
        <v>2.1000000000000001E-2</v>
      </c>
      <c r="F84" s="38">
        <v>30</v>
      </c>
      <c r="G84" s="38">
        <f t="shared" si="11"/>
        <v>930.91223256132082</v>
      </c>
      <c r="H84" s="38">
        <v>930</v>
      </c>
      <c r="I84" s="49">
        <v>40838</v>
      </c>
      <c r="J84" s="38">
        <v>52</v>
      </c>
      <c r="K84" s="38">
        <v>3.9</v>
      </c>
      <c r="L84" s="38">
        <v>5.0999999999999996</v>
      </c>
      <c r="M84" s="38">
        <f t="shared" si="6"/>
        <v>926.0867507793098</v>
      </c>
      <c r="N84" s="38">
        <f t="shared" si="7"/>
        <v>154.34779179655163</v>
      </c>
      <c r="O84" s="38">
        <f t="shared" si="8"/>
        <v>1.3006721271187627E-3</v>
      </c>
      <c r="P84" s="38">
        <f t="shared" si="9"/>
        <v>-1.198699327872881</v>
      </c>
      <c r="Q84" s="37">
        <f t="shared" si="10"/>
        <v>-7.7662227228550594E-3</v>
      </c>
    </row>
    <row r="85" spans="1:17" x14ac:dyDescent="0.25">
      <c r="A85" s="36">
        <v>40787</v>
      </c>
      <c r="B85" s="37">
        <v>0.42959999999999998</v>
      </c>
      <c r="C85" s="38">
        <v>1131.420044</v>
      </c>
      <c r="D85" s="37">
        <v>2.0000000000000001E-4</v>
      </c>
      <c r="E85" s="48">
        <v>2.1499999999999998E-2</v>
      </c>
      <c r="F85" s="38">
        <v>31</v>
      </c>
      <c r="G85" s="38">
        <f t="shared" si="11"/>
        <v>781.76057053375484</v>
      </c>
      <c r="H85" s="38">
        <v>780</v>
      </c>
      <c r="I85" s="40">
        <v>40866</v>
      </c>
      <c r="J85" s="38">
        <v>50</v>
      </c>
      <c r="K85" s="38">
        <v>4.0999999999999996</v>
      </c>
      <c r="L85" s="38">
        <v>0.05</v>
      </c>
      <c r="M85" s="38">
        <f t="shared" si="6"/>
        <v>775.87863042972151</v>
      </c>
      <c r="N85" s="38">
        <f t="shared" si="7"/>
        <v>129.31310507162024</v>
      </c>
      <c r="O85" s="38">
        <f t="shared" si="8"/>
        <v>2.2662144566767228E-3</v>
      </c>
      <c r="P85" s="38">
        <f t="shared" si="9"/>
        <v>4.0522662144566768</v>
      </c>
      <c r="Q85" s="37">
        <f t="shared" si="10"/>
        <v>3.1336856478794813E-2</v>
      </c>
    </row>
    <row r="86" spans="1:17" x14ac:dyDescent="0.25">
      <c r="A86" s="36">
        <v>40817</v>
      </c>
      <c r="B86" s="37">
        <v>0.29959999999999998</v>
      </c>
      <c r="C86" s="38">
        <v>1253.3000489999999</v>
      </c>
      <c r="D86" s="37">
        <v>2.0000000000000001E-4</v>
      </c>
      <c r="E86" s="48">
        <v>2.12E-2</v>
      </c>
      <c r="F86" s="38">
        <v>30</v>
      </c>
      <c r="G86" s="38">
        <f t="shared" si="11"/>
        <v>970.53498084023511</v>
      </c>
      <c r="H86" s="38">
        <v>970</v>
      </c>
      <c r="I86" s="49">
        <v>40894</v>
      </c>
      <c r="J86" s="38">
        <v>47</v>
      </c>
      <c r="K86" s="38">
        <v>3.5</v>
      </c>
      <c r="L86" s="38">
        <v>0.35</v>
      </c>
      <c r="M86" s="38">
        <f t="shared" si="6"/>
        <v>966.47501949975026</v>
      </c>
      <c r="N86" s="38">
        <f t="shared" si="7"/>
        <v>161.07916991662503</v>
      </c>
      <c r="O86" s="38">
        <f t="shared" si="8"/>
        <v>2.705433248698411E-3</v>
      </c>
      <c r="P86" s="38">
        <f t="shared" si="9"/>
        <v>3.1527054332486983</v>
      </c>
      <c r="Q86" s="37">
        <f t="shared" si="10"/>
        <v>1.9572396821268365E-2</v>
      </c>
    </row>
    <row r="87" spans="1:17" x14ac:dyDescent="0.25">
      <c r="A87" s="36">
        <v>40848</v>
      </c>
      <c r="B87" s="37">
        <v>0.27800000000000002</v>
      </c>
      <c r="C87" s="38">
        <v>1246.959961</v>
      </c>
      <c r="D87" s="37">
        <v>2.0000000000000001E-4</v>
      </c>
      <c r="E87" s="48">
        <v>2.12E-2</v>
      </c>
      <c r="F87" s="38">
        <v>30</v>
      </c>
      <c r="G87" s="38">
        <f t="shared" si="11"/>
        <v>983.22072277358143</v>
      </c>
      <c r="H87" s="38">
        <v>985</v>
      </c>
      <c r="I87" s="49">
        <v>40564</v>
      </c>
      <c r="J87" s="38">
        <v>52</v>
      </c>
      <c r="K87" s="38">
        <v>3.1</v>
      </c>
      <c r="L87" s="38">
        <v>0.35</v>
      </c>
      <c r="M87" s="38">
        <f t="shared" si="6"/>
        <v>981.87193464641234</v>
      </c>
      <c r="N87" s="38">
        <f t="shared" si="7"/>
        <v>163.64532244106871</v>
      </c>
      <c r="O87" s="38">
        <f t="shared" si="8"/>
        <v>2.7410415280714976E-3</v>
      </c>
      <c r="P87" s="38">
        <f t="shared" si="9"/>
        <v>2.7527410415280715</v>
      </c>
      <c r="Q87" s="37">
        <f t="shared" si="10"/>
        <v>1.6821385423462853E-2</v>
      </c>
    </row>
    <row r="88" spans="1:17" x14ac:dyDescent="0.25">
      <c r="A88" s="36">
        <v>40878</v>
      </c>
      <c r="B88" s="37">
        <v>0.23400000000000001</v>
      </c>
      <c r="C88" s="38">
        <v>1257.599976</v>
      </c>
      <c r="D88" s="37">
        <v>1E-4</v>
      </c>
      <c r="E88" s="48">
        <v>2.1299999999999999E-2</v>
      </c>
      <c r="F88" s="38">
        <v>32</v>
      </c>
      <c r="G88" s="38">
        <f t="shared" si="11"/>
        <v>1022.1032065021811</v>
      </c>
      <c r="H88" s="38">
        <v>1020</v>
      </c>
      <c r="I88" s="49">
        <v>40592</v>
      </c>
      <c r="J88" s="38">
        <v>50</v>
      </c>
      <c r="K88" s="38">
        <v>2.7</v>
      </c>
      <c r="L88" s="38">
        <v>0.2</v>
      </c>
      <c r="M88" s="38">
        <f t="shared" si="6"/>
        <v>1017.2860274929626</v>
      </c>
      <c r="N88" s="38">
        <f t="shared" si="7"/>
        <v>169.5476712488271</v>
      </c>
      <c r="O88" s="38">
        <f t="shared" si="8"/>
        <v>1.5101231895678262E-3</v>
      </c>
      <c r="P88" s="38">
        <f t="shared" si="9"/>
        <v>2.501510123189568</v>
      </c>
      <c r="Q88" s="37">
        <f t="shared" si="10"/>
        <v>1.4754022303959382E-2</v>
      </c>
    </row>
    <row r="89" spans="1:17" x14ac:dyDescent="0.25">
      <c r="A89" s="36">
        <v>40909</v>
      </c>
      <c r="B89" s="37">
        <v>0.19439999999999999</v>
      </c>
      <c r="C89" s="38">
        <v>1312.410034</v>
      </c>
      <c r="D89" s="37">
        <v>4.0000000000000002E-4</v>
      </c>
      <c r="E89" s="48">
        <v>2.06E-2</v>
      </c>
      <c r="F89" s="38">
        <v>29</v>
      </c>
      <c r="G89" s="38">
        <f t="shared" si="11"/>
        <v>1113.3444301983393</v>
      </c>
      <c r="H89" s="38">
        <v>1115</v>
      </c>
      <c r="I89" s="49">
        <v>40985</v>
      </c>
      <c r="J89" s="38">
        <v>46</v>
      </c>
      <c r="K89" s="38">
        <v>2.2000000000000002</v>
      </c>
      <c r="L89" s="38">
        <v>0.3</v>
      </c>
      <c r="M89" s="38">
        <f t="shared" si="6"/>
        <v>1112.7437931975533</v>
      </c>
      <c r="N89" s="38">
        <f t="shared" si="7"/>
        <v>185.45729886625887</v>
      </c>
      <c r="O89" s="38">
        <f t="shared" si="8"/>
        <v>5.9639979667239868E-3</v>
      </c>
      <c r="P89" s="38">
        <f t="shared" si="9"/>
        <v>1.9059639979667242</v>
      </c>
      <c r="Q89" s="37">
        <f t="shared" si="10"/>
        <v>1.0277104269383303E-2</v>
      </c>
    </row>
    <row r="90" spans="1:17" x14ac:dyDescent="0.25">
      <c r="A90" s="36">
        <v>40940</v>
      </c>
      <c r="B90" s="37">
        <v>0.18429999999999999</v>
      </c>
      <c r="C90" s="38">
        <v>1365.6800539999999</v>
      </c>
      <c r="D90" s="37">
        <v>8.0000000000000004E-4</v>
      </c>
      <c r="E90" s="48">
        <v>0.02</v>
      </c>
      <c r="F90" s="38">
        <v>30</v>
      </c>
      <c r="G90" s="38">
        <f t="shared" si="11"/>
        <v>1165.2740316298302</v>
      </c>
      <c r="H90" s="38">
        <v>1165</v>
      </c>
      <c r="I90" s="49">
        <v>41020</v>
      </c>
      <c r="J90" s="38">
        <v>52</v>
      </c>
      <c r="K90" s="38">
        <v>3.2</v>
      </c>
      <c r="L90" s="38">
        <v>0.45</v>
      </c>
      <c r="M90" s="38">
        <f t="shared" si="6"/>
        <v>1161.6672294840525</v>
      </c>
      <c r="N90" s="38">
        <f t="shared" si="7"/>
        <v>193.61120491400877</v>
      </c>
      <c r="O90" s="38">
        <f t="shared" si="8"/>
        <v>1.2941436201291505E-2</v>
      </c>
      <c r="P90" s="38">
        <f t="shared" si="9"/>
        <v>2.7629414362012916</v>
      </c>
      <c r="Q90" s="37">
        <f t="shared" si="10"/>
        <v>1.4270565783774938E-2</v>
      </c>
    </row>
    <row r="91" spans="1:17" x14ac:dyDescent="0.25">
      <c r="A91" s="36">
        <v>40969</v>
      </c>
      <c r="B91" s="37">
        <v>0.155</v>
      </c>
      <c r="C91" s="38">
        <v>1408.469971</v>
      </c>
      <c r="D91" s="37">
        <v>5.0000000000000001E-4</v>
      </c>
      <c r="E91" s="48">
        <v>1.9699999999999999E-2</v>
      </c>
      <c r="F91" s="38">
        <v>31</v>
      </c>
      <c r="G91" s="38">
        <f t="shared" si="11"/>
        <v>1229.2325487043061</v>
      </c>
      <c r="H91" s="38">
        <v>1230</v>
      </c>
      <c r="I91" s="49">
        <v>41048</v>
      </c>
      <c r="J91" s="38">
        <v>50</v>
      </c>
      <c r="K91" s="38">
        <v>2.35</v>
      </c>
      <c r="L91" s="38">
        <v>0.8</v>
      </c>
      <c r="M91" s="38">
        <f t="shared" si="6"/>
        <v>1227.5657563097484</v>
      </c>
      <c r="N91" s="38">
        <f t="shared" si="7"/>
        <v>204.5942927182914</v>
      </c>
      <c r="O91" s="38">
        <f t="shared" si="8"/>
        <v>8.7882319053420102E-3</v>
      </c>
      <c r="P91" s="38">
        <f t="shared" si="9"/>
        <v>1.5587882319053421</v>
      </c>
      <c r="Q91" s="37">
        <f t="shared" si="10"/>
        <v>7.6189233394289169E-3</v>
      </c>
    </row>
    <row r="92" spans="1:17" x14ac:dyDescent="0.25">
      <c r="A92" s="36">
        <v>41000</v>
      </c>
      <c r="B92" s="37">
        <v>0.17150000000000001</v>
      </c>
      <c r="C92" s="38">
        <v>1397.910034</v>
      </c>
      <c r="D92" s="37">
        <v>6.9999999999999999E-4</v>
      </c>
      <c r="E92" s="48">
        <v>0.02</v>
      </c>
      <c r="F92" s="38">
        <v>31</v>
      </c>
      <c r="G92" s="38">
        <f t="shared" si="11"/>
        <v>1202.8030113895936</v>
      </c>
      <c r="H92" s="38">
        <v>1200</v>
      </c>
      <c r="I92" s="49">
        <v>41076</v>
      </c>
      <c r="J92" s="38">
        <v>47</v>
      </c>
      <c r="K92" s="38">
        <v>2.5499999999999998</v>
      </c>
      <c r="L92" s="38">
        <v>2.5</v>
      </c>
      <c r="M92" s="38">
        <f t="shared" si="6"/>
        <v>1197.3418404910979</v>
      </c>
      <c r="N92" s="38">
        <f t="shared" si="7"/>
        <v>199.55697341518297</v>
      </c>
      <c r="O92" s="38">
        <f t="shared" si="8"/>
        <v>1.2016032043210003E-2</v>
      </c>
      <c r="P92" s="38">
        <f t="shared" si="9"/>
        <v>6.2016032043209823E-2</v>
      </c>
      <c r="Q92" s="37">
        <f t="shared" si="10"/>
        <v>3.1076855387150021E-4</v>
      </c>
    </row>
    <row r="93" spans="1:17" x14ac:dyDescent="0.25">
      <c r="A93" s="36">
        <v>41030</v>
      </c>
      <c r="B93" s="37">
        <v>0.24060000000000001</v>
      </c>
      <c r="C93" s="38">
        <v>1310.329956</v>
      </c>
      <c r="D93" s="37">
        <v>2.9999999999999997E-4</v>
      </c>
      <c r="E93" s="48">
        <v>2.0899999999999998E-2</v>
      </c>
      <c r="F93" s="38">
        <v>29</v>
      </c>
      <c r="G93" s="38">
        <f t="shared" si="11"/>
        <v>1069.8503983046539</v>
      </c>
      <c r="H93" s="38">
        <v>1075</v>
      </c>
      <c r="I93" s="49">
        <v>41096</v>
      </c>
      <c r="J93" s="38">
        <v>36</v>
      </c>
      <c r="K93" s="38">
        <v>1.95</v>
      </c>
      <c r="L93" s="38">
        <v>0.05</v>
      </c>
      <c r="M93" s="38">
        <f t="shared" si="6"/>
        <v>1073.0181922514046</v>
      </c>
      <c r="N93" s="38">
        <f t="shared" si="7"/>
        <v>178.8363653752341</v>
      </c>
      <c r="O93" s="38">
        <f t="shared" si="8"/>
        <v>4.3092058184528445E-3</v>
      </c>
      <c r="P93" s="38">
        <f t="shared" si="9"/>
        <v>1.9043092058184528</v>
      </c>
      <c r="Q93" s="37">
        <f t="shared" si="10"/>
        <v>1.0648333194553775E-2</v>
      </c>
    </row>
    <row r="94" spans="1:17" x14ac:dyDescent="0.25">
      <c r="A94" s="36">
        <v>41061</v>
      </c>
      <c r="B94" s="37">
        <v>0.17080000000000001</v>
      </c>
      <c r="C94" s="38">
        <v>1362.160034</v>
      </c>
      <c r="D94" s="37">
        <v>4.0000000000000002E-4</v>
      </c>
      <c r="E94" s="48">
        <v>2.1399999999999999E-2</v>
      </c>
      <c r="F94" s="38">
        <v>32</v>
      </c>
      <c r="G94" s="38">
        <f t="shared" si="11"/>
        <v>1169.7838966070572</v>
      </c>
      <c r="H94" s="38">
        <v>1170</v>
      </c>
      <c r="I94" s="49">
        <v>41124</v>
      </c>
      <c r="J94" s="38">
        <v>35</v>
      </c>
      <c r="K94" s="38">
        <v>0.4</v>
      </c>
      <c r="L94" s="38">
        <v>0.05</v>
      </c>
      <c r="M94" s="38">
        <f t="shared" si="6"/>
        <v>1169.5551241483095</v>
      </c>
      <c r="N94" s="38">
        <f t="shared" si="7"/>
        <v>194.92585402471823</v>
      </c>
      <c r="O94" s="38">
        <f t="shared" si="8"/>
        <v>6.8499034812175008E-3</v>
      </c>
      <c r="P94" s="38">
        <f t="shared" si="9"/>
        <v>0.35684990348121753</v>
      </c>
      <c r="Q94" s="37">
        <f t="shared" si="10"/>
        <v>1.8306956009845978E-3</v>
      </c>
    </row>
    <row r="95" spans="1:17" x14ac:dyDescent="0.25">
      <c r="A95" s="36">
        <v>41091</v>
      </c>
      <c r="B95" s="37">
        <v>0.1893</v>
      </c>
      <c r="C95" s="38">
        <v>1379.3199460000001</v>
      </c>
      <c r="D95" s="37">
        <v>6.9999999999999999E-4</v>
      </c>
      <c r="E95" s="48">
        <v>2.1100000000000001E-2</v>
      </c>
      <c r="F95" s="38">
        <v>31</v>
      </c>
      <c r="G95" s="38">
        <f t="shared" si="11"/>
        <v>1168.6865733350928</v>
      </c>
      <c r="H95" s="38">
        <v>1170</v>
      </c>
      <c r="I95" s="49">
        <v>41174</v>
      </c>
      <c r="J95" s="38">
        <v>53</v>
      </c>
      <c r="K95" s="38">
        <v>2.9</v>
      </c>
      <c r="L95" s="38">
        <v>0.45</v>
      </c>
      <c r="M95" s="38">
        <f t="shared" si="6"/>
        <v>1166.9810827560334</v>
      </c>
      <c r="N95" s="38">
        <f t="shared" si="7"/>
        <v>194.49684712600558</v>
      </c>
      <c r="O95" s="38">
        <f t="shared" si="8"/>
        <v>1.17359970327304E-2</v>
      </c>
      <c r="P95" s="38">
        <f t="shared" si="9"/>
        <v>2.4617359970327302</v>
      </c>
      <c r="Q95" s="37">
        <f t="shared" si="10"/>
        <v>1.2656945515614885E-2</v>
      </c>
    </row>
    <row r="96" spans="1:17" x14ac:dyDescent="0.25">
      <c r="A96" s="36">
        <v>41122</v>
      </c>
      <c r="B96" s="37">
        <v>0.17469999999999999</v>
      </c>
      <c r="C96" s="38">
        <v>1406.579956</v>
      </c>
      <c r="D96" s="37">
        <v>8.9999999999999998E-4</v>
      </c>
      <c r="E96" s="48">
        <v>2.0799999999999999E-2</v>
      </c>
      <c r="F96" s="38">
        <v>28</v>
      </c>
      <c r="G96" s="38">
        <f t="shared" si="11"/>
        <v>1216.0581513490968</v>
      </c>
      <c r="H96" s="38">
        <v>1220</v>
      </c>
      <c r="I96" s="49">
        <v>41187</v>
      </c>
      <c r="J96" s="38">
        <v>35</v>
      </c>
      <c r="K96" s="38">
        <v>1.55</v>
      </c>
      <c r="L96" s="38">
        <v>0.15</v>
      </c>
      <c r="M96" s="38">
        <f t="shared" si="6"/>
        <v>1218.3447168718717</v>
      </c>
      <c r="N96" s="38">
        <f t="shared" si="7"/>
        <v>203.05745281197861</v>
      </c>
      <c r="O96" s="38">
        <f t="shared" si="8"/>
        <v>1.4126810429131303E-2</v>
      </c>
      <c r="P96" s="38">
        <f t="shared" si="9"/>
        <v>1.4141268104291314</v>
      </c>
      <c r="Q96" s="37">
        <f t="shared" si="10"/>
        <v>6.9641709321476841E-3</v>
      </c>
    </row>
    <row r="97" spans="1:17" x14ac:dyDescent="0.25">
      <c r="A97" s="36">
        <v>41153</v>
      </c>
      <c r="B97" s="37">
        <v>0.1573</v>
      </c>
      <c r="C97" s="38">
        <v>1440.670044</v>
      </c>
      <c r="D97" s="37">
        <v>5.9999999999999995E-4</v>
      </c>
      <c r="E97" s="48">
        <v>2.0500000000000001E-2</v>
      </c>
      <c r="F97" s="38">
        <v>33</v>
      </c>
      <c r="G97" s="38">
        <f t="shared" si="11"/>
        <v>1249.3058783203264</v>
      </c>
      <c r="H97" s="38">
        <v>1250</v>
      </c>
      <c r="I97" s="49">
        <v>41215</v>
      </c>
      <c r="J97" s="38">
        <v>35</v>
      </c>
      <c r="K97" s="38">
        <v>0.85</v>
      </c>
      <c r="L97" s="38">
        <v>0.05</v>
      </c>
      <c r="M97" s="38">
        <f t="shared" si="6"/>
        <v>1249.0780842606098</v>
      </c>
      <c r="N97" s="38">
        <f t="shared" si="7"/>
        <v>208.17968071010162</v>
      </c>
      <c r="O97" s="38">
        <f t="shared" si="8"/>
        <v>1.1339451883878637E-2</v>
      </c>
      <c r="P97" s="38">
        <f t="shared" si="9"/>
        <v>0.81133945188387857</v>
      </c>
      <c r="Q97" s="37">
        <f t="shared" si="10"/>
        <v>3.8973037575828575E-3</v>
      </c>
    </row>
    <row r="98" spans="1:17" x14ac:dyDescent="0.25">
      <c r="A98" s="36">
        <v>41183</v>
      </c>
      <c r="B98" s="37">
        <v>0.186</v>
      </c>
      <c r="C98" s="38">
        <v>1412.160034</v>
      </c>
      <c r="D98" s="37">
        <v>8.9999999999999998E-4</v>
      </c>
      <c r="E98" s="48">
        <v>2.1000000000000001E-2</v>
      </c>
      <c r="F98" s="38">
        <v>30</v>
      </c>
      <c r="G98" s="38">
        <f t="shared" si="11"/>
        <v>1203.1141776000516</v>
      </c>
      <c r="H98" s="38">
        <v>1205</v>
      </c>
      <c r="I98" s="49">
        <v>41265</v>
      </c>
      <c r="J98" s="38">
        <v>52</v>
      </c>
      <c r="K98" s="38">
        <v>2.75</v>
      </c>
      <c r="L98" s="38">
        <v>0.55000000000000004</v>
      </c>
      <c r="M98" s="38">
        <f t="shared" si="6"/>
        <v>1202.0955057951826</v>
      </c>
      <c r="N98" s="38">
        <f t="shared" si="7"/>
        <v>200.34925096586377</v>
      </c>
      <c r="O98" s="38">
        <f t="shared" si="8"/>
        <v>1.5024335896199453E-2</v>
      </c>
      <c r="P98" s="38">
        <f t="shared" si="9"/>
        <v>2.2150243358961998</v>
      </c>
      <c r="Q98" s="37">
        <f t="shared" si="10"/>
        <v>1.1055815408431967E-2</v>
      </c>
    </row>
    <row r="99" spans="1:17" x14ac:dyDescent="0.25">
      <c r="A99" s="36">
        <v>41214</v>
      </c>
      <c r="B99" s="37">
        <v>0.15870000000000001</v>
      </c>
      <c r="C99" s="38">
        <v>1416.1800539999999</v>
      </c>
      <c r="D99" s="37">
        <v>1.1000000000000001E-3</v>
      </c>
      <c r="E99" s="48">
        <v>2.1999999999999999E-2</v>
      </c>
      <c r="F99" s="38">
        <v>31</v>
      </c>
      <c r="G99" s="38">
        <f t="shared" si="11"/>
        <v>1231.8548079155298</v>
      </c>
      <c r="H99" s="38">
        <v>1230</v>
      </c>
      <c r="I99" s="49">
        <v>41293</v>
      </c>
      <c r="J99" s="38">
        <v>50</v>
      </c>
      <c r="K99" s="38">
        <v>1.8</v>
      </c>
      <c r="L99" s="38">
        <v>0.75</v>
      </c>
      <c r="M99" s="38">
        <f t="shared" si="6"/>
        <v>1228.0146714977036</v>
      </c>
      <c r="N99" s="38">
        <f t="shared" si="7"/>
        <v>204.66911191628392</v>
      </c>
      <c r="O99" s="38">
        <f t="shared" si="8"/>
        <v>1.9290207148668245E-2</v>
      </c>
      <c r="P99" s="38">
        <f t="shared" si="9"/>
        <v>1.0692902071486683</v>
      </c>
      <c r="Q99" s="37">
        <f t="shared" si="10"/>
        <v>5.2244825667003506E-3</v>
      </c>
    </row>
    <row r="100" spans="1:17" x14ac:dyDescent="0.25">
      <c r="A100" s="36">
        <v>41244</v>
      </c>
      <c r="B100" s="37">
        <v>0.1802</v>
      </c>
      <c r="C100" s="38">
        <v>1426.1899410000001</v>
      </c>
      <c r="D100" s="37">
        <v>2.0000000000000001E-4</v>
      </c>
      <c r="E100" s="48">
        <v>2.1999999999999999E-2</v>
      </c>
      <c r="F100" s="38">
        <v>31</v>
      </c>
      <c r="G100" s="38">
        <f t="shared" si="11"/>
        <v>1217.7388423156535</v>
      </c>
      <c r="H100" s="38">
        <v>1220</v>
      </c>
      <c r="I100" s="49">
        <v>41306</v>
      </c>
      <c r="J100" s="38">
        <v>32</v>
      </c>
      <c r="K100" s="38">
        <v>0.85</v>
      </c>
      <c r="L100" s="38">
        <v>0.05</v>
      </c>
      <c r="M100" s="38">
        <f t="shared" si="6"/>
        <v>1219.1286084067215</v>
      </c>
      <c r="N100" s="38">
        <f t="shared" si="7"/>
        <v>203.18810140112024</v>
      </c>
      <c r="O100" s="38">
        <f t="shared" si="8"/>
        <v>3.4658821175015935E-3</v>
      </c>
      <c r="P100" s="38">
        <f t="shared" si="9"/>
        <v>0.80346588211750147</v>
      </c>
      <c r="Q100" s="37">
        <f t="shared" si="10"/>
        <v>3.9542959286348826E-3</v>
      </c>
    </row>
    <row r="101" spans="1:17" x14ac:dyDescent="0.25">
      <c r="A101" s="36">
        <v>41275</v>
      </c>
      <c r="B101" s="37">
        <v>0.14280000000000001</v>
      </c>
      <c r="C101" s="38">
        <v>1498.1099850000001</v>
      </c>
      <c r="D101" s="37">
        <v>4.0000000000000002E-4</v>
      </c>
      <c r="E101" s="48">
        <v>2.1299999999999999E-2</v>
      </c>
      <c r="F101" s="38">
        <v>28</v>
      </c>
      <c r="G101" s="38">
        <f t="shared" si="11"/>
        <v>1329.3078447382129</v>
      </c>
      <c r="H101" s="38">
        <v>1330</v>
      </c>
      <c r="I101" s="49">
        <v>41334</v>
      </c>
      <c r="J101" s="38">
        <v>29</v>
      </c>
      <c r="K101" s="38">
        <v>0.9</v>
      </c>
      <c r="L101" s="38">
        <v>0.05</v>
      </c>
      <c r="M101" s="38">
        <f t="shared" si="6"/>
        <v>1329.0577321785058</v>
      </c>
      <c r="N101" s="38">
        <f t="shared" si="7"/>
        <v>221.50962202975097</v>
      </c>
      <c r="O101" s="38">
        <f t="shared" si="8"/>
        <v>6.8247287260901528E-3</v>
      </c>
      <c r="P101" s="38">
        <f t="shared" si="9"/>
        <v>0.85682472872609017</v>
      </c>
      <c r="Q101" s="37">
        <f t="shared" si="10"/>
        <v>3.8681151675253635E-3</v>
      </c>
    </row>
    <row r="102" spans="1:17" x14ac:dyDescent="0.25">
      <c r="A102" s="36">
        <v>41306</v>
      </c>
      <c r="B102" s="37">
        <v>0.15509999999999999</v>
      </c>
      <c r="C102" s="38">
        <v>1514.6800539999999</v>
      </c>
      <c r="D102" s="37">
        <v>6.9999999999999999E-4</v>
      </c>
      <c r="E102" s="48">
        <v>2.1000000000000001E-2</v>
      </c>
      <c r="F102" s="38">
        <v>28</v>
      </c>
      <c r="G102" s="38">
        <f t="shared" si="11"/>
        <v>1330.6144141064742</v>
      </c>
      <c r="H102" s="38">
        <v>1330</v>
      </c>
      <c r="I102" s="49">
        <v>41369</v>
      </c>
      <c r="J102" s="38">
        <v>36</v>
      </c>
      <c r="K102" s="38">
        <v>1.75</v>
      </c>
      <c r="L102" s="38">
        <v>0.05</v>
      </c>
      <c r="M102" s="38">
        <f t="shared" si="6"/>
        <v>1328.1581785122303</v>
      </c>
      <c r="N102" s="38">
        <f t="shared" si="7"/>
        <v>221.35969641870506</v>
      </c>
      <c r="O102" s="38">
        <f t="shared" si="8"/>
        <v>1.1981006746920219E-2</v>
      </c>
      <c r="P102" s="38">
        <f t="shared" si="9"/>
        <v>1.7119810067469201</v>
      </c>
      <c r="Q102" s="37">
        <f t="shared" si="10"/>
        <v>7.7339327548980883E-3</v>
      </c>
    </row>
    <row r="103" spans="1:17" x14ac:dyDescent="0.25">
      <c r="A103" s="36">
        <v>41334</v>
      </c>
      <c r="B103" s="37">
        <v>0.127</v>
      </c>
      <c r="C103" s="38">
        <v>1569.1899410000001</v>
      </c>
      <c r="D103" s="37">
        <v>4.0000000000000002E-4</v>
      </c>
      <c r="E103" s="48">
        <v>2.07E-2</v>
      </c>
      <c r="F103" s="38">
        <v>33</v>
      </c>
      <c r="G103" s="38">
        <f t="shared" si="11"/>
        <v>1397.9113620110284</v>
      </c>
      <c r="H103" s="38">
        <v>1400</v>
      </c>
      <c r="I103" s="49">
        <v>41397</v>
      </c>
      <c r="J103" s="38">
        <v>36</v>
      </c>
      <c r="K103" s="38">
        <v>1.25</v>
      </c>
      <c r="L103" s="38">
        <v>0.05</v>
      </c>
      <c r="M103" s="38">
        <f t="shared" si="6"/>
        <v>1398.6947682127986</v>
      </c>
      <c r="N103" s="38">
        <f t="shared" si="7"/>
        <v>233.11579470213312</v>
      </c>
      <c r="O103" s="38">
        <f t="shared" si="8"/>
        <v>8.47584775433643E-3</v>
      </c>
      <c r="P103" s="38">
        <f t="shared" si="9"/>
        <v>1.2084758477543365</v>
      </c>
      <c r="Q103" s="37">
        <f t="shared" si="10"/>
        <v>5.1840153057774695E-3</v>
      </c>
    </row>
    <row r="104" spans="1:17" x14ac:dyDescent="0.25">
      <c r="A104" s="36">
        <v>41365</v>
      </c>
      <c r="B104" s="37">
        <v>0.13519999999999999</v>
      </c>
      <c r="C104" s="38">
        <v>1597.5699460000001</v>
      </c>
      <c r="D104" s="37">
        <v>2.9999999999999997E-4</v>
      </c>
      <c r="E104" s="48">
        <v>2.07E-2</v>
      </c>
      <c r="F104" s="38">
        <v>31</v>
      </c>
      <c r="G104" s="38">
        <f t="shared" si="11"/>
        <v>1418.1330691259161</v>
      </c>
      <c r="H104" s="38">
        <v>1420</v>
      </c>
      <c r="I104" s="49">
        <v>41447</v>
      </c>
      <c r="J104" s="38">
        <v>53</v>
      </c>
      <c r="K104" s="38">
        <v>2.6</v>
      </c>
      <c r="L104" s="38">
        <v>0.8</v>
      </c>
      <c r="M104" s="38">
        <f t="shared" si="6"/>
        <v>1417.3381438130418</v>
      </c>
      <c r="N104" s="38">
        <f t="shared" si="7"/>
        <v>236.22302396884029</v>
      </c>
      <c r="O104" s="38">
        <f t="shared" si="8"/>
        <v>6.0851573117023652E-3</v>
      </c>
      <c r="P104" s="38">
        <f t="shared" si="9"/>
        <v>1.8060851573117025</v>
      </c>
      <c r="Q104" s="37">
        <f t="shared" si="10"/>
        <v>7.6456779147401803E-3</v>
      </c>
    </row>
    <row r="105" spans="1:17" x14ac:dyDescent="0.25">
      <c r="A105" s="36">
        <v>41395</v>
      </c>
      <c r="B105" s="37">
        <v>0.16300000000000001</v>
      </c>
      <c r="C105" s="38">
        <v>1630.73999</v>
      </c>
      <c r="D105" s="37">
        <v>2.9999999999999997E-4</v>
      </c>
      <c r="E105" s="48">
        <v>2.01E-2</v>
      </c>
      <c r="F105" s="38">
        <v>28</v>
      </c>
      <c r="G105" s="38">
        <f t="shared" si="11"/>
        <v>1423.4060853328658</v>
      </c>
      <c r="H105" s="38">
        <v>1420</v>
      </c>
      <c r="I105" s="49">
        <v>41460</v>
      </c>
      <c r="J105" s="38">
        <v>35</v>
      </c>
      <c r="K105" s="38">
        <v>1.6</v>
      </c>
      <c r="L105" s="38">
        <v>0.1</v>
      </c>
      <c r="M105" s="38">
        <f t="shared" si="6"/>
        <v>1418.3591512724847</v>
      </c>
      <c r="N105" s="38">
        <f t="shared" si="7"/>
        <v>236.39319187874744</v>
      </c>
      <c r="O105" s="38">
        <f t="shared" si="8"/>
        <v>5.4771666186260231E-3</v>
      </c>
      <c r="P105" s="38">
        <f t="shared" si="9"/>
        <v>1.505477166618626</v>
      </c>
      <c r="Q105" s="37">
        <f t="shared" si="10"/>
        <v>6.3685301368189423E-3</v>
      </c>
    </row>
    <row r="106" spans="1:17" x14ac:dyDescent="0.25">
      <c r="A106" s="36">
        <v>41426</v>
      </c>
      <c r="B106" s="37">
        <v>0.1686</v>
      </c>
      <c r="C106" s="38">
        <v>1606.280029</v>
      </c>
      <c r="D106" s="37">
        <v>2.0000000000000001E-4</v>
      </c>
      <c r="E106" s="48">
        <v>2.06E-2</v>
      </c>
      <c r="F106" s="38">
        <v>33</v>
      </c>
      <c r="G106" s="38">
        <f t="shared" si="11"/>
        <v>1378.9458573773804</v>
      </c>
      <c r="H106" s="38">
        <v>1380</v>
      </c>
      <c r="I106" s="49">
        <v>41488</v>
      </c>
      <c r="J106" s="38">
        <v>35</v>
      </c>
      <c r="K106" s="38">
        <v>1.1499999999999999</v>
      </c>
      <c r="L106" s="38">
        <v>0.05</v>
      </c>
      <c r="M106" s="38">
        <f t="shared" si="6"/>
        <v>1378.8235345003548</v>
      </c>
      <c r="N106" s="38">
        <f t="shared" si="7"/>
        <v>229.80392241672578</v>
      </c>
      <c r="O106" s="38">
        <f t="shared" si="8"/>
        <v>4.176190874910897E-3</v>
      </c>
      <c r="P106" s="38">
        <f t="shared" si="9"/>
        <v>1.1041761908749108</v>
      </c>
      <c r="Q106" s="37">
        <f t="shared" si="10"/>
        <v>4.804862246313624E-3</v>
      </c>
    </row>
    <row r="107" spans="1:17" x14ac:dyDescent="0.25">
      <c r="A107" s="36">
        <v>41456</v>
      </c>
      <c r="B107" s="37">
        <v>0.13450000000000001</v>
      </c>
      <c r="C107" s="38">
        <v>1685.7299800000001</v>
      </c>
      <c r="D107" s="37">
        <v>2.9999999999999997E-4</v>
      </c>
      <c r="E107" s="48">
        <v>2.0199999999999999E-2</v>
      </c>
      <c r="F107" s="38">
        <v>30</v>
      </c>
      <c r="G107" s="38">
        <f t="shared" si="11"/>
        <v>1500.2237520187166</v>
      </c>
      <c r="H107" s="38">
        <v>1500</v>
      </c>
      <c r="I107" s="49">
        <v>41538</v>
      </c>
      <c r="J107" s="38">
        <v>52</v>
      </c>
      <c r="K107" s="38">
        <v>2.2000000000000002</v>
      </c>
      <c r="L107" s="38">
        <v>2.75</v>
      </c>
      <c r="M107" s="38">
        <f t="shared" si="6"/>
        <v>1497.7358917809524</v>
      </c>
      <c r="N107" s="38">
        <f t="shared" si="7"/>
        <v>249.62264863015875</v>
      </c>
      <c r="O107" s="38">
        <f t="shared" si="8"/>
        <v>6.2094021366326376E-3</v>
      </c>
      <c r="P107" s="38">
        <f t="shared" si="9"/>
        <v>-0.54379059786336714</v>
      </c>
      <c r="Q107" s="37">
        <f t="shared" si="10"/>
        <v>-2.1784505566602172E-3</v>
      </c>
    </row>
    <row r="108" spans="1:17" x14ac:dyDescent="0.25">
      <c r="A108" s="36">
        <v>41487</v>
      </c>
      <c r="B108" s="37">
        <v>0.1701</v>
      </c>
      <c r="C108" s="38">
        <v>1632.969971</v>
      </c>
      <c r="D108" s="37">
        <v>2.0000000000000001E-4</v>
      </c>
      <c r="E108" s="48">
        <v>2.0400000000000001E-2</v>
      </c>
      <c r="F108" s="38">
        <v>31</v>
      </c>
      <c r="G108" s="38">
        <f t="shared" si="11"/>
        <v>1406.6428277566647</v>
      </c>
      <c r="H108" s="38">
        <v>1410</v>
      </c>
      <c r="I108" s="49">
        <v>41551</v>
      </c>
      <c r="J108" s="38">
        <v>35</v>
      </c>
      <c r="K108" s="38">
        <v>1.55</v>
      </c>
      <c r="L108" s="38">
        <v>0.1</v>
      </c>
      <c r="M108" s="38">
        <f t="shared" si="6"/>
        <v>1408.4229591634062</v>
      </c>
      <c r="N108" s="38">
        <f t="shared" si="7"/>
        <v>234.73715986056769</v>
      </c>
      <c r="O108" s="38">
        <f t="shared" si="8"/>
        <v>4.0136789958950562E-3</v>
      </c>
      <c r="P108" s="38">
        <f t="shared" si="9"/>
        <v>1.4540136789958951</v>
      </c>
      <c r="Q108" s="37">
        <f t="shared" si="10"/>
        <v>6.1942202924307743E-3</v>
      </c>
    </row>
    <row r="109" spans="1:17" x14ac:dyDescent="0.25">
      <c r="A109" s="36">
        <v>41518</v>
      </c>
      <c r="B109" s="37">
        <v>0.16600000000000001</v>
      </c>
      <c r="C109" s="38">
        <v>1681.5500489999999</v>
      </c>
      <c r="D109" s="37">
        <v>2.9999999999999997E-4</v>
      </c>
      <c r="E109" s="48">
        <v>2.0400000000000001E-2</v>
      </c>
      <c r="F109" s="38">
        <v>31</v>
      </c>
      <c r="G109" s="38">
        <f t="shared" si="11"/>
        <v>1453.6199898820012</v>
      </c>
      <c r="H109" s="38">
        <v>1455</v>
      </c>
      <c r="I109" s="49">
        <v>41579</v>
      </c>
      <c r="J109" s="38">
        <v>32</v>
      </c>
      <c r="K109" s="38">
        <v>1.65</v>
      </c>
      <c r="L109" s="38">
        <v>0.05</v>
      </c>
      <c r="M109" s="38">
        <f t="shared" si="6"/>
        <v>1453.3117320101017</v>
      </c>
      <c r="N109" s="38">
        <f t="shared" si="7"/>
        <v>242.2186220016836</v>
      </c>
      <c r="O109" s="38">
        <f t="shared" si="8"/>
        <v>6.2137180226892325E-3</v>
      </c>
      <c r="P109" s="38">
        <f t="shared" si="9"/>
        <v>1.6062137180226892</v>
      </c>
      <c r="Q109" s="37">
        <f t="shared" si="10"/>
        <v>6.6312561137909735E-3</v>
      </c>
    </row>
    <row r="110" spans="1:17" x14ac:dyDescent="0.25">
      <c r="A110" s="36">
        <v>41548</v>
      </c>
      <c r="B110" s="37">
        <v>0.13750000000000001</v>
      </c>
      <c r="C110" s="38">
        <v>1756.540039</v>
      </c>
      <c r="D110" s="37">
        <v>2.9999999999999997E-4</v>
      </c>
      <c r="E110" s="48">
        <v>2.01E-2</v>
      </c>
      <c r="F110" s="38">
        <v>29</v>
      </c>
      <c r="G110" s="38">
        <f t="shared" si="11"/>
        <v>1562.3816863855134</v>
      </c>
      <c r="H110" s="38">
        <v>1560</v>
      </c>
      <c r="I110" s="49">
        <v>41614</v>
      </c>
      <c r="J110" s="38">
        <v>36</v>
      </c>
      <c r="K110" s="38">
        <v>1.4</v>
      </c>
      <c r="L110" s="38">
        <v>0.35</v>
      </c>
      <c r="M110" s="38">
        <f t="shared" si="6"/>
        <v>1558.5538417787825</v>
      </c>
      <c r="N110" s="38">
        <f t="shared" si="7"/>
        <v>259.75897362979708</v>
      </c>
      <c r="O110" s="38">
        <f t="shared" si="8"/>
        <v>6.2249593124507896E-3</v>
      </c>
      <c r="P110" s="38">
        <f t="shared" si="9"/>
        <v>1.0562249593124506</v>
      </c>
      <c r="Q110" s="37">
        <f t="shared" si="10"/>
        <v>4.0661731317808477E-3</v>
      </c>
    </row>
    <row r="111" spans="1:17" x14ac:dyDescent="0.25">
      <c r="A111" s="36">
        <v>41579</v>
      </c>
      <c r="B111" s="37">
        <v>0.13700000000000001</v>
      </c>
      <c r="C111" s="38">
        <v>1805.8100589999999</v>
      </c>
      <c r="D111" s="37">
        <v>5.0000000000000001E-4</v>
      </c>
      <c r="E111" s="48">
        <v>1.95E-2</v>
      </c>
      <c r="F111" s="38">
        <v>32</v>
      </c>
      <c r="G111" s="38">
        <f t="shared" si="11"/>
        <v>1597.6178017045345</v>
      </c>
      <c r="H111" s="38">
        <v>1600</v>
      </c>
      <c r="I111" s="49">
        <v>41642</v>
      </c>
      <c r="J111" s="38">
        <v>35</v>
      </c>
      <c r="K111" s="38">
        <v>1.65</v>
      </c>
      <c r="L111" s="38">
        <v>0.1</v>
      </c>
      <c r="M111" s="38">
        <f t="shared" si="6"/>
        <v>1598.2732895101976</v>
      </c>
      <c r="N111" s="38">
        <f t="shared" si="7"/>
        <v>266.37888158503296</v>
      </c>
      <c r="O111" s="38">
        <f t="shared" si="8"/>
        <v>1.1749468768292574E-2</v>
      </c>
      <c r="P111" s="38">
        <f t="shared" si="9"/>
        <v>1.5617494687682925</v>
      </c>
      <c r="Q111" s="37">
        <f t="shared" si="10"/>
        <v>5.8628877014402277E-3</v>
      </c>
    </row>
    <row r="112" spans="1:17" x14ac:dyDescent="0.25">
      <c r="A112" s="36">
        <v>41609</v>
      </c>
      <c r="B112" s="37">
        <v>0.13719999999999999</v>
      </c>
      <c r="C112" s="38">
        <v>1848.3599850000001</v>
      </c>
      <c r="D112" s="37">
        <v>1E-4</v>
      </c>
      <c r="E112" s="48">
        <v>1.9400000000000001E-2</v>
      </c>
      <c r="F112" s="38">
        <v>31</v>
      </c>
      <c r="G112" s="38">
        <f t="shared" si="11"/>
        <v>1638.0755585589136</v>
      </c>
      <c r="H112" s="38">
        <v>1640</v>
      </c>
      <c r="I112" s="49">
        <v>41692</v>
      </c>
      <c r="J112" s="38">
        <v>53</v>
      </c>
      <c r="K112" s="38">
        <v>3</v>
      </c>
      <c r="L112" s="38">
        <v>4.3</v>
      </c>
      <c r="M112" s="38">
        <f t="shared" si="6"/>
        <v>1636.9761864742629</v>
      </c>
      <c r="N112" s="38">
        <f t="shared" si="7"/>
        <v>272.82936441237717</v>
      </c>
      <c r="O112" s="38">
        <f t="shared" si="8"/>
        <v>2.3426703036094508E-3</v>
      </c>
      <c r="P112" s="38">
        <f t="shared" si="9"/>
        <v>-1.2976573296963905</v>
      </c>
      <c r="Q112" s="37">
        <f t="shared" si="10"/>
        <v>-4.7562964217260804E-3</v>
      </c>
    </row>
    <row r="113" spans="1:17" x14ac:dyDescent="0.25">
      <c r="A113" s="36">
        <v>41640</v>
      </c>
      <c r="B113" s="37">
        <v>0.18410000000000001</v>
      </c>
      <c r="C113" s="38">
        <v>1782.589966</v>
      </c>
      <c r="D113" s="37">
        <v>2.9999999999999997E-4</v>
      </c>
      <c r="E113" s="48">
        <v>1.9400000000000001E-2</v>
      </c>
      <c r="F113" s="38">
        <v>28</v>
      </c>
      <c r="G113" s="38">
        <f t="shared" si="11"/>
        <v>1529.4640785261429</v>
      </c>
      <c r="H113" s="38">
        <v>1530</v>
      </c>
      <c r="I113" s="49">
        <v>41705</v>
      </c>
      <c r="J113" s="38">
        <v>35</v>
      </c>
      <c r="K113" s="38">
        <v>2.7</v>
      </c>
      <c r="L113" s="38">
        <v>0.1</v>
      </c>
      <c r="M113" s="38">
        <f t="shared" si="6"/>
        <v>1527.2559869344375</v>
      </c>
      <c r="N113" s="38">
        <f t="shared" si="7"/>
        <v>254.54266448907291</v>
      </c>
      <c r="O113" s="38">
        <f t="shared" si="8"/>
        <v>5.9201732776616584E-3</v>
      </c>
      <c r="P113" s="38">
        <f t="shared" si="9"/>
        <v>2.6059201732776618</v>
      </c>
      <c r="Q113" s="37">
        <f t="shared" si="10"/>
        <v>1.0237655752163817E-2</v>
      </c>
    </row>
    <row r="114" spans="1:17" x14ac:dyDescent="0.25">
      <c r="A114" s="36">
        <v>41671</v>
      </c>
      <c r="B114" s="41">
        <v>0.14000000000000001</v>
      </c>
      <c r="C114" s="38">
        <v>1859.4499510000001</v>
      </c>
      <c r="D114" s="37">
        <v>4.0000000000000002E-4</v>
      </c>
      <c r="E114" s="48">
        <v>1.9699999999999999E-2</v>
      </c>
      <c r="F114" s="38">
        <v>31</v>
      </c>
      <c r="G114" s="38">
        <f t="shared" si="11"/>
        <v>1643.9278477066346</v>
      </c>
      <c r="H114" s="38">
        <v>1645</v>
      </c>
      <c r="I114" s="49">
        <v>41733</v>
      </c>
      <c r="J114" s="38">
        <v>35</v>
      </c>
      <c r="K114" s="38">
        <v>1.75</v>
      </c>
      <c r="L114" s="38">
        <v>0.1</v>
      </c>
      <c r="M114" s="38">
        <f t="shared" si="6"/>
        <v>1643.1869053196317</v>
      </c>
      <c r="N114" s="38">
        <f t="shared" si="7"/>
        <v>273.86448421993862</v>
      </c>
      <c r="O114" s="38">
        <f t="shared" si="8"/>
        <v>9.3635004320576521E-3</v>
      </c>
      <c r="P114" s="38">
        <f t="shared" si="9"/>
        <v>1.6593635004320575</v>
      </c>
      <c r="Q114" s="37">
        <f t="shared" si="10"/>
        <v>6.0590678822721473E-3</v>
      </c>
    </row>
    <row r="115" spans="1:17" x14ac:dyDescent="0.25">
      <c r="A115" s="36">
        <v>41699</v>
      </c>
      <c r="B115" s="37">
        <v>0.13880000000000001</v>
      </c>
      <c r="C115" s="38">
        <v>1872.339966</v>
      </c>
      <c r="D115" s="37">
        <v>2.9999999999999997E-4</v>
      </c>
      <c r="E115" s="48">
        <v>1.9400000000000001E-2</v>
      </c>
      <c r="F115" s="38">
        <v>30</v>
      </c>
      <c r="G115" s="38">
        <f t="shared" si="11"/>
        <v>1660.3390984002272</v>
      </c>
      <c r="H115" s="38">
        <v>1660</v>
      </c>
      <c r="I115" s="49">
        <v>41761</v>
      </c>
      <c r="J115" s="38">
        <v>32</v>
      </c>
      <c r="K115" s="38">
        <v>1.55</v>
      </c>
      <c r="L115" s="38">
        <v>0.05</v>
      </c>
      <c r="M115" s="38">
        <f t="shared" si="6"/>
        <v>1658.4063403001849</v>
      </c>
      <c r="N115" s="38">
        <f t="shared" si="7"/>
        <v>276.4010567166975</v>
      </c>
      <c r="O115" s="38">
        <f t="shared" si="8"/>
        <v>6.8536721968591938E-3</v>
      </c>
      <c r="P115" s="38">
        <f t="shared" si="9"/>
        <v>1.5068536721968593</v>
      </c>
      <c r="Q115" s="37">
        <f t="shared" si="10"/>
        <v>5.4516928773587778E-3</v>
      </c>
    </row>
    <row r="116" spans="1:17" x14ac:dyDescent="0.25">
      <c r="A116" s="36">
        <v>41730</v>
      </c>
      <c r="B116" s="37">
        <v>0.1341</v>
      </c>
      <c r="C116" s="38">
        <v>1883.9499510000001</v>
      </c>
      <c r="D116" s="37">
        <v>2.0000000000000001E-4</v>
      </c>
      <c r="E116" s="48">
        <v>1.9599999999999999E-2</v>
      </c>
      <c r="F116" s="38">
        <v>30</v>
      </c>
      <c r="G116" s="38">
        <f t="shared" si="11"/>
        <v>1677.2698836063407</v>
      </c>
      <c r="H116" s="38">
        <v>1675</v>
      </c>
      <c r="I116" s="49">
        <v>41796</v>
      </c>
      <c r="J116" s="38">
        <v>37</v>
      </c>
      <c r="K116" s="38">
        <v>1.6</v>
      </c>
      <c r="L116" s="38">
        <v>0.1</v>
      </c>
      <c r="M116" s="38">
        <f t="shared" si="6"/>
        <v>1673.366041440129</v>
      </c>
      <c r="N116" s="38">
        <f t="shared" si="7"/>
        <v>278.89434024002151</v>
      </c>
      <c r="O116" s="38">
        <f t="shared" si="8"/>
        <v>4.610903764683664E-3</v>
      </c>
      <c r="P116" s="38">
        <f t="shared" si="9"/>
        <v>1.5046109037646838</v>
      </c>
      <c r="Q116" s="37">
        <f t="shared" si="10"/>
        <v>5.3949137242074842E-3</v>
      </c>
    </row>
    <row r="117" spans="1:17" x14ac:dyDescent="0.25">
      <c r="A117" s="36">
        <v>41760</v>
      </c>
      <c r="B117" s="37">
        <v>0.114</v>
      </c>
      <c r="C117" s="38">
        <v>1923.5699460000001</v>
      </c>
      <c r="D117" s="37">
        <v>5.0000000000000001E-4</v>
      </c>
      <c r="E117" s="48">
        <v>1.9599999999999999E-2</v>
      </c>
      <c r="F117" s="38">
        <v>31</v>
      </c>
      <c r="G117" s="38">
        <f t="shared" si="11"/>
        <v>1739.2666231895591</v>
      </c>
      <c r="H117" s="38">
        <v>1740</v>
      </c>
      <c r="I117" s="49">
        <v>41823</v>
      </c>
      <c r="J117" s="38">
        <v>34</v>
      </c>
      <c r="K117" s="38">
        <v>1.35</v>
      </c>
      <c r="L117" s="38">
        <v>0.2</v>
      </c>
      <c r="M117" s="38">
        <f t="shared" si="6"/>
        <v>1738.5689607913387</v>
      </c>
      <c r="N117" s="38">
        <f t="shared" si="7"/>
        <v>289.76149346522311</v>
      </c>
      <c r="O117" s="38">
        <f t="shared" si="8"/>
        <v>1.2362531390829257E-2</v>
      </c>
      <c r="P117" s="38">
        <f t="shared" si="9"/>
        <v>1.1623625313908295</v>
      </c>
      <c r="Q117" s="37">
        <f t="shared" si="10"/>
        <v>4.011445818732761E-3</v>
      </c>
    </row>
    <row r="118" spans="1:17" x14ac:dyDescent="0.25">
      <c r="A118" s="36">
        <v>41791</v>
      </c>
      <c r="B118" s="37">
        <v>0.1157</v>
      </c>
      <c r="C118" s="38">
        <v>1960.2299800000001</v>
      </c>
      <c r="D118" s="37">
        <v>2.0000000000000001E-4</v>
      </c>
      <c r="E118" s="48">
        <v>1.9199999999999998E-2</v>
      </c>
      <c r="F118" s="38">
        <v>31</v>
      </c>
      <c r="G118" s="38">
        <f t="shared" si="11"/>
        <v>1769.8253161690384</v>
      </c>
      <c r="H118" s="38">
        <v>1770</v>
      </c>
      <c r="I118" s="49">
        <v>41852</v>
      </c>
      <c r="J118" s="38">
        <v>32</v>
      </c>
      <c r="K118" s="38">
        <v>1.8</v>
      </c>
      <c r="L118" s="38">
        <v>0.2</v>
      </c>
      <c r="M118" s="38">
        <f t="shared" si="6"/>
        <v>1768.1689646556531</v>
      </c>
      <c r="N118" s="38">
        <f t="shared" si="7"/>
        <v>294.69482744260887</v>
      </c>
      <c r="O118" s="38">
        <f t="shared" si="8"/>
        <v>5.036393268259538E-3</v>
      </c>
      <c r="P118" s="38">
        <f t="shared" si="9"/>
        <v>1.6050363932682596</v>
      </c>
      <c r="Q118" s="37">
        <f t="shared" si="10"/>
        <v>5.4464355794668186E-3</v>
      </c>
    </row>
    <row r="119" spans="1:17" x14ac:dyDescent="0.25">
      <c r="A119" s="36">
        <v>41821</v>
      </c>
      <c r="B119" s="37">
        <v>0.16950000000000001</v>
      </c>
      <c r="C119" s="38">
        <v>1930.670044</v>
      </c>
      <c r="D119" s="37">
        <v>1E-4</v>
      </c>
      <c r="E119" s="48">
        <v>1.9099999999999999E-2</v>
      </c>
      <c r="F119" s="38">
        <v>29</v>
      </c>
      <c r="G119" s="38">
        <f t="shared" si="11"/>
        <v>1672.2144337814811</v>
      </c>
      <c r="H119" s="38">
        <v>1670</v>
      </c>
      <c r="I119" s="49">
        <v>41887</v>
      </c>
      <c r="J119" s="38">
        <v>36</v>
      </c>
      <c r="K119" s="38">
        <v>2.6</v>
      </c>
      <c r="L119" s="38">
        <v>0.1</v>
      </c>
      <c r="M119" s="38">
        <f t="shared" si="6"/>
        <v>1667.3835288483513</v>
      </c>
      <c r="N119" s="38">
        <f t="shared" si="7"/>
        <v>277.89725480805856</v>
      </c>
      <c r="O119" s="38">
        <f t="shared" si="8"/>
        <v>2.2286171792844965E-3</v>
      </c>
      <c r="P119" s="38">
        <f t="shared" si="9"/>
        <v>2.5022286171792847</v>
      </c>
      <c r="Q119" s="37">
        <f t="shared" si="10"/>
        <v>9.0041501809996448E-3</v>
      </c>
    </row>
    <row r="120" spans="1:17" x14ac:dyDescent="0.25">
      <c r="A120" s="36">
        <v>41852</v>
      </c>
      <c r="B120" s="37">
        <v>0.1198</v>
      </c>
      <c r="C120" s="38">
        <v>2003.369995</v>
      </c>
      <c r="D120" s="37">
        <v>2.0000000000000001E-4</v>
      </c>
      <c r="E120" s="48">
        <v>1.9400000000000001E-2</v>
      </c>
      <c r="F120" s="38">
        <v>32</v>
      </c>
      <c r="G120" s="38">
        <f t="shared" si="11"/>
        <v>1799.3272326775441</v>
      </c>
      <c r="H120" s="38">
        <v>1800</v>
      </c>
      <c r="I120" s="49">
        <v>41915</v>
      </c>
      <c r="J120" s="38">
        <v>35</v>
      </c>
      <c r="K120" s="38">
        <v>1.95</v>
      </c>
      <c r="L120" s="38">
        <v>0.15</v>
      </c>
      <c r="M120" s="38">
        <f t="shared" si="6"/>
        <v>1798.0154797830717</v>
      </c>
      <c r="N120" s="38">
        <f t="shared" si="7"/>
        <v>299.66924663051196</v>
      </c>
      <c r="O120" s="38">
        <f t="shared" si="8"/>
        <v>5.2887126089222712E-3</v>
      </c>
      <c r="P120" s="38">
        <f t="shared" si="9"/>
        <v>1.8052887126089223</v>
      </c>
      <c r="Q120" s="37">
        <f t="shared" si="10"/>
        <v>6.0242708683244306E-3</v>
      </c>
    </row>
    <row r="121" spans="1:17" x14ac:dyDescent="0.25">
      <c r="A121" s="36">
        <v>41883</v>
      </c>
      <c r="B121" s="37">
        <v>0.16309999999999999</v>
      </c>
      <c r="C121" s="38">
        <v>1972.290039</v>
      </c>
      <c r="D121" s="37">
        <v>2.0000000000000001E-4</v>
      </c>
      <c r="E121" s="48">
        <v>1.9300000000000001E-2</v>
      </c>
      <c r="F121" s="38">
        <v>31</v>
      </c>
      <c r="G121" s="38">
        <f t="shared" si="11"/>
        <v>1709.3536330868419</v>
      </c>
      <c r="H121" s="38">
        <v>1710</v>
      </c>
      <c r="I121" s="49">
        <v>41950</v>
      </c>
      <c r="J121" s="38">
        <v>38</v>
      </c>
      <c r="K121" s="38">
        <v>2.75</v>
      </c>
      <c r="L121" s="38">
        <v>0.1</v>
      </c>
      <c r="M121" s="38">
        <f t="shared" si="6"/>
        <v>1707.2143948912326</v>
      </c>
      <c r="N121" s="38">
        <f t="shared" si="7"/>
        <v>284.53573248187212</v>
      </c>
      <c r="O121" s="38">
        <f t="shared" si="8"/>
        <v>4.8799634773351239E-3</v>
      </c>
      <c r="P121" s="38">
        <f t="shared" si="9"/>
        <v>2.654879963477335</v>
      </c>
      <c r="Q121" s="37">
        <f t="shared" si="10"/>
        <v>9.3305678704043906E-3</v>
      </c>
    </row>
    <row r="122" spans="1:17" x14ac:dyDescent="0.25">
      <c r="A122" s="36">
        <v>41913</v>
      </c>
      <c r="B122" s="37">
        <v>0.14030000000000001</v>
      </c>
      <c r="C122" s="38">
        <v>2018.0500489999999</v>
      </c>
      <c r="D122" s="37">
        <v>1E-4</v>
      </c>
      <c r="E122" s="48">
        <v>0.02</v>
      </c>
      <c r="F122" s="38">
        <v>28</v>
      </c>
      <c r="G122" s="38">
        <f t="shared" si="11"/>
        <v>1794.4829433624952</v>
      </c>
      <c r="H122" s="38">
        <v>1795</v>
      </c>
      <c r="I122" s="49">
        <v>41978</v>
      </c>
      <c r="J122" s="38">
        <v>35</v>
      </c>
      <c r="K122" s="38">
        <v>2.35</v>
      </c>
      <c r="L122" s="38">
        <v>0.35</v>
      </c>
      <c r="M122" s="38">
        <f t="shared" si="6"/>
        <v>1792.6327877537576</v>
      </c>
      <c r="N122" s="38">
        <f t="shared" si="7"/>
        <v>298.77213129229295</v>
      </c>
      <c r="O122" s="38">
        <f t="shared" si="8"/>
        <v>2.3099868536960999E-3</v>
      </c>
      <c r="P122" s="38">
        <f t="shared" si="9"/>
        <v>2.002309986853696</v>
      </c>
      <c r="Q122" s="37">
        <f t="shared" si="10"/>
        <v>6.7017963763655319E-3</v>
      </c>
    </row>
    <row r="123" spans="1:17" x14ac:dyDescent="0.25">
      <c r="A123" s="36">
        <v>41944</v>
      </c>
      <c r="B123" s="37">
        <v>0.1333</v>
      </c>
      <c r="C123" s="38">
        <v>2067.5600589999999</v>
      </c>
      <c r="D123" s="37">
        <v>4.0000000000000002E-4</v>
      </c>
      <c r="E123" s="48">
        <v>1.9099999999999999E-2</v>
      </c>
      <c r="F123" s="38">
        <v>33</v>
      </c>
      <c r="G123" s="38">
        <f t="shared" si="11"/>
        <v>1831.815664774246</v>
      </c>
      <c r="H123" s="38">
        <v>1830</v>
      </c>
      <c r="I123" s="49">
        <v>42006</v>
      </c>
      <c r="J123" s="38">
        <v>35</v>
      </c>
      <c r="K123" s="38">
        <v>2.2000000000000002</v>
      </c>
      <c r="L123" s="38">
        <v>0.15</v>
      </c>
      <c r="M123" s="38">
        <f t="shared" si="6"/>
        <v>1827.7298095653045</v>
      </c>
      <c r="N123" s="38">
        <f t="shared" si="7"/>
        <v>304.62163492755076</v>
      </c>
      <c r="O123" s="38">
        <f t="shared" si="8"/>
        <v>1.1096215933249595E-2</v>
      </c>
      <c r="P123" s="38">
        <f t="shared" si="9"/>
        <v>2.06109621593325</v>
      </c>
      <c r="Q123" s="37">
        <f t="shared" si="10"/>
        <v>6.7660861199942274E-3</v>
      </c>
    </row>
    <row r="124" spans="1:17" x14ac:dyDescent="0.25">
      <c r="A124" s="36">
        <v>41974</v>
      </c>
      <c r="B124" s="37">
        <v>0.192</v>
      </c>
      <c r="C124" s="38">
        <v>2058.8999020000001</v>
      </c>
      <c r="D124" s="37">
        <v>2.9999999999999997E-4</v>
      </c>
      <c r="E124" s="48">
        <v>1.9199999999999998E-2</v>
      </c>
      <c r="F124" s="38">
        <v>30</v>
      </c>
      <c r="G124" s="38">
        <f t="shared" si="11"/>
        <v>1745.4261614380082</v>
      </c>
      <c r="H124" s="38">
        <v>1745</v>
      </c>
      <c r="I124" s="49">
        <v>42041</v>
      </c>
      <c r="J124" s="38">
        <v>37</v>
      </c>
      <c r="K124" s="38">
        <v>3.3</v>
      </c>
      <c r="L124" s="38">
        <v>0.35</v>
      </c>
      <c r="M124" s="38">
        <f t="shared" si="6"/>
        <v>1741.6469336836153</v>
      </c>
      <c r="N124" s="38">
        <f t="shared" si="7"/>
        <v>290.27448894726922</v>
      </c>
      <c r="O124" s="38">
        <f t="shared" si="8"/>
        <v>7.2389122616498911E-3</v>
      </c>
      <c r="P124" s="38">
        <f t="shared" si="9"/>
        <v>2.9572389122616496</v>
      </c>
      <c r="Q124" s="37">
        <f t="shared" si="10"/>
        <v>1.0187732731824245E-2</v>
      </c>
    </row>
    <row r="125" spans="1:17" x14ac:dyDescent="0.25">
      <c r="A125" s="36">
        <v>42005</v>
      </c>
      <c r="B125" s="37">
        <v>0.2097</v>
      </c>
      <c r="C125" s="38">
        <v>1994.98999</v>
      </c>
      <c r="D125" s="37">
        <v>1E-4</v>
      </c>
      <c r="E125" s="48">
        <v>1.9699999999999999E-2</v>
      </c>
      <c r="F125" s="38">
        <v>28</v>
      </c>
      <c r="G125" s="38">
        <f t="shared" si="11"/>
        <v>1676.3120723426284</v>
      </c>
      <c r="H125" s="38">
        <v>1675</v>
      </c>
      <c r="I125" s="49">
        <v>42069</v>
      </c>
      <c r="J125" s="38">
        <v>35</v>
      </c>
      <c r="K125" s="38">
        <v>2.85</v>
      </c>
      <c r="L125" s="38">
        <v>0.05</v>
      </c>
      <c r="M125" s="38">
        <f t="shared" si="6"/>
        <v>1672.1339384331723</v>
      </c>
      <c r="N125" s="38">
        <f t="shared" si="7"/>
        <v>278.68898973886206</v>
      </c>
      <c r="O125" s="38">
        <f t="shared" si="8"/>
        <v>2.1597594381675324E-3</v>
      </c>
      <c r="P125" s="38">
        <f t="shared" si="9"/>
        <v>2.802159759438168</v>
      </c>
      <c r="Q125" s="37">
        <f t="shared" si="10"/>
        <v>1.0054791766491584E-2</v>
      </c>
    </row>
    <row r="126" spans="1:17" x14ac:dyDescent="0.25">
      <c r="A126" s="36">
        <v>42036</v>
      </c>
      <c r="B126" s="37">
        <v>0.13339999999999999</v>
      </c>
      <c r="C126" s="38">
        <v>2104.5</v>
      </c>
      <c r="D126" s="37">
        <v>2.0000000000000001E-4</v>
      </c>
      <c r="E126" s="48">
        <v>1.9400000000000001E-2</v>
      </c>
      <c r="F126" s="38">
        <v>32</v>
      </c>
      <c r="G126" s="38">
        <f t="shared" si="11"/>
        <v>1867.7282608854789</v>
      </c>
      <c r="H126" s="38">
        <v>1870</v>
      </c>
      <c r="I126" s="49">
        <v>42096</v>
      </c>
      <c r="J126" s="38">
        <v>34</v>
      </c>
      <c r="K126" s="38">
        <v>2.1</v>
      </c>
      <c r="L126" s="38">
        <v>0.1</v>
      </c>
      <c r="M126" s="38">
        <f t="shared" si="6"/>
        <v>1867.8651619683553</v>
      </c>
      <c r="N126" s="38">
        <f t="shared" si="7"/>
        <v>311.31086032805922</v>
      </c>
      <c r="O126" s="38">
        <f t="shared" si="8"/>
        <v>5.4954714836904783E-3</v>
      </c>
      <c r="P126" s="38">
        <f t="shared" si="9"/>
        <v>2.0054954714836906</v>
      </c>
      <c r="Q126" s="37">
        <f t="shared" si="10"/>
        <v>6.4420992874141955E-3</v>
      </c>
    </row>
    <row r="127" spans="1:17" x14ac:dyDescent="0.25">
      <c r="A127" s="36">
        <v>42064</v>
      </c>
      <c r="B127" s="37">
        <v>0.15290000000000001</v>
      </c>
      <c r="C127" s="38">
        <v>2067.889893</v>
      </c>
      <c r="D127" s="37">
        <v>5.0000000000000001E-4</v>
      </c>
      <c r="E127" s="48">
        <v>1.9599999999999999E-2</v>
      </c>
      <c r="F127" s="38">
        <v>30</v>
      </c>
      <c r="G127" s="38">
        <f t="shared" si="11"/>
        <v>1811.9542210425054</v>
      </c>
      <c r="H127" s="38">
        <v>1810</v>
      </c>
      <c r="I127" s="49">
        <v>42125</v>
      </c>
      <c r="J127" s="38">
        <v>31</v>
      </c>
      <c r="K127" s="38">
        <v>1.4</v>
      </c>
      <c r="L127" s="38">
        <v>0.05</v>
      </c>
      <c r="M127" s="38">
        <f t="shared" si="6"/>
        <v>1808.5231386183011</v>
      </c>
      <c r="N127" s="38">
        <f t="shared" si="7"/>
        <v>301.42052310305019</v>
      </c>
      <c r="O127" s="38">
        <f t="shared" si="8"/>
        <v>1.2444934747686081E-2</v>
      </c>
      <c r="P127" s="38">
        <f t="shared" si="9"/>
        <v>1.3624449347476859</v>
      </c>
      <c r="Q127" s="37">
        <f t="shared" si="10"/>
        <v>4.5200801880431038E-3</v>
      </c>
    </row>
    <row r="128" spans="1:17" x14ac:dyDescent="0.25">
      <c r="A128" s="36">
        <v>42095</v>
      </c>
      <c r="B128" s="37">
        <v>0.14549999999999999</v>
      </c>
      <c r="C128" s="38">
        <v>2085.51001</v>
      </c>
      <c r="D128" s="37">
        <v>0</v>
      </c>
      <c r="E128" s="48">
        <v>1.9599999999999999E-2</v>
      </c>
      <c r="F128" s="38">
        <v>29</v>
      </c>
      <c r="G128" s="38">
        <f t="shared" si="11"/>
        <v>1842.6871031825087</v>
      </c>
      <c r="H128" s="38">
        <v>1845</v>
      </c>
      <c r="I128" s="49">
        <v>42160</v>
      </c>
      <c r="J128" s="38">
        <v>36</v>
      </c>
      <c r="K128" s="38">
        <v>2</v>
      </c>
      <c r="L128" s="38">
        <v>0.2</v>
      </c>
      <c r="M128" s="38">
        <f t="shared" si="6"/>
        <v>1843</v>
      </c>
      <c r="N128" s="38">
        <f t="shared" si="7"/>
        <v>307.16666666666669</v>
      </c>
      <c r="O128" s="38">
        <f t="shared" si="8"/>
        <v>0</v>
      </c>
      <c r="P128" s="38">
        <f t="shared" si="9"/>
        <v>1.8</v>
      </c>
      <c r="Q128" s="37">
        <f t="shared" si="10"/>
        <v>5.8600108518719477E-3</v>
      </c>
    </row>
    <row r="129" spans="1:17" x14ac:dyDescent="0.25">
      <c r="A129" s="36">
        <v>42125</v>
      </c>
      <c r="B129" s="37">
        <v>0.1384</v>
      </c>
      <c r="C129" s="38">
        <v>2107.389893</v>
      </c>
      <c r="D129" s="37">
        <v>1E-4</v>
      </c>
      <c r="E129" s="48">
        <v>1.9599999999999999E-2</v>
      </c>
      <c r="F129" s="38">
        <v>32</v>
      </c>
      <c r="G129" s="38">
        <f t="shared" si="11"/>
        <v>1862.0636078943435</v>
      </c>
      <c r="H129" s="38">
        <v>1860</v>
      </c>
      <c r="I129" s="49">
        <v>41822</v>
      </c>
      <c r="J129" s="38">
        <v>34</v>
      </c>
      <c r="K129" s="38">
        <v>1.65</v>
      </c>
      <c r="L129" s="38">
        <v>0.15</v>
      </c>
      <c r="M129" s="38">
        <f t="shared" si="6"/>
        <v>1858.3326740532989</v>
      </c>
      <c r="N129" s="38">
        <f t="shared" si="7"/>
        <v>309.72211234221646</v>
      </c>
      <c r="O129" s="38">
        <f t="shared" si="8"/>
        <v>2.7298496637056932E-3</v>
      </c>
      <c r="P129" s="38">
        <f t="shared" si="9"/>
        <v>1.5027298496637056</v>
      </c>
      <c r="Q129" s="37">
        <f t="shared" si="10"/>
        <v>4.8518649130331309E-3</v>
      </c>
    </row>
    <row r="130" spans="1:17" x14ac:dyDescent="0.25">
      <c r="A130" s="36">
        <v>42156</v>
      </c>
      <c r="B130" s="37">
        <v>0.18229999999999999</v>
      </c>
      <c r="C130" s="38">
        <v>2063.110107</v>
      </c>
      <c r="D130" s="37">
        <v>2.0000000000000001E-4</v>
      </c>
      <c r="E130" s="48">
        <v>1.9900000000000001E-2</v>
      </c>
      <c r="F130" s="38">
        <v>31</v>
      </c>
      <c r="G130" s="38">
        <f t="shared" si="11"/>
        <v>1758.699355965548</v>
      </c>
      <c r="H130" s="38">
        <v>1760</v>
      </c>
      <c r="I130" s="49">
        <v>42223</v>
      </c>
      <c r="J130" s="38">
        <v>38</v>
      </c>
      <c r="K130" s="38">
        <v>2.85</v>
      </c>
      <c r="L130" s="38">
        <v>0.05</v>
      </c>
      <c r="M130" s="38">
        <f t="shared" si="6"/>
        <v>1757.1133538061811</v>
      </c>
      <c r="N130" s="38">
        <f t="shared" si="7"/>
        <v>292.85222563436349</v>
      </c>
      <c r="O130" s="38">
        <f t="shared" si="8"/>
        <v>5.022929780731311E-3</v>
      </c>
      <c r="P130" s="38">
        <f t="shared" si="9"/>
        <v>2.8050229297807316</v>
      </c>
      <c r="Q130" s="37">
        <f t="shared" si="10"/>
        <v>9.5782879017040599E-3</v>
      </c>
    </row>
    <row r="131" spans="1:17" x14ac:dyDescent="0.25">
      <c r="A131" s="36">
        <v>42186</v>
      </c>
      <c r="B131" s="37">
        <v>0.1212</v>
      </c>
      <c r="C131" s="38">
        <v>2103.8400879999999</v>
      </c>
      <c r="D131" s="37">
        <v>4.0000000000000002E-4</v>
      </c>
      <c r="E131" s="48">
        <v>2.01E-2</v>
      </c>
      <c r="F131" s="38">
        <v>31</v>
      </c>
      <c r="G131" s="38">
        <f t="shared" si="11"/>
        <v>1890.366441883556</v>
      </c>
      <c r="H131" s="38">
        <v>1890</v>
      </c>
      <c r="I131" s="49">
        <v>42251</v>
      </c>
      <c r="J131" s="38">
        <v>35</v>
      </c>
      <c r="K131" s="38">
        <v>1.8</v>
      </c>
      <c r="L131" s="38">
        <v>5.2</v>
      </c>
      <c r="M131" s="38">
        <f t="shared" si="6"/>
        <v>1888.1275082395771</v>
      </c>
      <c r="N131" s="38">
        <f t="shared" si="7"/>
        <v>314.68791803992951</v>
      </c>
      <c r="O131" s="38">
        <f t="shared" si="8"/>
        <v>1.0752100948885925E-2</v>
      </c>
      <c r="P131" s="38">
        <f t="shared" si="9"/>
        <v>-3.3892478990511146</v>
      </c>
      <c r="Q131" s="37">
        <f t="shared" si="10"/>
        <v>-1.0770187556489112E-2</v>
      </c>
    </row>
    <row r="132" spans="1:17" x14ac:dyDescent="0.25">
      <c r="A132" s="36">
        <v>42217</v>
      </c>
      <c r="B132" s="37">
        <v>0.2843</v>
      </c>
      <c r="C132" s="38">
        <v>1972.1800539999999</v>
      </c>
      <c r="D132" s="37">
        <v>0</v>
      </c>
      <c r="E132" s="48">
        <v>2.07E-2</v>
      </c>
      <c r="F132" s="38">
        <v>30</v>
      </c>
      <c r="G132" s="38">
        <f t="shared" si="11"/>
        <v>1546.9163495405758</v>
      </c>
      <c r="H132" s="38">
        <v>1545</v>
      </c>
      <c r="I132" s="49">
        <v>42279</v>
      </c>
      <c r="J132" s="38">
        <v>32</v>
      </c>
      <c r="K132" s="38">
        <v>3.3</v>
      </c>
      <c r="L132" s="38">
        <v>0.05</v>
      </c>
      <c r="M132" s="38">
        <f t="shared" si="6"/>
        <v>1541.7</v>
      </c>
      <c r="N132" s="38">
        <f t="shared" si="7"/>
        <v>256.95</v>
      </c>
      <c r="O132" s="38">
        <f t="shared" si="8"/>
        <v>0</v>
      </c>
      <c r="P132" s="38">
        <f t="shared" si="9"/>
        <v>3.25</v>
      </c>
      <c r="Q132" s="37">
        <f t="shared" si="10"/>
        <v>1.2648375170266589E-2</v>
      </c>
    </row>
    <row r="133" spans="1:17" x14ac:dyDescent="0.25">
      <c r="A133" s="36">
        <v>42248</v>
      </c>
      <c r="B133" s="37">
        <v>0.245</v>
      </c>
      <c r="C133" s="38">
        <v>1920.030029</v>
      </c>
      <c r="D133" s="37">
        <v>0</v>
      </c>
      <c r="E133" s="48">
        <v>2.1899999999999999E-2</v>
      </c>
      <c r="F133" s="38">
        <v>30</v>
      </c>
      <c r="G133" s="38">
        <f t="shared" si="11"/>
        <v>1556.2808695288004</v>
      </c>
      <c r="H133" s="38">
        <v>1555</v>
      </c>
      <c r="I133" s="49">
        <v>42314</v>
      </c>
      <c r="J133" s="38">
        <v>37</v>
      </c>
      <c r="K133" s="38">
        <v>2.5</v>
      </c>
      <c r="L133" s="38">
        <v>0.05</v>
      </c>
      <c r="M133" s="38">
        <f t="shared" si="6"/>
        <v>1552.5</v>
      </c>
      <c r="N133" s="38">
        <f t="shared" si="7"/>
        <v>258.75</v>
      </c>
      <c r="O133" s="38">
        <f t="shared" si="8"/>
        <v>0</v>
      </c>
      <c r="P133" s="38">
        <f t="shared" si="9"/>
        <v>2.4500000000000002</v>
      </c>
      <c r="Q133" s="37">
        <f t="shared" si="10"/>
        <v>9.4685990338164265E-3</v>
      </c>
    </row>
    <row r="134" spans="1:17" x14ac:dyDescent="0.25">
      <c r="A134" s="36">
        <v>42278</v>
      </c>
      <c r="B134" s="37">
        <v>0.1507</v>
      </c>
      <c r="C134" s="38">
        <v>2079.360107</v>
      </c>
      <c r="D134" s="37">
        <v>1E-4</v>
      </c>
      <c r="E134" s="48">
        <v>2.1100000000000001E-2</v>
      </c>
      <c r="F134" s="38">
        <v>31</v>
      </c>
      <c r="G134" s="38">
        <f t="shared" si="11"/>
        <v>1821.2096531202353</v>
      </c>
      <c r="H134" s="38">
        <v>1820</v>
      </c>
      <c r="I134" s="49">
        <v>42342</v>
      </c>
      <c r="J134" s="38">
        <v>35</v>
      </c>
      <c r="K134" s="38">
        <v>2.1</v>
      </c>
      <c r="L134" s="38">
        <v>0.1</v>
      </c>
      <c r="M134" s="38">
        <f t="shared" ref="M134:M148" si="12">H134*EXP(-D134*(J134/365))-K134</f>
        <v>1817.8825480288797</v>
      </c>
      <c r="N134" s="38">
        <f t="shared" ref="N134:N148" si="13">M134/$B$1</f>
        <v>302.98042467147997</v>
      </c>
      <c r="O134" s="38">
        <f t="shared" ref="O134:O148" si="14">(N134+K134)*(EXP(D134*F134/365)-1)</f>
        <v>2.5911050210808001E-3</v>
      </c>
      <c r="P134" s="38">
        <f t="shared" ref="P134:P148" si="15">K134-L134+O134</f>
        <v>2.002591105021081</v>
      </c>
      <c r="Q134" s="37">
        <f t="shared" ref="Q134:Q148" si="16">P134/N134</f>
        <v>6.6096385837219667E-3</v>
      </c>
    </row>
    <row r="135" spans="1:17" x14ac:dyDescent="0.25">
      <c r="A135" s="36">
        <v>42309</v>
      </c>
      <c r="B135" s="37">
        <v>0.1613</v>
      </c>
      <c r="C135" s="38">
        <v>2080.4099120000001</v>
      </c>
      <c r="D135" s="37">
        <v>1.1000000000000001E-3</v>
      </c>
      <c r="E135" s="48">
        <v>2.07E-2</v>
      </c>
      <c r="F135" s="38">
        <v>31</v>
      </c>
      <c r="G135" s="38">
        <f t="shared" ref="G135:G148" si="17">C135*EXP((D135-E135+((B135^2)/2))*(1/12)+(B135*SQRT(F135/365)*$B$2))</f>
        <v>1805.7800444574482</v>
      </c>
      <c r="H135" s="38">
        <v>1805</v>
      </c>
      <c r="I135" s="49">
        <v>42377</v>
      </c>
      <c r="J135" s="38">
        <v>39</v>
      </c>
      <c r="K135" s="38">
        <v>2.6</v>
      </c>
      <c r="L135" s="38">
        <v>0.35</v>
      </c>
      <c r="M135" s="38">
        <f t="shared" si="12"/>
        <v>1802.1878631518482</v>
      </c>
      <c r="N135" s="38">
        <f t="shared" si="13"/>
        <v>300.36464385864139</v>
      </c>
      <c r="O135" s="38">
        <f t="shared" si="14"/>
        <v>2.8305690301633761E-2</v>
      </c>
      <c r="P135" s="38">
        <f t="shared" si="15"/>
        <v>2.2783056903016337</v>
      </c>
      <c r="Q135" s="37">
        <f t="shared" si="16"/>
        <v>7.585132727451962E-3</v>
      </c>
    </row>
    <row r="136" spans="1:17" x14ac:dyDescent="0.25">
      <c r="A136" s="36">
        <v>42339</v>
      </c>
      <c r="B136" s="37">
        <v>0.18210000000000001</v>
      </c>
      <c r="C136" s="38">
        <v>2043.9399410000001</v>
      </c>
      <c r="D136" s="37">
        <v>1.4E-3</v>
      </c>
      <c r="E136" s="48">
        <v>2.1100000000000001E-2</v>
      </c>
      <c r="F136" s="38">
        <v>29</v>
      </c>
      <c r="G136" s="38">
        <f t="shared" si="17"/>
        <v>1751.7799915681253</v>
      </c>
      <c r="H136" s="38">
        <v>1750</v>
      </c>
      <c r="I136" s="49">
        <v>42405</v>
      </c>
      <c r="J136" s="38">
        <v>36</v>
      </c>
      <c r="K136" s="38">
        <v>2.35</v>
      </c>
      <c r="L136" s="38">
        <v>0.25</v>
      </c>
      <c r="M136" s="38">
        <f t="shared" si="12"/>
        <v>1747.4083728469709</v>
      </c>
      <c r="N136" s="38">
        <f t="shared" si="13"/>
        <v>291.2347288078285</v>
      </c>
      <c r="O136" s="38">
        <f t="shared" si="14"/>
        <v>3.2658090237117882E-2</v>
      </c>
      <c r="P136" s="38">
        <f t="shared" si="15"/>
        <v>2.1326580902371179</v>
      </c>
      <c r="Q136" s="37">
        <f t="shared" si="16"/>
        <v>7.3228151703169791E-3</v>
      </c>
    </row>
    <row r="137" spans="1:17" x14ac:dyDescent="0.25">
      <c r="A137" s="36">
        <v>42370</v>
      </c>
      <c r="B137" s="37">
        <v>0.20200000000000001</v>
      </c>
      <c r="C137" s="38">
        <v>1940.23999</v>
      </c>
      <c r="D137" s="37">
        <v>2.2000000000000001E-3</v>
      </c>
      <c r="E137" s="48">
        <v>2.2700000000000001E-2</v>
      </c>
      <c r="F137" s="38">
        <v>31</v>
      </c>
      <c r="G137" s="38">
        <f t="shared" si="17"/>
        <v>1626.1200835727034</v>
      </c>
      <c r="H137" s="38">
        <v>1625</v>
      </c>
      <c r="I137" s="49">
        <v>42433</v>
      </c>
      <c r="J137" s="38">
        <v>35</v>
      </c>
      <c r="K137" s="38">
        <v>2.15</v>
      </c>
      <c r="L137" s="38">
        <v>0.05</v>
      </c>
      <c r="M137" s="38">
        <f t="shared" si="12"/>
        <v>1622.5072279375024</v>
      </c>
      <c r="N137" s="38">
        <f t="shared" si="13"/>
        <v>270.41787132291705</v>
      </c>
      <c r="O137" s="38">
        <f t="shared" si="14"/>
        <v>5.0933878398347628E-2</v>
      </c>
      <c r="P137" s="38">
        <f t="shared" si="15"/>
        <v>2.1509338783983476</v>
      </c>
      <c r="Q137" s="37">
        <f t="shared" si="16"/>
        <v>7.9541114197657047E-3</v>
      </c>
    </row>
    <row r="138" spans="1:17" x14ac:dyDescent="0.25">
      <c r="A138" s="36">
        <v>42401</v>
      </c>
      <c r="B138" s="37">
        <v>0.20549999999999999</v>
      </c>
      <c r="C138" s="38">
        <v>1932.2299800000001</v>
      </c>
      <c r="D138" s="37">
        <v>2.3E-3</v>
      </c>
      <c r="E138" s="48">
        <v>2.3E-2</v>
      </c>
      <c r="F138" s="38">
        <v>31</v>
      </c>
      <c r="G138" s="38">
        <f t="shared" si="17"/>
        <v>1614.5280731411806</v>
      </c>
      <c r="H138" s="38">
        <v>1615</v>
      </c>
      <c r="I138" s="49">
        <v>42461</v>
      </c>
      <c r="J138" s="38">
        <v>32</v>
      </c>
      <c r="K138" s="38">
        <v>1.75</v>
      </c>
      <c r="L138" s="38">
        <v>0.05</v>
      </c>
      <c r="M138" s="38">
        <f t="shared" si="12"/>
        <v>1612.9243780364136</v>
      </c>
      <c r="N138" s="38">
        <f t="shared" si="13"/>
        <v>268.82072967273558</v>
      </c>
      <c r="O138" s="38">
        <f t="shared" si="14"/>
        <v>5.2859116141925191E-2</v>
      </c>
      <c r="P138" s="38">
        <f t="shared" si="15"/>
        <v>1.7528591161419251</v>
      </c>
      <c r="Q138" s="37">
        <f t="shared" si="16"/>
        <v>6.5205503990554197E-3</v>
      </c>
    </row>
    <row r="139" spans="1:17" x14ac:dyDescent="0.25">
      <c r="A139" s="36">
        <v>42430</v>
      </c>
      <c r="B139" s="37">
        <v>0.13950000000000001</v>
      </c>
      <c r="C139" s="38">
        <v>2059.73999</v>
      </c>
      <c r="D139" s="37">
        <v>1.8E-3</v>
      </c>
      <c r="E139" s="48">
        <v>2.1700000000000001E-2</v>
      </c>
      <c r="F139" s="38">
        <v>29</v>
      </c>
      <c r="G139" s="38">
        <f t="shared" si="17"/>
        <v>1828.9987093658449</v>
      </c>
      <c r="H139" s="38">
        <v>1830</v>
      </c>
      <c r="I139" s="49">
        <v>42496</v>
      </c>
      <c r="J139" s="38">
        <v>36</v>
      </c>
      <c r="K139" s="38">
        <v>2.2000000000000002</v>
      </c>
      <c r="L139" s="38">
        <v>0.15</v>
      </c>
      <c r="M139" s="38">
        <f t="shared" si="12"/>
        <v>1827.4751411664045</v>
      </c>
      <c r="N139" s="38">
        <f t="shared" si="13"/>
        <v>304.57919019440072</v>
      </c>
      <c r="O139" s="38">
        <f t="shared" si="14"/>
        <v>4.3876764066824392E-2</v>
      </c>
      <c r="P139" s="38">
        <f t="shared" si="15"/>
        <v>2.0938767640668248</v>
      </c>
      <c r="Q139" s="37">
        <f t="shared" si="16"/>
        <v>6.8746547087816046E-3</v>
      </c>
    </row>
    <row r="140" spans="1:17" x14ac:dyDescent="0.25">
      <c r="A140" s="36">
        <v>42461</v>
      </c>
      <c r="B140" s="37">
        <v>0.157</v>
      </c>
      <c r="C140" s="38">
        <v>2065.3000489999999</v>
      </c>
      <c r="D140" s="37">
        <v>1.6000000000000001E-3</v>
      </c>
      <c r="E140" s="48">
        <v>2.12E-2</v>
      </c>
      <c r="F140" s="38">
        <v>32</v>
      </c>
      <c r="G140" s="38">
        <f t="shared" si="17"/>
        <v>1795.3666978444837</v>
      </c>
      <c r="H140" s="38">
        <v>1795</v>
      </c>
      <c r="I140" s="49">
        <v>42524</v>
      </c>
      <c r="J140" s="38">
        <v>35</v>
      </c>
      <c r="K140" s="38">
        <v>2.0499999999999998</v>
      </c>
      <c r="L140" s="38">
        <v>0.05</v>
      </c>
      <c r="M140" s="38">
        <f t="shared" si="12"/>
        <v>1792.6746238650107</v>
      </c>
      <c r="N140" s="38">
        <f t="shared" si="13"/>
        <v>298.77910397750179</v>
      </c>
      <c r="O140" s="38">
        <f t="shared" si="14"/>
        <v>4.22014533029672E-2</v>
      </c>
      <c r="P140" s="38">
        <f t="shared" si="15"/>
        <v>2.0422014533029671</v>
      </c>
      <c r="Q140" s="37">
        <f t="shared" si="16"/>
        <v>6.835154889067295E-3</v>
      </c>
    </row>
    <row r="141" spans="1:17" x14ac:dyDescent="0.25">
      <c r="A141" s="36">
        <v>42491</v>
      </c>
      <c r="B141" s="37">
        <v>0.1419</v>
      </c>
      <c r="C141" s="38">
        <v>2096.9499510000001</v>
      </c>
      <c r="D141" s="37">
        <v>2.7000000000000001E-3</v>
      </c>
      <c r="E141" s="48">
        <v>2.1399999999999999E-2</v>
      </c>
      <c r="F141" s="38">
        <v>30</v>
      </c>
      <c r="G141" s="38">
        <f t="shared" si="17"/>
        <v>1854.6947704365432</v>
      </c>
      <c r="H141" s="38">
        <v>1855</v>
      </c>
      <c r="I141" s="49">
        <v>42552</v>
      </c>
      <c r="J141" s="38">
        <v>31</v>
      </c>
      <c r="K141" s="38">
        <v>1.65</v>
      </c>
      <c r="L141" s="38">
        <v>0.05</v>
      </c>
      <c r="M141" s="38">
        <f t="shared" si="12"/>
        <v>1852.9246693171763</v>
      </c>
      <c r="N141" s="38">
        <f t="shared" si="13"/>
        <v>308.82077821952936</v>
      </c>
      <c r="O141" s="38">
        <f t="shared" si="14"/>
        <v>6.8906640141037784E-2</v>
      </c>
      <c r="P141" s="38">
        <f t="shared" si="15"/>
        <v>1.6689066401410377</v>
      </c>
      <c r="Q141" s="37">
        <f t="shared" si="16"/>
        <v>5.4041267875915826E-3</v>
      </c>
    </row>
    <row r="142" spans="1:17" x14ac:dyDescent="0.25">
      <c r="A142" s="36">
        <v>42522</v>
      </c>
      <c r="B142" s="37">
        <v>0.1565</v>
      </c>
      <c r="C142" s="38">
        <v>2098.860107</v>
      </c>
      <c r="D142" s="37">
        <v>2E-3</v>
      </c>
      <c r="E142" s="48">
        <v>2.1299999999999999E-2</v>
      </c>
      <c r="F142" s="38">
        <v>29</v>
      </c>
      <c r="G142" s="38">
        <f t="shared" si="17"/>
        <v>1837.613046942749</v>
      </c>
      <c r="H142" s="38">
        <v>1840</v>
      </c>
      <c r="I142" s="49">
        <v>42587</v>
      </c>
      <c r="J142" s="38">
        <v>36</v>
      </c>
      <c r="K142" s="38">
        <v>2.6</v>
      </c>
      <c r="L142" s="38">
        <v>0.05</v>
      </c>
      <c r="M142" s="38">
        <f t="shared" si="12"/>
        <v>1837.0370768922232</v>
      </c>
      <c r="N142" s="38">
        <f t="shared" si="13"/>
        <v>306.17284614870385</v>
      </c>
      <c r="O142" s="38">
        <f t="shared" si="14"/>
        <v>4.9069172725881745E-2</v>
      </c>
      <c r="P142" s="38">
        <f t="shared" si="15"/>
        <v>2.5990691727258821</v>
      </c>
      <c r="Q142" s="37">
        <f t="shared" si="16"/>
        <v>8.4888950977172889E-3</v>
      </c>
    </row>
    <row r="143" spans="1:17" x14ac:dyDescent="0.25">
      <c r="A143" s="36">
        <v>42552</v>
      </c>
      <c r="B143" s="37">
        <v>0.1187</v>
      </c>
      <c r="C143" s="38">
        <v>2173.6000979999999</v>
      </c>
      <c r="D143" s="37">
        <v>1.9E-3</v>
      </c>
      <c r="E143" s="48">
        <v>2.0799999999999999E-2</v>
      </c>
      <c r="F143" s="38">
        <v>33</v>
      </c>
      <c r="G143" s="38">
        <f t="shared" si="17"/>
        <v>1950.9633345734474</v>
      </c>
      <c r="H143" s="38">
        <v>1950</v>
      </c>
      <c r="I143" s="49">
        <v>42615</v>
      </c>
      <c r="J143" s="38">
        <v>35</v>
      </c>
      <c r="K143" s="38">
        <v>1.9</v>
      </c>
      <c r="L143" s="38">
        <v>0.05</v>
      </c>
      <c r="M143" s="38">
        <f t="shared" si="12"/>
        <v>1947.7447583894307</v>
      </c>
      <c r="N143" s="38">
        <f t="shared" si="13"/>
        <v>324.62412639823845</v>
      </c>
      <c r="O143" s="38">
        <f t="shared" si="14"/>
        <v>5.6095400727782754E-2</v>
      </c>
      <c r="P143" s="38">
        <f t="shared" si="15"/>
        <v>1.9060954007277826</v>
      </c>
      <c r="Q143" s="37">
        <f t="shared" si="16"/>
        <v>5.871699746646206E-3</v>
      </c>
    </row>
    <row r="144" spans="1:17" x14ac:dyDescent="0.25">
      <c r="A144" s="36">
        <v>42583</v>
      </c>
      <c r="B144" s="37">
        <v>0.13239999999999999</v>
      </c>
      <c r="C144" s="38">
        <v>2170.9499510000001</v>
      </c>
      <c r="D144" s="37">
        <v>2.5999999999999999E-3</v>
      </c>
      <c r="E144" s="48">
        <v>2.07E-2</v>
      </c>
      <c r="F144" s="38">
        <v>30</v>
      </c>
      <c r="G144" s="38">
        <f t="shared" si="17"/>
        <v>1935.7855435650461</v>
      </c>
      <c r="H144" s="38">
        <v>1935</v>
      </c>
      <c r="I144" s="49">
        <v>42650</v>
      </c>
      <c r="J144" s="38">
        <v>37</v>
      </c>
      <c r="K144" s="38">
        <v>2.7</v>
      </c>
      <c r="L144" s="38">
        <v>0.05</v>
      </c>
      <c r="M144" s="38">
        <f t="shared" si="12"/>
        <v>1931.7900754204102</v>
      </c>
      <c r="N144" s="38">
        <f t="shared" si="13"/>
        <v>321.96501257006838</v>
      </c>
      <c r="O144" s="38">
        <f t="shared" si="14"/>
        <v>6.9387882223225061E-2</v>
      </c>
      <c r="P144" s="38">
        <f t="shared" si="15"/>
        <v>2.7193878822232254</v>
      </c>
      <c r="Q144" s="37">
        <f t="shared" si="16"/>
        <v>8.4462217199187516E-3</v>
      </c>
    </row>
    <row r="145" spans="1:17" x14ac:dyDescent="0.25">
      <c r="A145" s="36">
        <v>42614</v>
      </c>
      <c r="B145" s="37">
        <v>0.13289999999999999</v>
      </c>
      <c r="C145" s="38">
        <v>2168.2700199999999</v>
      </c>
      <c r="D145" s="37">
        <v>2E-3</v>
      </c>
      <c r="E145" s="48">
        <v>2.0899999999999998E-2</v>
      </c>
      <c r="F145" s="38">
        <v>31</v>
      </c>
      <c r="G145" s="38">
        <f t="shared" si="17"/>
        <v>1928.7987005326802</v>
      </c>
      <c r="H145" s="38">
        <v>1930</v>
      </c>
      <c r="I145" s="49">
        <v>42678</v>
      </c>
      <c r="J145" s="38">
        <v>35</v>
      </c>
      <c r="K145" s="38">
        <v>2.2000000000000002</v>
      </c>
      <c r="L145" s="38">
        <v>0.05</v>
      </c>
      <c r="M145" s="38">
        <f t="shared" si="12"/>
        <v>1927.4298985040175</v>
      </c>
      <c r="N145" s="38">
        <f t="shared" si="13"/>
        <v>321.23831641733625</v>
      </c>
      <c r="O145" s="38">
        <f t="shared" si="14"/>
        <v>5.4944873591080322E-2</v>
      </c>
      <c r="P145" s="38">
        <f t="shared" si="15"/>
        <v>2.2049448735910806</v>
      </c>
      <c r="Q145" s="37">
        <f t="shared" si="16"/>
        <v>6.8638912636017242E-3</v>
      </c>
    </row>
    <row r="146" spans="1:17" x14ac:dyDescent="0.25">
      <c r="A146" s="36">
        <v>42644</v>
      </c>
      <c r="B146" s="37">
        <v>0.1706</v>
      </c>
      <c r="C146" s="38">
        <v>2126.1499020000001</v>
      </c>
      <c r="D146" s="37">
        <v>2E-3</v>
      </c>
      <c r="E146" s="51">
        <v>2.1100000000000001E-2</v>
      </c>
      <c r="F146" s="38">
        <v>30</v>
      </c>
      <c r="G146" s="38">
        <f t="shared" si="17"/>
        <v>1835.2951288669428</v>
      </c>
      <c r="H146" s="38">
        <v>1835</v>
      </c>
      <c r="I146" s="49">
        <v>46358</v>
      </c>
      <c r="J146" s="38">
        <v>32</v>
      </c>
      <c r="K146" s="38">
        <v>2.1</v>
      </c>
      <c r="L146" s="38">
        <v>0.05</v>
      </c>
      <c r="M146" s="38">
        <f t="shared" si="12"/>
        <v>1832.5782747822134</v>
      </c>
      <c r="N146" s="38">
        <f t="shared" si="13"/>
        <v>305.42971246370223</v>
      </c>
      <c r="O146" s="38">
        <f t="shared" si="14"/>
        <v>5.0556984700828346E-2</v>
      </c>
      <c r="P146" s="38">
        <f t="shared" si="15"/>
        <v>2.1005569847008285</v>
      </c>
      <c r="Q146" s="37">
        <f t="shared" si="16"/>
        <v>6.8773825825817854E-3</v>
      </c>
    </row>
    <row r="147" spans="1:17" x14ac:dyDescent="0.25">
      <c r="A147" s="36">
        <v>42675</v>
      </c>
      <c r="B147" s="37">
        <v>0.1333</v>
      </c>
      <c r="C147" s="38">
        <v>2198.8100589999999</v>
      </c>
      <c r="D147" s="37">
        <v>3.8E-3</v>
      </c>
      <c r="E147" s="37">
        <v>2.1000000000000001E-2</v>
      </c>
      <c r="F147" s="38">
        <v>30</v>
      </c>
      <c r="G147" s="38">
        <f t="shared" si="17"/>
        <v>1959.2771459635981</v>
      </c>
      <c r="H147" s="38">
        <v>1960</v>
      </c>
      <c r="I147" s="49">
        <v>42375</v>
      </c>
      <c r="J147" s="38">
        <v>37</v>
      </c>
      <c r="K147" s="38">
        <v>2.35</v>
      </c>
      <c r="L147" s="38">
        <v>0.1</v>
      </c>
      <c r="M147" s="38">
        <f t="shared" si="12"/>
        <v>1956.8951426572005</v>
      </c>
      <c r="N147" s="38">
        <f t="shared" si="13"/>
        <v>326.14919044286677</v>
      </c>
      <c r="O147" s="38">
        <f t="shared" si="14"/>
        <v>0.10261577124651211</v>
      </c>
      <c r="P147" s="38">
        <f t="shared" si="15"/>
        <v>2.3526157712465121</v>
      </c>
      <c r="Q147" s="37">
        <f t="shared" si="16"/>
        <v>7.2133116996303936E-3</v>
      </c>
    </row>
    <row r="148" spans="1:17" x14ac:dyDescent="0.25">
      <c r="A148" s="36">
        <v>42705</v>
      </c>
      <c r="B148" s="37">
        <v>0.1404</v>
      </c>
      <c r="C148" s="38">
        <v>2238.830078</v>
      </c>
      <c r="D148" s="37">
        <v>4.4000000000000003E-3</v>
      </c>
      <c r="E148" s="48">
        <v>2.01E-2</v>
      </c>
      <c r="F148" s="38">
        <v>32</v>
      </c>
      <c r="G148" s="38">
        <f t="shared" si="17"/>
        <v>1975.3625640383555</v>
      </c>
      <c r="H148" s="38">
        <v>1975</v>
      </c>
      <c r="I148" s="38"/>
      <c r="J148" s="38">
        <v>0</v>
      </c>
      <c r="K148" s="38"/>
      <c r="L148" s="38"/>
      <c r="M148" s="38">
        <f t="shared" si="12"/>
        <v>1975</v>
      </c>
      <c r="N148" s="38">
        <f t="shared" si="13"/>
        <v>329.16666666666669</v>
      </c>
      <c r="O148" s="38">
        <f t="shared" si="14"/>
        <v>0.12700166303812785</v>
      </c>
      <c r="P148" s="38">
        <f t="shared" si="15"/>
        <v>0.12700166303812785</v>
      </c>
      <c r="Q148" s="37">
        <f t="shared" si="16"/>
        <v>3.8582783707785673E-4</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50"/>
  <sheetViews>
    <sheetView topLeftCell="H1" workbookViewId="0">
      <selection activeCell="M15" sqref="M15"/>
    </sheetView>
  </sheetViews>
  <sheetFormatPr baseColWidth="10" defaultColWidth="12.28515625" defaultRowHeight="15.75" x14ac:dyDescent="0.25"/>
  <cols>
    <col min="1" max="1" width="19.5703125" style="8" bestFit="1" customWidth="1"/>
    <col min="2" max="2" width="24.7109375" style="9" bestFit="1" customWidth="1"/>
    <col min="3" max="3" width="12.28515625" style="9"/>
    <col min="4" max="4" width="12.28515625" style="3"/>
    <col min="5" max="5" width="16.140625" style="3" bestFit="1" customWidth="1"/>
    <col min="6" max="7" width="19.42578125" style="3" bestFit="1" customWidth="1"/>
    <col min="8" max="8" width="20.7109375" style="3" bestFit="1" customWidth="1"/>
    <col min="9" max="9" width="20.85546875" style="3" bestFit="1" customWidth="1"/>
    <col min="10" max="10" width="12.5703125" style="3" customWidth="1"/>
    <col min="11" max="11" width="20.42578125" style="3" bestFit="1" customWidth="1"/>
    <col min="12" max="12" width="12.28515625" style="3"/>
    <col min="13" max="13" width="11.28515625" style="3" bestFit="1" customWidth="1"/>
    <col min="14" max="16384" width="12.28515625" style="3"/>
  </cols>
  <sheetData>
    <row r="1" spans="1:18" x14ac:dyDescent="0.25">
      <c r="A1" s="14" t="s">
        <v>87</v>
      </c>
      <c r="B1" s="7" t="s">
        <v>88</v>
      </c>
    </row>
    <row r="2" spans="1:18" x14ac:dyDescent="0.25">
      <c r="A2" s="14">
        <f>SLOPE(P9:P55,Q9:Q55)</f>
        <v>0.24776711202807461</v>
      </c>
      <c r="B2" s="3">
        <f>MIN(E6:E149)</f>
        <v>-0.11279782107372582</v>
      </c>
    </row>
    <row r="3" spans="1:18" x14ac:dyDescent="0.25">
      <c r="A3" s="14" t="s">
        <v>91</v>
      </c>
      <c r="B3" s="7" t="s">
        <v>98</v>
      </c>
    </row>
    <row r="4" spans="1:18" x14ac:dyDescent="0.25">
      <c r="A4" s="14">
        <f>SLOPE(R9:R55,Q9:Q55)</f>
        <v>0.13583039431749325</v>
      </c>
      <c r="B4" s="3">
        <f>MIN(J6:J149)</f>
        <v>-8.1562728739431489E-2</v>
      </c>
      <c r="O4" s="15" t="s">
        <v>93</v>
      </c>
      <c r="P4" s="14"/>
      <c r="Q4" s="14"/>
      <c r="R4" s="14"/>
    </row>
    <row r="5" spans="1:18" x14ac:dyDescent="0.25">
      <c r="A5" s="5" t="s">
        <v>18</v>
      </c>
      <c r="B5" s="6" t="s">
        <v>96</v>
      </c>
      <c r="C5" s="6" t="s">
        <v>24</v>
      </c>
      <c r="D5" s="7" t="s">
        <v>84</v>
      </c>
      <c r="E5" s="7" t="s">
        <v>89</v>
      </c>
      <c r="F5" s="7" t="s">
        <v>22</v>
      </c>
      <c r="G5" s="7" t="s">
        <v>23</v>
      </c>
      <c r="H5" s="7" t="s">
        <v>76</v>
      </c>
      <c r="I5" s="7" t="s">
        <v>77</v>
      </c>
      <c r="J5" s="7" t="s">
        <v>75</v>
      </c>
      <c r="K5" s="7" t="s">
        <v>108</v>
      </c>
      <c r="L5" s="10">
        <v>3.137176211014019E-3</v>
      </c>
      <c r="M5" s="12" t="s">
        <v>103</v>
      </c>
      <c r="N5" s="10">
        <f>L5*12</f>
        <v>3.7646114532168228E-2</v>
      </c>
      <c r="O5" s="15"/>
      <c r="P5" s="15" t="s">
        <v>81</v>
      </c>
      <c r="Q5" s="15" t="s">
        <v>24</v>
      </c>
      <c r="R5" s="15" t="s">
        <v>104</v>
      </c>
    </row>
    <row r="6" spans="1:18" x14ac:dyDescent="0.25">
      <c r="D6" s="3">
        <f>100</f>
        <v>100</v>
      </c>
      <c r="E6" s="3">
        <v>0</v>
      </c>
      <c r="H6" s="3">
        <v>100</v>
      </c>
      <c r="I6" s="3">
        <v>100</v>
      </c>
      <c r="J6" s="3">
        <v>0</v>
      </c>
      <c r="O6" s="3" t="s">
        <v>79</v>
      </c>
      <c r="P6" s="33">
        <f>(1+AVERAGE(P9:P55))^4-1</f>
        <v>4.9906246472818827E-2</v>
      </c>
      <c r="Q6" s="31">
        <f>(1+AVERAGE(Q9:Q55))^4-1</f>
        <v>7.5956029493893018E-2</v>
      </c>
      <c r="R6" s="31">
        <f>(1+AVERAGE(R9:R55))^4-1</f>
        <v>4.9097341908913794E-2</v>
      </c>
    </row>
    <row r="7" spans="1:18" x14ac:dyDescent="0.25">
      <c r="A7" s="47">
        <v>38412</v>
      </c>
      <c r="B7" s="9">
        <v>3.7000000000000002E-3</v>
      </c>
      <c r="C7" s="9">
        <v>-1.9117655748441043E-2</v>
      </c>
      <c r="D7" s="3">
        <f t="shared" ref="D7:D70" si="0">D6*(1+B7)</f>
        <v>100.37</v>
      </c>
      <c r="E7" s="3">
        <f>D7/MAXA($D$6:D6)-1</f>
        <v>3.7000000000000366E-3</v>
      </c>
      <c r="F7" s="10">
        <f>'L6 (3)'!Q5</f>
        <v>8.6045202129804068E-3</v>
      </c>
      <c r="G7" s="10">
        <f>F7-$L$5</f>
        <v>5.4673440019663878E-3</v>
      </c>
      <c r="H7" s="11">
        <f>H6*(1+F7)</f>
        <v>100.86045202129803</v>
      </c>
      <c r="I7" s="3">
        <f>(1+G7)*I6</f>
        <v>100.54673440019664</v>
      </c>
      <c r="J7" s="3">
        <f>I7/MAXA($I$6:I6)-1</f>
        <v>5.4673440019663566E-3</v>
      </c>
      <c r="O7" s="3" t="s">
        <v>78</v>
      </c>
      <c r="P7" s="30">
        <f>_xlfn.STDEV.P(P9:P55)*SQRT(4)</f>
        <v>4.7731219344395413E-2</v>
      </c>
      <c r="Q7" s="30">
        <f>_xlfn.STDEV.P(Q9:Q55)*SQRT(4)</f>
        <v>0.15162336735663465</v>
      </c>
      <c r="R7" s="31">
        <f>_xlfn.STDEV.P(R9:R55)*SQRT(4)</f>
        <v>3.0802847844121534E-2</v>
      </c>
    </row>
    <row r="8" spans="1:18" x14ac:dyDescent="0.25">
      <c r="A8" s="47">
        <v>38443</v>
      </c>
      <c r="B8" s="9">
        <v>-5.6999999999999993E-3</v>
      </c>
      <c r="C8" s="9">
        <v>-2.0108581881679299E-2</v>
      </c>
      <c r="D8" s="3">
        <f t="shared" si="0"/>
        <v>99.797891000000007</v>
      </c>
      <c r="E8" s="3">
        <f>D8/MAXA($D$6:D7)-1</f>
        <v>-5.6999999999999273E-3</v>
      </c>
      <c r="F8" s="10">
        <f>'L6 (3)'!Q6</f>
        <v>3.264350987274442E-3</v>
      </c>
      <c r="G8" s="10">
        <f t="shared" ref="G8:G71" si="1">F8-$L$5</f>
        <v>1.2717477626042299E-4</v>
      </c>
      <c r="H8" s="11">
        <f>H7*(1+F8)</f>
        <v>101.18969593743071</v>
      </c>
      <c r="I8" s="3">
        <f>(1+G8)*I7</f>
        <v>100.5595214086477</v>
      </c>
      <c r="J8" s="3">
        <f>I8/MAXA($I$6:I7)-1</f>
        <v>1.2717477626034146E-4</v>
      </c>
      <c r="O8" s="3" t="s">
        <v>80</v>
      </c>
      <c r="P8" s="32">
        <f>(P6-0.02)/P7</f>
        <v>0.62655525845749027</v>
      </c>
      <c r="Q8" s="32">
        <f>(Q6-0.02)/Q7</f>
        <v>0.3690462127930344</v>
      </c>
      <c r="R8" s="32">
        <f>(R6-0.02)/R7</f>
        <v>0.94463155017878575</v>
      </c>
    </row>
    <row r="9" spans="1:18" x14ac:dyDescent="0.25">
      <c r="A9" s="47">
        <v>38473</v>
      </c>
      <c r="B9" s="9">
        <v>1.2500000000000001E-2</v>
      </c>
      <c r="C9" s="9">
        <v>2.9952046262565757E-2</v>
      </c>
      <c r="D9" s="3">
        <f t="shared" si="0"/>
        <v>101.0453646375</v>
      </c>
      <c r="E9" s="3">
        <f>D9/MAXA($D$6:D8)-1</f>
        <v>6.72874999999995E-3</v>
      </c>
      <c r="F9" s="10">
        <f>'L6 (3)'!Q7</f>
        <v>4.4057955411540579E-3</v>
      </c>
      <c r="G9" s="10">
        <f t="shared" si="1"/>
        <v>1.2686193301400389E-3</v>
      </c>
      <c r="H9" s="11">
        <f t="shared" ref="H9:H72" si="2">H8*(1+F9)</f>
        <v>101.63551704860258</v>
      </c>
      <c r="I9" s="3">
        <f t="shared" ref="I9:I72" si="3">(1+G9)*I8</f>
        <v>100.68709316133635</v>
      </c>
      <c r="J9" s="3">
        <f>I9/MAXA($I$6:I8)-1</f>
        <v>1.2686193301401083E-3</v>
      </c>
      <c r="O9" s="3" t="s">
        <v>25</v>
      </c>
      <c r="P9" s="13">
        <f>(1+B8)*(1+B9)*(1+B10)-1</f>
        <v>2.344044724999983E-2</v>
      </c>
      <c r="Q9" s="13">
        <f>(1+C8)*(1+C9)*(1+C10)-1</f>
        <v>9.0971381337321411E-3</v>
      </c>
      <c r="R9" s="13">
        <f>(1+G8)*(1+G9)*(1+G10)-1</f>
        <v>6.3571576162078092E-3</v>
      </c>
    </row>
    <row r="10" spans="1:18" x14ac:dyDescent="0.25">
      <c r="A10" s="47">
        <v>38504</v>
      </c>
      <c r="B10" s="9">
        <v>1.66E-2</v>
      </c>
      <c r="C10" s="9">
        <v>-1.427142257658387E-4</v>
      </c>
      <c r="D10" s="3">
        <f t="shared" si="0"/>
        <v>102.7227176904825</v>
      </c>
      <c r="E10" s="3">
        <f>D10/MAXA($D$6:D9)-1</f>
        <v>1.6599999999999948E-2</v>
      </c>
      <c r="F10" s="10">
        <f>'L6 (3)'!Q8</f>
        <v>8.0914624216411584E-3</v>
      </c>
      <c r="G10" s="10">
        <f t="shared" si="1"/>
        <v>4.9542862106271394E-3</v>
      </c>
      <c r="H10" s="11">
        <f t="shared" si="2"/>
        <v>102.45789701550541</v>
      </c>
      <c r="I10" s="3">
        <f t="shared" si="3"/>
        <v>101.18592583857368</v>
      </c>
      <c r="J10" s="3">
        <f>I10/MAXA($I$6:I9)-1</f>
        <v>4.9542862106271013E-3</v>
      </c>
      <c r="O10" s="3" t="s">
        <v>31</v>
      </c>
      <c r="P10" s="13">
        <f>(1+B11)*(1+B12)*(1+B13)-1</f>
        <v>3.7722518599999866E-2</v>
      </c>
      <c r="Q10" s="13">
        <f>(1+C11)*(1+C12)*(1+C13)-1</f>
        <v>3.1460724051498135E-2</v>
      </c>
      <c r="R10" s="13">
        <f>(1+G11)*(1+G12)*(1+G13)-1</f>
        <v>1.0509498141763496E-2</v>
      </c>
    </row>
    <row r="11" spans="1:18" x14ac:dyDescent="0.25">
      <c r="A11" s="47">
        <v>38534</v>
      </c>
      <c r="B11" s="9">
        <v>1.5100000000000001E-2</v>
      </c>
      <c r="C11" s="9">
        <v>3.5968287193812287E-2</v>
      </c>
      <c r="D11" s="3">
        <f t="shared" si="0"/>
        <v>104.27383072760877</v>
      </c>
      <c r="E11" s="3">
        <f>D11/MAXA($D$6:D10)-1</f>
        <v>1.5099999999999891E-2</v>
      </c>
      <c r="F11" s="10">
        <f>'L6 (3)'!Q9</f>
        <v>6.6222238183736015E-3</v>
      </c>
      <c r="G11" s="10">
        <f t="shared" si="1"/>
        <v>3.4850476073595826E-3</v>
      </c>
      <c r="H11" s="11">
        <f t="shared" si="2"/>
        <v>103.13639614150195</v>
      </c>
      <c r="I11" s="3">
        <f t="shared" si="3"/>
        <v>101.53856360731587</v>
      </c>
      <c r="J11" s="3">
        <f>I11/MAXA($I$6:I10)-1</f>
        <v>3.4850476073595704E-3</v>
      </c>
      <c r="O11" s="3" t="s">
        <v>32</v>
      </c>
      <c r="P11" s="13">
        <f>(1+B14)*(1+B15)*(1+B16)-1</f>
        <v>2.2104197681000137E-2</v>
      </c>
      <c r="Q11" s="13">
        <f>(1+C14)*(1+C15)*(1+C16)-1</f>
        <v>1.5852718536380594E-2</v>
      </c>
      <c r="R11" s="13">
        <f>(1+G14)*(1+G15)*(1+G16)-1</f>
        <v>1.2481555352656493E-2</v>
      </c>
    </row>
    <row r="12" spans="1:18" x14ac:dyDescent="0.25">
      <c r="A12" s="47">
        <v>38565</v>
      </c>
      <c r="B12" s="9">
        <v>5.0000000000000001E-3</v>
      </c>
      <c r="C12" s="9">
        <v>-1.1222104874496597E-2</v>
      </c>
      <c r="D12" s="3">
        <f t="shared" si="0"/>
        <v>104.7951998812468</v>
      </c>
      <c r="E12" s="3">
        <f>D12/MAXA($D$6:D11)-1</f>
        <v>4.9999999999998934E-3</v>
      </c>
      <c r="F12" s="10">
        <f>'L6 (3)'!Q10</f>
        <v>6.6029158555210238E-3</v>
      </c>
      <c r="G12" s="10">
        <f t="shared" si="1"/>
        <v>3.4657396445070049E-3</v>
      </c>
      <c r="H12" s="11">
        <f t="shared" si="2"/>
        <v>103.81739708686597</v>
      </c>
      <c r="I12" s="3">
        <f t="shared" si="3"/>
        <v>101.89046983265604</v>
      </c>
      <c r="J12" s="3">
        <f>I12/MAXA($I$6:I11)-1</f>
        <v>3.4657396445070265E-3</v>
      </c>
      <c r="O12" s="3" t="s">
        <v>26</v>
      </c>
      <c r="P12" s="13">
        <f>(1+B17)*(1+B18)*(1+B19)-1</f>
        <v>4.6859934652000224E-2</v>
      </c>
      <c r="Q12" s="13">
        <f>(1+C17)*(1+C18)*(1+C19)-1</f>
        <v>3.7315010570231788E-2</v>
      </c>
      <c r="R12" s="13">
        <f>(1+G17)*(1+G18)*(1+G19)-1</f>
        <v>1.3401843572547589E-2</v>
      </c>
    </row>
    <row r="13" spans="1:18" x14ac:dyDescent="0.25">
      <c r="A13" s="47">
        <v>38596</v>
      </c>
      <c r="B13" s="9">
        <v>1.72E-2</v>
      </c>
      <c r="C13" s="9">
        <v>6.9490246947603307E-3</v>
      </c>
      <c r="D13" s="3">
        <f t="shared" si="0"/>
        <v>106.59767731920425</v>
      </c>
      <c r="E13" s="3">
        <f>D13/MAXA($D$6:D12)-1</f>
        <v>1.7200000000000104E-2</v>
      </c>
      <c r="F13" s="10">
        <f>'L6 (3)'!Q11</f>
        <v>6.6592848643568332E-3</v>
      </c>
      <c r="G13" s="10">
        <f t="shared" si="1"/>
        <v>3.5221086533428142E-3</v>
      </c>
      <c r="H13" s="11">
        <f t="shared" si="2"/>
        <v>104.50874670794344</v>
      </c>
      <c r="I13" s="3">
        <f t="shared" si="3"/>
        <v>102.24933913814679</v>
      </c>
      <c r="J13" s="3">
        <f>I13/MAXA($I$6:I12)-1</f>
        <v>3.5221086533427926E-3</v>
      </c>
      <c r="O13" s="3" t="s">
        <v>27</v>
      </c>
      <c r="P13" s="13">
        <f>(1+B20)*(1+B21)*(1+B22)-1</f>
        <v>-3.3210887499999231E-3</v>
      </c>
      <c r="Q13" s="13">
        <f>(1+C20)*(1+C21)*(1+C22)-1</f>
        <v>-1.9052139670593049E-2</v>
      </c>
      <c r="R13" s="13">
        <f>(1+G20)*(1+G21)*(1+G22)-1</f>
        <v>5.6725734191021004E-3</v>
      </c>
    </row>
    <row r="14" spans="1:18" x14ac:dyDescent="0.25">
      <c r="A14" s="47">
        <v>38626</v>
      </c>
      <c r="B14" s="9">
        <v>-1.43E-2</v>
      </c>
      <c r="C14" s="9">
        <v>-1.7740780066319406E-2</v>
      </c>
      <c r="D14" s="3">
        <f t="shared" si="0"/>
        <v>105.07333053353963</v>
      </c>
      <c r="E14" s="3">
        <f>D14/MAXA($D$6:D13)-1</f>
        <v>-1.4299999999999979E-2</v>
      </c>
      <c r="F14" s="10">
        <f>'L6 (3)'!Q12</f>
        <v>1.0793968845439839E-2</v>
      </c>
      <c r="G14" s="10">
        <f t="shared" si="1"/>
        <v>7.65679263442582E-3</v>
      </c>
      <c r="H14" s="11">
        <f t="shared" si="2"/>
        <v>105.63681086398496</v>
      </c>
      <c r="I14" s="3">
        <f t="shared" si="3"/>
        <v>103.03224112493466</v>
      </c>
      <c r="J14" s="3">
        <f>I14/MAXA($I$6:I13)-1</f>
        <v>7.6567926344257575E-3</v>
      </c>
      <c r="O14" s="3" t="s">
        <v>33</v>
      </c>
      <c r="P14" s="13">
        <f>(1+B23)*(1+B24)*(1+B25)-1</f>
        <v>1.4128597880000093E-2</v>
      </c>
      <c r="Q14" s="13">
        <f>(1+C23)*(1+C24)*(1+C25)-1</f>
        <v>5.1684795727094279E-2</v>
      </c>
      <c r="R14" s="13">
        <f>(1+G23)*(1+G24)*(1+G25)-1</f>
        <v>2.7144115134042357E-2</v>
      </c>
    </row>
    <row r="15" spans="1:18" x14ac:dyDescent="0.25">
      <c r="A15" s="47">
        <v>38657</v>
      </c>
      <c r="B15" s="9">
        <v>1.67E-2</v>
      </c>
      <c r="C15" s="9">
        <v>3.5186095929726546E-2</v>
      </c>
      <c r="D15" s="3">
        <f t="shared" si="0"/>
        <v>106.82805515344974</v>
      </c>
      <c r="E15" s="3">
        <f>D15/MAXA($D$6:D14)-1</f>
        <v>2.161190000000035E-3</v>
      </c>
      <c r="F15" s="10">
        <f>'L6 (3)'!Q13</f>
        <v>1.0486715213208905E-3</v>
      </c>
      <c r="G15" s="10">
        <f t="shared" si="1"/>
        <v>-2.0885046896931287E-3</v>
      </c>
      <c r="H15" s="11">
        <f t="shared" si="2"/>
        <v>105.74758917914119</v>
      </c>
      <c r="I15" s="3">
        <f t="shared" si="3"/>
        <v>102.81705780615563</v>
      </c>
      <c r="J15" s="3">
        <f>I15/MAXA($I$6:I14)-1</f>
        <v>-2.088504689693238E-3</v>
      </c>
      <c r="O15" s="3" t="s">
        <v>34</v>
      </c>
      <c r="P15" s="13">
        <f>(1+B26)*(1+B27)*(1+B28)-1</f>
        <v>4.5549827579999924E-2</v>
      </c>
      <c r="Q15" s="13">
        <f>(1+C26)*(1+C27)*(1+C28)-1</f>
        <v>6.1721057365202059E-2</v>
      </c>
      <c r="R15" s="13">
        <f>(1+G26)*(1+G27)*(1+G28)-1</f>
        <v>1.1713187500204558E-2</v>
      </c>
    </row>
    <row r="16" spans="1:18" x14ac:dyDescent="0.25">
      <c r="A16" s="47">
        <v>38687</v>
      </c>
      <c r="B16" s="9">
        <v>1.9900000000000001E-2</v>
      </c>
      <c r="C16" s="9">
        <v>-9.5234899241847248E-4</v>
      </c>
      <c r="D16" s="3">
        <f t="shared" si="0"/>
        <v>108.95393345100339</v>
      </c>
      <c r="E16" s="3">
        <f>D16/MAXA($D$6:D15)-1</f>
        <v>1.9900000000000029E-2</v>
      </c>
      <c r="F16" s="10">
        <f>'L6 (3)'!Q14</f>
        <v>1.0028174001986299E-2</v>
      </c>
      <c r="G16" s="10">
        <f t="shared" si="1"/>
        <v>6.8909977909722801E-3</v>
      </c>
      <c r="H16" s="11">
        <f t="shared" si="2"/>
        <v>106.80804440372017</v>
      </c>
      <c r="I16" s="3">
        <f t="shared" si="3"/>
        <v>103.52556992437212</v>
      </c>
      <c r="J16" s="3">
        <f>I16/MAXA($I$6:I15)-1</f>
        <v>4.788101220075891E-3</v>
      </c>
      <c r="O16" s="3" t="s">
        <v>28</v>
      </c>
      <c r="P16" s="13">
        <f>(1+B29)*(1+B30)*(1+B31)-1</f>
        <v>2.2846295264000283E-2</v>
      </c>
      <c r="Q16" s="13">
        <f>(1+C29)*(1+C30)*(1+C31)-1</f>
        <v>1.8049326035101121E-3</v>
      </c>
      <c r="R16" s="13">
        <f>(1+G29)*(1+G30)*(1+G31)-1</f>
        <v>2.1166508135779249E-3</v>
      </c>
    </row>
    <row r="17" spans="1:18" x14ac:dyDescent="0.25">
      <c r="A17" s="47">
        <v>38718</v>
      </c>
      <c r="B17" s="9">
        <v>1.72E-2</v>
      </c>
      <c r="C17" s="9">
        <v>2.5466771348641615E-2</v>
      </c>
      <c r="D17" s="3">
        <f t="shared" si="0"/>
        <v>110.82794110636067</v>
      </c>
      <c r="E17" s="3">
        <f>D17/MAXA($D$6:D16)-1</f>
        <v>1.7200000000000104E-2</v>
      </c>
      <c r="F17" s="10">
        <f>'L6 (3)'!Q15</f>
        <v>6.5336305425105039E-3</v>
      </c>
      <c r="G17" s="10">
        <f t="shared" si="1"/>
        <v>3.3964543314964849E-3</v>
      </c>
      <c r="H17" s="11">
        <f t="shared" si="2"/>
        <v>107.50588870482214</v>
      </c>
      <c r="I17" s="3">
        <f t="shared" si="3"/>
        <v>103.87718979476239</v>
      </c>
      <c r="J17" s="3">
        <f>I17/MAXA($I$6:I16)-1</f>
        <v>3.3964543314963791E-3</v>
      </c>
      <c r="O17" s="3" t="s">
        <v>29</v>
      </c>
      <c r="P17" s="13">
        <f>(1+B32)*(1+B33)*(1+B34)-1</f>
        <v>2.8429241503999725E-2</v>
      </c>
      <c r="Q17" s="13">
        <f>(1+C32)*(1+C33)*(1+C34)-1</f>
        <v>5.8056382663208117E-2</v>
      </c>
      <c r="R17" s="13">
        <f>(1+G32)*(1+G33)*(1+G34)-1</f>
        <v>2.3038136636174489E-2</v>
      </c>
    </row>
    <row r="18" spans="1:18" x14ac:dyDescent="0.25">
      <c r="A18" s="47">
        <v>38749</v>
      </c>
      <c r="B18" s="9">
        <v>7.3000000000000001E-3</v>
      </c>
      <c r="C18" s="9">
        <v>4.5315763072539816E-4</v>
      </c>
      <c r="D18" s="3">
        <f t="shared" si="0"/>
        <v>111.63698507643711</v>
      </c>
      <c r="E18" s="3">
        <f>D18/MAXA($D$6:D17)-1</f>
        <v>7.3000000000000842E-3</v>
      </c>
      <c r="F18" s="10">
        <f>'L6 (3)'!Q16</f>
        <v>8.9147402016085762E-3</v>
      </c>
      <c r="G18" s="10">
        <f t="shared" si="1"/>
        <v>5.7775639905945572E-3</v>
      </c>
      <c r="H18" s="11">
        <f t="shared" si="2"/>
        <v>108.46427577276867</v>
      </c>
      <c r="I18" s="3">
        <f t="shared" si="3"/>
        <v>104.47734690596477</v>
      </c>
      <c r="J18" s="3">
        <f>I18/MAXA($I$6:I17)-1</f>
        <v>5.7775639905945919E-3</v>
      </c>
      <c r="O18" s="3" t="s">
        <v>35</v>
      </c>
      <c r="P18" s="13">
        <f>(1+B35)*(1+B36)*(1+B37)-1</f>
        <v>-1.0101260170000015E-2</v>
      </c>
      <c r="Q18" s="13">
        <f>(1+C35)*(1+C36)*(1+C37)-1</f>
        <v>1.5565253848781824E-2</v>
      </c>
      <c r="R18" s="13">
        <f>(1+G35)*(1+G36)*(1+G37)-1</f>
        <v>1.4793210346572661E-2</v>
      </c>
    </row>
    <row r="19" spans="1:18" x14ac:dyDescent="0.25">
      <c r="A19" s="47">
        <v>38777</v>
      </c>
      <c r="B19" s="9">
        <v>2.1700000000000001E-2</v>
      </c>
      <c r="C19" s="9">
        <v>1.1095810459249567E-2</v>
      </c>
      <c r="D19" s="3">
        <f t="shared" si="0"/>
        <v>114.0595076525958</v>
      </c>
      <c r="E19" s="3">
        <f>D19/MAXA($D$6:D18)-1</f>
        <v>2.1700000000000053E-2</v>
      </c>
      <c r="F19" s="10">
        <f>'L6 (3)'!Q17</f>
        <v>7.3070419780374898E-3</v>
      </c>
      <c r="G19" s="10">
        <f t="shared" si="1"/>
        <v>4.1698657670234708E-3</v>
      </c>
      <c r="H19" s="11">
        <f t="shared" si="2"/>
        <v>109.25682878895772</v>
      </c>
      <c r="I19" s="3">
        <f t="shared" si="3"/>
        <v>104.91300341825739</v>
      </c>
      <c r="J19" s="3">
        <f>I19/MAXA($I$6:I18)-1</f>
        <v>4.1698657670234951E-3</v>
      </c>
      <c r="O19" s="3" t="s">
        <v>36</v>
      </c>
      <c r="P19" s="13">
        <f>(1+B38)*(1+B39)*(1+B40)-1</f>
        <v>-1.4827971519999483E-3</v>
      </c>
      <c r="Q19" s="13">
        <f>(1+C38)*(1+C39)*(1+C40)-1</f>
        <v>-3.8244647126248421E-2</v>
      </c>
      <c r="R19" s="13">
        <f>(1+G38)*(1+G39)*(1+G40)-1</f>
        <v>2.9211869318661154E-2</v>
      </c>
    </row>
    <row r="20" spans="1:18" x14ac:dyDescent="0.25">
      <c r="A20" s="47">
        <v>38808</v>
      </c>
      <c r="B20" s="9">
        <v>9.7999999999999997E-3</v>
      </c>
      <c r="C20" s="9">
        <v>1.2155652737941391E-2</v>
      </c>
      <c r="D20" s="3">
        <f t="shared" si="0"/>
        <v>115.17729082759124</v>
      </c>
      <c r="E20" s="3">
        <f>D20/MAXA($D$6:D19)-1</f>
        <v>9.8000000000000309E-3</v>
      </c>
      <c r="F20" s="10">
        <f>'L6 (3)'!Q18</f>
        <v>8.8229107632518036E-3</v>
      </c>
      <c r="G20" s="10">
        <f t="shared" si="1"/>
        <v>5.6857345522377846E-3</v>
      </c>
      <c r="H20" s="11">
        <f t="shared" si="2"/>
        <v>110.22079203963858</v>
      </c>
      <c r="I20" s="3">
        <f t="shared" si="3"/>
        <v>105.50951090677162</v>
      </c>
      <c r="J20" s="3">
        <f>I20/MAXA($I$6:I19)-1</f>
        <v>5.6857345522378644E-3</v>
      </c>
      <c r="O20" s="3" t="s">
        <v>30</v>
      </c>
      <c r="P20" s="13">
        <f>(1+B41)*(1+B41)*(1+B43)-1</f>
        <v>-2.9606155900000042E-2</v>
      </c>
      <c r="Q20" s="13">
        <f>(1+C41)*(1+C41)*(1+C43)-1</f>
        <v>-0.12383879475937432</v>
      </c>
      <c r="R20" s="13">
        <f>(1+G41)*(1+G41)*(1+G43)-1</f>
        <v>2.4329435356536644E-2</v>
      </c>
    </row>
    <row r="21" spans="1:18" x14ac:dyDescent="0.25">
      <c r="A21" s="47">
        <v>38838</v>
      </c>
      <c r="B21" s="9">
        <v>-1.2500000000000001E-2</v>
      </c>
      <c r="C21" s="9">
        <v>-3.0916916141150885E-2</v>
      </c>
      <c r="D21" s="3">
        <f t="shared" si="0"/>
        <v>113.73757469224635</v>
      </c>
      <c r="E21" s="3">
        <f>D21/MAXA($D$6:D20)-1</f>
        <v>-1.2499999999999956E-2</v>
      </c>
      <c r="F21" s="10">
        <f>'L6 (3)'!Q19</f>
        <v>6.1577252268933619E-3</v>
      </c>
      <c r="G21" s="10">
        <f t="shared" si="1"/>
        <v>3.020549015879343E-3</v>
      </c>
      <c r="H21" s="11">
        <f t="shared" si="2"/>
        <v>110.89950139130923</v>
      </c>
      <c r="I21" s="3">
        <f t="shared" si="3"/>
        <v>105.82820755610699</v>
      </c>
      <c r="J21" s="3">
        <f>I21/MAXA($I$6:I20)-1</f>
        <v>3.0205490158794479E-3</v>
      </c>
      <c r="O21" s="3" t="s">
        <v>37</v>
      </c>
      <c r="P21" s="13">
        <f>(1+B44)*(1+B45)*(1+B346)-1</f>
        <v>1.7059999999999853E-2</v>
      </c>
      <c r="Q21" s="13">
        <f>(1+C44)*(1+C45)*(1+C346)-1</f>
        <v>5.8728401661519269E-2</v>
      </c>
      <c r="R21" s="13">
        <f>(1+G44)*(1+G45)*(1+G346)-1</f>
        <v>-4.0092366945329028E-3</v>
      </c>
    </row>
    <row r="22" spans="1:18" x14ac:dyDescent="0.25">
      <c r="A22" s="47">
        <v>38869</v>
      </c>
      <c r="B22" s="9">
        <v>-5.0000000000000001E-4</v>
      </c>
      <c r="C22" s="9">
        <v>8.6596227782509416E-5</v>
      </c>
      <c r="D22" s="3">
        <f t="shared" si="0"/>
        <v>113.68070590490024</v>
      </c>
      <c r="E22" s="3">
        <f>D22/MAXA($D$6:D21)-1</f>
        <v>-1.2993749999999915E-2</v>
      </c>
      <c r="F22" s="10">
        <f>'L6 (3)'!Q20</f>
        <v>1.1267612041817699E-4</v>
      </c>
      <c r="G22" s="10">
        <f t="shared" si="1"/>
        <v>-3.0245000905958419E-3</v>
      </c>
      <c r="H22" s="11">
        <f t="shared" si="2"/>
        <v>110.91199711688232</v>
      </c>
      <c r="I22" s="3">
        <f t="shared" si="3"/>
        <v>105.50813013276594</v>
      </c>
      <c r="J22" s="3">
        <f>I22/MAXA($I$6:I21)-1</f>
        <v>-3.0245000905958497E-3</v>
      </c>
      <c r="O22" s="3" t="s">
        <v>38</v>
      </c>
      <c r="P22" s="13">
        <f>(1+B47)*(1+B48)*(1+B49)-1</f>
        <v>-5.5754993645000139E-2</v>
      </c>
      <c r="Q22" s="13">
        <f>(1+C47)*(1+C48)*(1+C49)-1</f>
        <v>-8.8781261718749893E-2</v>
      </c>
      <c r="R22" s="13">
        <f>(1+G47)*(1+G48)*(1+G49)-1</f>
        <v>-3.6104568193799924E-3</v>
      </c>
    </row>
    <row r="23" spans="1:18" x14ac:dyDescent="0.25">
      <c r="A23" s="47">
        <v>38899</v>
      </c>
      <c r="B23" s="9">
        <v>-2.2000000000000001E-3</v>
      </c>
      <c r="C23" s="9">
        <v>5.0858787979908282E-3</v>
      </c>
      <c r="D23" s="3">
        <f t="shared" si="0"/>
        <v>113.43060835190946</v>
      </c>
      <c r="E23" s="3">
        <f>D23/MAXA($D$6:D22)-1</f>
        <v>-1.5165163749999877E-2</v>
      </c>
      <c r="F23" s="10">
        <f>'L6 (3)'!Q21</f>
        <v>1.4967586490622079E-2</v>
      </c>
      <c r="G23" s="10">
        <f t="shared" si="1"/>
        <v>1.183041027960806E-2</v>
      </c>
      <c r="H23" s="11">
        <f t="shared" si="2"/>
        <v>112.57208202657688</v>
      </c>
      <c r="I23" s="3">
        <f t="shared" si="3"/>
        <v>106.75633460007084</v>
      </c>
      <c r="J23" s="3">
        <f>I23/MAXA($I$6:I22)-1</f>
        <v>8.7701291120496627E-3</v>
      </c>
      <c r="O23" s="3" t="s">
        <v>39</v>
      </c>
      <c r="P23" s="13">
        <f>(1+B50)*(1+B51)*(1+B52)-1</f>
        <v>-4.5715056724000003E-2</v>
      </c>
      <c r="Q23" s="13">
        <f>(1+C50)*(1+C51)*(1+C52)-1</f>
        <v>-0.22558214306366153</v>
      </c>
      <c r="R23" s="13">
        <f>(1+G50)*(1+G51)*(1+G52)-1</f>
        <v>-3.7382416409436625E-2</v>
      </c>
    </row>
    <row r="24" spans="1:18" x14ac:dyDescent="0.25">
      <c r="A24" s="47">
        <v>38930</v>
      </c>
      <c r="B24" s="9">
        <v>9.4999999999999998E-3</v>
      </c>
      <c r="C24" s="9">
        <v>2.1274193032348121E-2</v>
      </c>
      <c r="D24" s="3">
        <f t="shared" si="0"/>
        <v>114.5081991312526</v>
      </c>
      <c r="E24" s="3">
        <f>D24/MAXA($D$6:D23)-1</f>
        <v>-5.8092328056248421E-3</v>
      </c>
      <c r="F24" s="10">
        <f>'L6 (3)'!Q22</f>
        <v>8.4406045218334627E-3</v>
      </c>
      <c r="G24" s="10">
        <f t="shared" si="1"/>
        <v>5.3034283108194438E-3</v>
      </c>
      <c r="H24" s="11">
        <f t="shared" si="2"/>
        <v>113.52225845116261</v>
      </c>
      <c r="I24" s="3">
        <f t="shared" si="3"/>
        <v>107.32250916734819</v>
      </c>
      <c r="J24" s="3">
        <f>I24/MAXA($I$6:I23)-1</f>
        <v>5.3034283108195357E-3</v>
      </c>
      <c r="O24" s="3" t="s">
        <v>40</v>
      </c>
      <c r="P24" s="13">
        <f>(1+B53)*(1+B54)*(1+B55)-1</f>
        <v>1.2393811753999895E-2</v>
      </c>
      <c r="Q24" s="13">
        <f>(1+C53)*(1+C54)*(1+C55)-1</f>
        <v>-0.11666759479656785</v>
      </c>
      <c r="R24" s="13">
        <f>(1+G53)*(1+G54)*(1+G55)-1</f>
        <v>2.6254199147360158E-2</v>
      </c>
    </row>
    <row r="25" spans="1:18" x14ac:dyDescent="0.25">
      <c r="A25" s="47">
        <v>38961</v>
      </c>
      <c r="B25" s="9">
        <v>6.8000000000000005E-3</v>
      </c>
      <c r="C25" s="9">
        <v>2.4566298512509466E-2</v>
      </c>
      <c r="D25" s="3">
        <f t="shared" si="0"/>
        <v>115.28685488534511</v>
      </c>
      <c r="E25" s="3">
        <f>D25/MAXA($D$6:D24)-1</f>
        <v>9.5126441129678163E-4</v>
      </c>
      <c r="F25" s="10">
        <f>'L6 (3)'!Q23</f>
        <v>1.2916539416942431E-2</v>
      </c>
      <c r="G25" s="10">
        <f t="shared" si="1"/>
        <v>9.7793632059284125E-3</v>
      </c>
      <c r="H25" s="11">
        <f t="shared" si="2"/>
        <v>114.98857317714737</v>
      </c>
      <c r="I25" s="3">
        <f t="shared" si="3"/>
        <v>108.37205496466727</v>
      </c>
      <c r="J25" s="3">
        <f>I25/MAXA($I$6:I24)-1</f>
        <v>9.7793632059284263E-3</v>
      </c>
      <c r="O25" s="3" t="s">
        <v>41</v>
      </c>
      <c r="P25" s="13">
        <f>(1+B56)*(1+B57)*(1+B58)-1</f>
        <v>5.4732674380000068E-2</v>
      </c>
      <c r="Q25" s="13">
        <f>(1+C56)*(1+C57)*(1+C58)-1</f>
        <v>0.15221779583276618</v>
      </c>
      <c r="R25" s="13">
        <f>(1+G56)*(1+G57)*(1+G58)-1</f>
        <v>3.7862789984479672E-2</v>
      </c>
    </row>
    <row r="26" spans="1:18" x14ac:dyDescent="0.25">
      <c r="A26" s="47">
        <v>38991</v>
      </c>
      <c r="B26" s="9">
        <v>1.0200000000000001E-2</v>
      </c>
      <c r="C26" s="9">
        <v>3.1508002961554205E-2</v>
      </c>
      <c r="D26" s="3">
        <f t="shared" si="0"/>
        <v>116.46278080517563</v>
      </c>
      <c r="E26" s="3">
        <f>D26/MAXA($D$6:D25)-1</f>
        <v>1.0199999999999987E-2</v>
      </c>
      <c r="F26" s="10">
        <f>'L6 (3)'!Q24</f>
        <v>2.7998746412455618E-3</v>
      </c>
      <c r="G26" s="10">
        <f t="shared" si="1"/>
        <v>-3.3730156976845716E-4</v>
      </c>
      <c r="H26" s="11">
        <f t="shared" si="2"/>
        <v>115.31052676721909</v>
      </c>
      <c r="I26" s="3">
        <f t="shared" si="3"/>
        <v>108.33550090040866</v>
      </c>
      <c r="J26" s="3">
        <f>I26/MAXA($I$6:I25)-1</f>
        <v>-3.3730156976841119E-4</v>
      </c>
      <c r="O26" s="3" t="s">
        <v>42</v>
      </c>
      <c r="P26" s="13">
        <f>(1+B59)*(1+B60)*(1+B61)-1</f>
        <v>5.2383991832000154E-2</v>
      </c>
      <c r="Q26" s="13">
        <f>(1+C59)*(1+C60)*(1+C61)-1</f>
        <v>0.14984983243163552</v>
      </c>
      <c r="R26" s="13">
        <f>(1+G59)*(1+G60)*(1+G61)-1</f>
        <v>3.2139050230443278E-2</v>
      </c>
    </row>
    <row r="27" spans="1:18" x14ac:dyDescent="0.25">
      <c r="A27" s="47">
        <v>39022</v>
      </c>
      <c r="B27" s="9">
        <v>1.4499999999999999E-2</v>
      </c>
      <c r="C27" s="9">
        <v>1.6466656727820217E-2</v>
      </c>
      <c r="D27" s="3">
        <f t="shared" si="0"/>
        <v>118.15149112685067</v>
      </c>
      <c r="E27" s="3">
        <f>D27/MAXA($D$6:D26)-1</f>
        <v>1.4499999999999957E-2</v>
      </c>
      <c r="F27" s="10">
        <f>'L6 (3)'!Q25</f>
        <v>1.160359935664892E-2</v>
      </c>
      <c r="G27" s="10">
        <f t="shared" si="1"/>
        <v>8.4664231456349007E-3</v>
      </c>
      <c r="H27" s="11">
        <f t="shared" si="2"/>
        <v>116.64854392143005</v>
      </c>
      <c r="I27" s="3">
        <f t="shared" si="3"/>
        <v>109.25271509272582</v>
      </c>
      <c r="J27" s="3">
        <f>I27/MAXA($I$6:I26)-1</f>
        <v>8.1262658380489849E-3</v>
      </c>
      <c r="O27" s="3" t="s">
        <v>43</v>
      </c>
      <c r="P27" s="13">
        <f>(1+B62)*(1+B63)*(1+B64)-1</f>
        <v>1.506545771000023E-2</v>
      </c>
      <c r="Q27" s="13">
        <f>(1+C62)*(1+C63)*(1+C64)-1</f>
        <v>5.4887068542618156E-2</v>
      </c>
      <c r="R27" s="13">
        <f>(1+G62)*(1+G63)*(1+G64)-1</f>
        <v>2.137502581652817E-2</v>
      </c>
    </row>
    <row r="28" spans="1:18" x14ac:dyDescent="0.25">
      <c r="A28" s="47">
        <v>39052</v>
      </c>
      <c r="B28" s="9">
        <v>2.0199999999999999E-2</v>
      </c>
      <c r="C28" s="9">
        <v>1.2615782852659851E-2</v>
      </c>
      <c r="D28" s="3">
        <f t="shared" si="0"/>
        <v>120.53815124761306</v>
      </c>
      <c r="E28" s="3">
        <f>D28/MAXA($D$6:D27)-1</f>
        <v>2.0199999999999996E-2</v>
      </c>
      <c r="F28" s="10">
        <f>'L6 (3)'!Q26</f>
        <v>6.6951845515403671E-3</v>
      </c>
      <c r="G28" s="10">
        <f t="shared" si="1"/>
        <v>3.5580083405263481E-3</v>
      </c>
      <c r="H28" s="11">
        <f t="shared" si="2"/>
        <v>117.42952745065249</v>
      </c>
      <c r="I28" s="3">
        <f t="shared" si="3"/>
        <v>109.6414371642509</v>
      </c>
      <c r="J28" s="3">
        <f>I28/MAXA($I$6:I27)-1</f>
        <v>3.5580083405264418E-3</v>
      </c>
      <c r="O28" s="3" t="s">
        <v>44</v>
      </c>
      <c r="P28" s="13">
        <f>(1+B65)*(1+B66)*(1+B67)-1</f>
        <v>2.2076321552000122E-2</v>
      </c>
      <c r="Q28" s="13">
        <f>(1+C65)*(1+C66)*(1+C67)-1</f>
        <v>4.872215870265606E-2</v>
      </c>
      <c r="R28" s="13">
        <f>(1+G65)*(1+G66)*(1+G67)-1</f>
        <v>2.2757701074566983E-2</v>
      </c>
    </row>
    <row r="29" spans="1:18" x14ac:dyDescent="0.25">
      <c r="A29" s="47">
        <v>39083</v>
      </c>
      <c r="B29" s="9">
        <v>1.1299999999999999E-2</v>
      </c>
      <c r="C29" s="9">
        <v>1.4059042735039773E-2</v>
      </c>
      <c r="D29" s="3">
        <f t="shared" si="0"/>
        <v>121.9002323567111</v>
      </c>
      <c r="E29" s="3">
        <f>D29/MAXA($D$6:D28)-1</f>
        <v>1.1300000000000088E-2</v>
      </c>
      <c r="F29" s="10">
        <f>'L6 (3)'!Q27</f>
        <v>8.229916510895845E-3</v>
      </c>
      <c r="G29" s="10">
        <f t="shared" si="1"/>
        <v>5.0927402998818261E-3</v>
      </c>
      <c r="H29" s="11">
        <f t="shared" si="2"/>
        <v>118.39596265748531</v>
      </c>
      <c r="I29" s="3">
        <f t="shared" si="3"/>
        <v>110.19981252983423</v>
      </c>
      <c r="J29" s="3">
        <f>I29/MAXA($I$6:I28)-1</f>
        <v>5.0927402998817151E-3</v>
      </c>
      <c r="O29" s="3" t="s">
        <v>45</v>
      </c>
      <c r="P29" s="13">
        <f>(1+B68)*(1+B69)*(1+B70)-1</f>
        <v>-1.4863914549999913E-2</v>
      </c>
      <c r="Q29" s="13">
        <f>(1+C68)*(1+C69)*(1+C70)-1</f>
        <v>-0.11862196676535885</v>
      </c>
      <c r="R29" s="13">
        <f>(1+G68)*(1+G69)*(1+G70)-1</f>
        <v>-2.4636340060211315E-2</v>
      </c>
    </row>
    <row r="30" spans="1:18" x14ac:dyDescent="0.25">
      <c r="A30" s="47">
        <v>39114</v>
      </c>
      <c r="B30" s="9">
        <v>1.8E-3</v>
      </c>
      <c r="C30" s="9">
        <v>-2.1846176033528231E-2</v>
      </c>
      <c r="D30" s="3">
        <f t="shared" si="0"/>
        <v>122.11965277495318</v>
      </c>
      <c r="E30" s="3">
        <f>D30/MAXA($D$6:D29)-1</f>
        <v>1.8000000000000238E-3</v>
      </c>
      <c r="F30" s="10">
        <f>'L6 (3)'!Q28</f>
        <v>9.7701672682606079E-3</v>
      </c>
      <c r="G30" s="10">
        <f t="shared" si="1"/>
        <v>6.632991057246589E-3</v>
      </c>
      <c r="H30" s="11">
        <f t="shared" si="2"/>
        <v>119.55271101653568</v>
      </c>
      <c r="I30" s="3">
        <f t="shared" si="3"/>
        <v>110.93076690085489</v>
      </c>
      <c r="J30" s="3">
        <f>I30/MAXA($I$6:I29)-1</f>
        <v>6.6329910572466844E-3</v>
      </c>
      <c r="O30" s="3" t="s">
        <v>46</v>
      </c>
      <c r="P30" s="13">
        <f>(1+B71)*(1+B72)*(1+B73)-1</f>
        <v>2.7205646330000111E-2</v>
      </c>
      <c r="Q30" s="13">
        <f>(1+C71)*(1+C72)*(1+C73)-1</f>
        <v>0.10719794528113624</v>
      </c>
      <c r="R30" s="13">
        <f>(1+G71)*(1+G72)*(1+G73)-1</f>
        <v>4.4162844791936218E-2</v>
      </c>
    </row>
    <row r="31" spans="1:18" x14ac:dyDescent="0.25">
      <c r="A31" s="47">
        <v>39142</v>
      </c>
      <c r="B31" s="9">
        <v>9.5999999999999992E-3</v>
      </c>
      <c r="C31" s="9">
        <v>9.9799828968305526E-3</v>
      </c>
      <c r="D31" s="3">
        <f t="shared" si="0"/>
        <v>123.29200144159273</v>
      </c>
      <c r="E31" s="3">
        <f>D31/MAXA($D$6:D30)-1</f>
        <v>9.6000000000000529E-3</v>
      </c>
      <c r="F31" s="10">
        <f>'L6 (3)'!Q29</f>
        <v>-6.3936070781104781E-3</v>
      </c>
      <c r="G31" s="10">
        <f t="shared" si="1"/>
        <v>-9.5307832891244962E-3</v>
      </c>
      <c r="H31" s="11">
        <f t="shared" si="2"/>
        <v>118.78833795717307</v>
      </c>
      <c r="I31" s="3">
        <f t="shared" si="3"/>
        <v>109.87350980142647</v>
      </c>
      <c r="J31" s="3">
        <f>I31/MAXA($I$6:I30)-1</f>
        <v>-9.5307832891244892E-3</v>
      </c>
      <c r="O31" s="3" t="s">
        <v>47</v>
      </c>
      <c r="P31" s="13">
        <f>(1+B74)*(1+B75)*(1+B76)-1</f>
        <v>4.7287417665999865E-2</v>
      </c>
      <c r="Q31" s="13">
        <f>(1+C74)*(1+C75)*(1+C76)-1</f>
        <v>0.10203300823660832</v>
      </c>
      <c r="R31" s="13">
        <f>(1+G74)*(1+G75)*(1+G76)-1</f>
        <v>2.6541085250882723E-2</v>
      </c>
    </row>
    <row r="32" spans="1:18" x14ac:dyDescent="0.25">
      <c r="A32" s="47">
        <v>39173</v>
      </c>
      <c r="B32" s="9">
        <v>1.46E-2</v>
      </c>
      <c r="C32" s="9">
        <v>4.3290690602424187E-2</v>
      </c>
      <c r="D32" s="3">
        <f t="shared" si="0"/>
        <v>125.09206466263998</v>
      </c>
      <c r="E32" s="3">
        <f>D32/MAXA($D$6:D31)-1</f>
        <v>1.4599999999999946E-2</v>
      </c>
      <c r="F32" s="10">
        <f>'L6 (3)'!Q30</f>
        <v>7.27885669238733E-3</v>
      </c>
      <c r="G32" s="10">
        <f t="shared" si="1"/>
        <v>4.141680481373311E-3</v>
      </c>
      <c r="H32" s="11">
        <f t="shared" si="2"/>
        <v>119.65298124589022</v>
      </c>
      <c r="I32" s="3">
        <f t="shared" si="3"/>
        <v>110.328570772391</v>
      </c>
      <c r="J32" s="3">
        <f>I32/MAXA($I$6:I31)-1</f>
        <v>-5.4285762668719872E-3</v>
      </c>
      <c r="O32" s="3" t="s">
        <v>48</v>
      </c>
      <c r="P32" s="13">
        <f>(1+B77)*(1+B78)*(1+B79)-1</f>
        <v>5.4988383999998725E-3</v>
      </c>
      <c r="Q32" s="13">
        <f>(1+C77)*(1+C78)*(1+C79)-1</f>
        <v>5.4220556110406548E-2</v>
      </c>
      <c r="R32" s="13">
        <f>(1+G77)*(1+G78)*(1+G79)-1</f>
        <v>2.0459268986373846E-2</v>
      </c>
    </row>
    <row r="33" spans="1:18" x14ac:dyDescent="0.25">
      <c r="A33" s="47">
        <v>39203</v>
      </c>
      <c r="B33" s="9">
        <v>1.0800000000000001E-2</v>
      </c>
      <c r="C33" s="9">
        <v>3.254922870993493E-2</v>
      </c>
      <c r="D33" s="3">
        <f t="shared" si="0"/>
        <v>126.44305896099648</v>
      </c>
      <c r="E33" s="3">
        <f>D33/MAXA($D$6:D32)-1</f>
        <v>1.0799999999999921E-2</v>
      </c>
      <c r="F33" s="10">
        <f>'L6 (3)'!Q31</f>
        <v>1.3524244625661725E-2</v>
      </c>
      <c r="G33" s="10">
        <f t="shared" si="1"/>
        <v>1.0387068414647706E-2</v>
      </c>
      <c r="H33" s="11">
        <f t="shared" si="2"/>
        <v>121.27119743444936</v>
      </c>
      <c r="I33" s="3">
        <f t="shared" si="3"/>
        <v>111.47456118509412</v>
      </c>
      <c r="J33" s="3">
        <f>I33/MAXA($I$6:I32)-1</f>
        <v>4.902105154697578E-3</v>
      </c>
      <c r="O33" s="3" t="s">
        <v>49</v>
      </c>
      <c r="P33" s="13">
        <f>(1+B80)*(1+B81)*(1+B82)-1</f>
        <v>-1.1282222280999954E-2</v>
      </c>
      <c r="Q33" s="13">
        <f>(1+C80)*(1+C81)*(1+C82)-1</f>
        <v>-3.9144846414979062E-3</v>
      </c>
      <c r="R33" s="13">
        <f>(1+G80)*(1+G81)*(1+G82)-1</f>
        <v>4.8168834904434021E-3</v>
      </c>
    </row>
    <row r="34" spans="1:18" x14ac:dyDescent="0.25">
      <c r="A34" s="47">
        <v>39234</v>
      </c>
      <c r="B34" s="9">
        <v>2.8000000000000004E-3</v>
      </c>
      <c r="C34" s="9">
        <v>-1.7816322202167556E-2</v>
      </c>
      <c r="D34" s="3">
        <f t="shared" si="0"/>
        <v>126.79709952608727</v>
      </c>
      <c r="E34" s="3">
        <f>D34/MAXA($D$6:D33)-1</f>
        <v>2.7999999999999137E-3</v>
      </c>
      <c r="F34" s="10">
        <f>'L6 (3)'!Q32</f>
        <v>1.1481945976818106E-2</v>
      </c>
      <c r="G34" s="10">
        <f t="shared" si="1"/>
        <v>8.344769765804087E-3</v>
      </c>
      <c r="H34" s="11">
        <f t="shared" si="2"/>
        <v>122.66362677193575</v>
      </c>
      <c r="I34" s="3">
        <f t="shared" si="3"/>
        <v>112.40479073292776</v>
      </c>
      <c r="J34" s="3">
        <f>I34/MAXA($I$6:I33)-1</f>
        <v>8.3447697658041164E-3</v>
      </c>
      <c r="O34" s="3" t="s">
        <v>50</v>
      </c>
      <c r="P34" s="13">
        <f>(1+B83)*(1+B84)*(1+B85)-1</f>
        <v>-2.7922824307999972E-2</v>
      </c>
      <c r="Q34" s="13">
        <f>(1+C83)*(1+C84)*(1+C85)-1</f>
        <v>-0.14327899264812149</v>
      </c>
      <c r="R34" s="13">
        <f>(1+G83)*(1+G84)*(1+G85)-1</f>
        <v>-2.4000482845704108E-2</v>
      </c>
    </row>
    <row r="35" spans="1:18" x14ac:dyDescent="0.25">
      <c r="A35" s="47">
        <v>39264</v>
      </c>
      <c r="B35" s="9">
        <v>-4.1999999999999997E-3</v>
      </c>
      <c r="C35" s="9">
        <v>-3.1981878316802548E-2</v>
      </c>
      <c r="D35" s="3">
        <f t="shared" si="0"/>
        <v>126.2645517080777</v>
      </c>
      <c r="E35" s="3">
        <f>D35/MAXA($D$6:D34)-1</f>
        <v>-4.1999999999999815E-3</v>
      </c>
      <c r="F35" s="10">
        <f>'L6 (3)'!Q33</f>
        <v>6.7037256596157958E-3</v>
      </c>
      <c r="G35" s="10">
        <f t="shared" si="1"/>
        <v>3.5665494486017768E-3</v>
      </c>
      <c r="H35" s="11">
        <f t="shared" si="2"/>
        <v>123.48593007422832</v>
      </c>
      <c r="I35" s="3">
        <f t="shared" si="3"/>
        <v>112.80568797733648</v>
      </c>
      <c r="J35" s="3">
        <f>I35/MAXA($I$6:I34)-1</f>
        <v>3.5665494486016858E-3</v>
      </c>
      <c r="O35" s="3" t="s">
        <v>51</v>
      </c>
      <c r="P35" s="13">
        <f>(1+B86)*(1+B87)*(1+B88)-1</f>
        <v>8.2838444399999656E-3</v>
      </c>
      <c r="Q35" s="13">
        <f>(1+C86)*(1+C87)*(1+C88)-1</f>
        <v>0.11152350770975006</v>
      </c>
      <c r="R35" s="13">
        <f>(1+G86)*(1+G87)*(1+G88)-1</f>
        <v>3.3703244403728627E-2</v>
      </c>
    </row>
    <row r="36" spans="1:18" x14ac:dyDescent="0.25">
      <c r="A36" s="47">
        <v>39295</v>
      </c>
      <c r="B36" s="9">
        <v>-1.4499999999999999E-2</v>
      </c>
      <c r="C36" s="9">
        <v>1.2863571531556817E-2</v>
      </c>
      <c r="D36" s="3">
        <f t="shared" si="0"/>
        <v>124.43371570831059</v>
      </c>
      <c r="E36" s="3">
        <f>D36/MAXA($D$6:D35)-1</f>
        <v>-1.8639099999999909E-2</v>
      </c>
      <c r="F36" s="10">
        <f>'L6 (3)'!Q34</f>
        <v>1.942485836896246E-3</v>
      </c>
      <c r="G36" s="10">
        <f t="shared" si="1"/>
        <v>-1.194690374117773E-3</v>
      </c>
      <c r="H36" s="11">
        <f t="shared" si="2"/>
        <v>123.72579974445345</v>
      </c>
      <c r="I36" s="3">
        <f t="shared" si="3"/>
        <v>112.67092010776422</v>
      </c>
      <c r="J36" s="3">
        <f>I36/MAXA($I$6:I35)-1</f>
        <v>-1.1946903741177906E-3</v>
      </c>
      <c r="O36" s="3" t="s">
        <v>52</v>
      </c>
      <c r="P36" s="13">
        <f>(1+B89)*(1+B90)*(1+B91)-1</f>
        <v>3.4630977124999962E-2</v>
      </c>
      <c r="Q36" s="13">
        <f>(1+C89)*(1+C90)*(1+C91)-1</f>
        <v>0.11996660136704707</v>
      </c>
      <c r="R36" s="13">
        <f>(1+G89)*(1+G90)*(1+G91)-1</f>
        <v>3.2781733446228589E-2</v>
      </c>
    </row>
    <row r="37" spans="1:18" x14ac:dyDescent="0.25">
      <c r="A37" s="47">
        <v>39326</v>
      </c>
      <c r="B37" s="9">
        <v>8.6999999999999994E-3</v>
      </c>
      <c r="C37" s="9">
        <v>3.5794008343299488E-2</v>
      </c>
      <c r="D37" s="3">
        <f t="shared" si="0"/>
        <v>125.51628903497289</v>
      </c>
      <c r="E37" s="3">
        <f>D37/MAXA($D$6:D36)-1</f>
        <v>-1.0101260169999904E-2</v>
      </c>
      <c r="F37" s="10">
        <f>'L6 (3)'!Q35</f>
        <v>1.5533439036438258E-2</v>
      </c>
      <c r="G37" s="10">
        <f t="shared" si="1"/>
        <v>1.2396262825424239E-2</v>
      </c>
      <c r="H37" s="11">
        <f t="shared" si="2"/>
        <v>125.6476869120185</v>
      </c>
      <c r="I37" s="3">
        <f t="shared" si="3"/>
        <v>114.06761844620243</v>
      </c>
      <c r="J37" s="3">
        <f>I37/MAXA($I$6:I36)-1</f>
        <v>1.1186762755433843E-2</v>
      </c>
      <c r="O37" s="3" t="s">
        <v>53</v>
      </c>
      <c r="P37" s="13">
        <f>(1+B92)*(1+B93)*(1+B94)-1</f>
        <v>-8.680366527999972E-3</v>
      </c>
      <c r="Q37" s="13">
        <f>(1+C92)*(1+C93)*(1+C94)-1</f>
        <v>-3.2879605496395681E-2</v>
      </c>
      <c r="R37" s="13">
        <f>(1+G92)*(1+G93)*(1+G94)-1</f>
        <v>1.2794350309474511E-2</v>
      </c>
    </row>
    <row r="38" spans="1:18" x14ac:dyDescent="0.25">
      <c r="A38" s="47">
        <v>39356</v>
      </c>
      <c r="B38" s="9">
        <v>1.0900000000000002E-2</v>
      </c>
      <c r="C38" s="9">
        <v>1.4822338300311211E-2</v>
      </c>
      <c r="D38" s="3">
        <f t="shared" si="0"/>
        <v>126.88441658545408</v>
      </c>
      <c r="E38" s="3">
        <f>D38/MAXA($D$6:D37)-1</f>
        <v>6.8863609414693272E-4</v>
      </c>
      <c r="F38" s="10">
        <f>'L6 (3)'!Q36</f>
        <v>1.8020699089478766E-2</v>
      </c>
      <c r="G38" s="10">
        <f t="shared" si="1"/>
        <v>1.4883522878464747E-2</v>
      </c>
      <c r="H38" s="11">
        <f t="shared" si="2"/>
        <v>127.91194606914901</v>
      </c>
      <c r="I38" s="3">
        <f t="shared" si="3"/>
        <v>115.76534645503847</v>
      </c>
      <c r="J38" s="3">
        <f>I38/MAXA($I$6:I37)-1</f>
        <v>1.4883522878464728E-2</v>
      </c>
      <c r="O38" s="3" t="s">
        <v>54</v>
      </c>
      <c r="P38" s="13">
        <f>(1+B95)*(1+B96)*(1+B97)-1</f>
        <v>2.4920068759999969E-2</v>
      </c>
      <c r="Q38" s="13">
        <f>(1+C95)*(1+C96)*(1+C97)-1</f>
        <v>5.7636406912816573E-2</v>
      </c>
      <c r="R38" s="13">
        <f>(1+G95)*(1+G96)*(1+G97)-1</f>
        <v>1.5773606165619958E-2</v>
      </c>
    </row>
    <row r="39" spans="1:18" x14ac:dyDescent="0.25">
      <c r="A39" s="47">
        <v>39387</v>
      </c>
      <c r="B39" s="9">
        <v>-1.54E-2</v>
      </c>
      <c r="C39" s="9">
        <v>-4.4043417224814418E-2</v>
      </c>
      <c r="D39" s="3">
        <f t="shared" si="0"/>
        <v>124.93039657003808</v>
      </c>
      <c r="E39" s="3">
        <f>D39/MAXA($D$6:D38)-1</f>
        <v>-1.5399999999999969E-2</v>
      </c>
      <c r="F39" s="10">
        <f>'L6 (3)'!Q37</f>
        <v>1.3128877801496524E-2</v>
      </c>
      <c r="G39" s="10">
        <f t="shared" si="1"/>
        <v>9.9917015904825053E-3</v>
      </c>
      <c r="H39" s="11">
        <f t="shared" si="2"/>
        <v>129.5912863784425</v>
      </c>
      <c r="I39" s="3">
        <f t="shared" si="3"/>
        <v>116.92203925133603</v>
      </c>
      <c r="J39" s="3">
        <f>I39/MAXA($I$6:I38)-1</f>
        <v>9.9917015904824602E-3</v>
      </c>
      <c r="O39" s="3" t="s">
        <v>55</v>
      </c>
      <c r="P39" s="13">
        <f>(1+B5598)*(1+B99)*(1+B100)-1</f>
        <v>1.3137379999999865E-2</v>
      </c>
      <c r="Q39" s="13">
        <f>(1+C5598)*(1+C99)*(1+C100)-1</f>
        <v>9.9350687331518639E-3</v>
      </c>
      <c r="R39" s="13">
        <f>(1+G5598)*(1+G99)*(1+G100)-1</f>
        <v>8.6847859197720645E-3</v>
      </c>
    </row>
    <row r="40" spans="1:18" x14ac:dyDescent="0.25">
      <c r="A40" s="47">
        <v>39417</v>
      </c>
      <c r="B40" s="9">
        <v>3.2000000000000002E-3</v>
      </c>
      <c r="C40" s="9">
        <v>-8.6285090339686121E-3</v>
      </c>
      <c r="D40" s="3">
        <f t="shared" si="0"/>
        <v>125.33017383906221</v>
      </c>
      <c r="E40" s="3">
        <f>D40/MAXA($D$6:D39)-1</f>
        <v>-1.2249279999999918E-2</v>
      </c>
      <c r="F40" s="10">
        <f>'L6 (3)'!Q38</f>
        <v>7.2228692203609394E-3</v>
      </c>
      <c r="G40" s="10">
        <f t="shared" si="1"/>
        <v>4.0856930093469204E-3</v>
      </c>
      <c r="H40" s="11">
        <f t="shared" si="2"/>
        <v>130.52730729205231</v>
      </c>
      <c r="I40" s="3">
        <f t="shared" si="3"/>
        <v>117.3997468097438</v>
      </c>
      <c r="J40" s="3">
        <f>I40/MAXA($I$6:I39)-1</f>
        <v>4.0856930093469135E-3</v>
      </c>
      <c r="O40" s="3" t="s">
        <v>56</v>
      </c>
      <c r="P40" s="13">
        <f>(1+B101)*(1+B102)*(1+B103)-1</f>
        <v>2.9328498356000043E-2</v>
      </c>
      <c r="Q40" s="13">
        <f>(1+C101)*(1+C102)*(1+C103)-1</f>
        <v>0.10026714947921511</v>
      </c>
      <c r="R40" s="13">
        <f>(1+G101)*(1+G102)*(1+G103)-1</f>
        <v>3.6391948138358998E-3</v>
      </c>
    </row>
    <row r="41" spans="1:18" x14ac:dyDescent="0.25">
      <c r="A41" s="47">
        <v>39448</v>
      </c>
      <c r="B41" s="9">
        <v>-1.1000000000000001E-2</v>
      </c>
      <c r="C41" s="9">
        <v>-6.116343193593643E-2</v>
      </c>
      <c r="D41" s="3">
        <f t="shared" si="0"/>
        <v>123.95154192683253</v>
      </c>
      <c r="E41" s="3">
        <f>D41/MAXA($D$6:D40)-1</f>
        <v>-2.3114537919999956E-2</v>
      </c>
      <c r="F41" s="10">
        <f>'L6 (3)'!Q39</f>
        <v>1.1319697541007876E-2</v>
      </c>
      <c r="G41" s="10">
        <f t="shared" si="1"/>
        <v>8.1825213299938568E-3</v>
      </c>
      <c r="H41" s="11">
        <f t="shared" si="2"/>
        <v>132.00483693144054</v>
      </c>
      <c r="I41" s="3">
        <f t="shared" si="3"/>
        <v>118.3603727421504</v>
      </c>
      <c r="J41" s="3">
        <f>I41/MAXA($I$6:I40)-1</f>
        <v>8.1825213299937527E-3</v>
      </c>
      <c r="O41" s="3" t="s">
        <v>57</v>
      </c>
      <c r="P41" s="13">
        <f>(1+B104)*(1+B105)*(1+B106)-1</f>
        <v>2.6911942999996441E-4</v>
      </c>
      <c r="Q41" s="13">
        <f>(1+C104)*(1+C105)*(1+C106)-1</f>
        <v>2.3636455365220632E-2</v>
      </c>
      <c r="R41" s="13">
        <f>(1+G104)*(1+G105)*(1+G106)-1</f>
        <v>1.119150124531787E-2</v>
      </c>
    </row>
    <row r="42" spans="1:18" x14ac:dyDescent="0.25">
      <c r="A42" s="47">
        <v>39479</v>
      </c>
      <c r="B42" s="9">
        <v>1.8200000000000001E-2</v>
      </c>
      <c r="C42" s="9">
        <v>-3.4761192772624461E-2</v>
      </c>
      <c r="D42" s="3">
        <f t="shared" si="0"/>
        <v>126.20745998990088</v>
      </c>
      <c r="E42" s="3">
        <f>D42/MAXA($D$6:D41)-1</f>
        <v>-5.3352225101439554E-3</v>
      </c>
      <c r="F42" s="10">
        <f>'L6 (3)'!Q40</f>
        <v>4.1161824121224043E-3</v>
      </c>
      <c r="G42" s="10">
        <f t="shared" si="1"/>
        <v>9.790062011083853E-4</v>
      </c>
      <c r="H42" s="11">
        <f t="shared" si="2"/>
        <v>132.5481929195328</v>
      </c>
      <c r="I42" s="3">
        <f t="shared" si="3"/>
        <v>118.47624828103046</v>
      </c>
      <c r="J42" s="3">
        <f>I42/MAXA($I$6:I41)-1</f>
        <v>9.7900620110835668E-4</v>
      </c>
      <c r="O42" s="3" t="s">
        <v>58</v>
      </c>
      <c r="P42" s="13">
        <f>(1+B107)*(1+B108)*(1+B109)-1</f>
        <v>1.2598255299999916E-2</v>
      </c>
      <c r="Q42" s="13">
        <f>(1+C107)*(1+C108)*(1+C109)-1</f>
        <v>4.6859836791259601E-2</v>
      </c>
      <c r="R42" s="13">
        <f>(1+G107)*(1+G108)*(1+G109)-1</f>
        <v>-4.3726803600085962E-4</v>
      </c>
    </row>
    <row r="43" spans="1:18" x14ac:dyDescent="0.25">
      <c r="A43" s="47">
        <v>39508</v>
      </c>
      <c r="B43" s="9">
        <v>-7.9000000000000008E-3</v>
      </c>
      <c r="C43" s="9">
        <v>-5.9596236145298409E-3</v>
      </c>
      <c r="D43" s="3">
        <f t="shared" si="0"/>
        <v>125.21042105598066</v>
      </c>
      <c r="E43" s="3">
        <f>D43/MAXA($D$6:D42)-1</f>
        <v>-1.3193074252313863E-2</v>
      </c>
      <c r="F43" s="10">
        <f>'L6 (3)'!Q41</f>
        <v>1.0906942481519577E-2</v>
      </c>
      <c r="G43" s="10">
        <f t="shared" si="1"/>
        <v>7.7697662705055581E-3</v>
      </c>
      <c r="H43" s="11">
        <f t="shared" si="2"/>
        <v>133.9938884357355</v>
      </c>
      <c r="I43" s="3">
        <f t="shared" si="3"/>
        <v>119.39678103878046</v>
      </c>
      <c r="J43" s="3">
        <f>I43/MAXA($I$6:I42)-1</f>
        <v>7.7697662705056292E-3</v>
      </c>
      <c r="O43" s="3" t="s">
        <v>59</v>
      </c>
      <c r="P43" s="13">
        <f>(1+B110)*(1+B111)*(1+B112)-1</f>
        <v>3.4074592339000009E-2</v>
      </c>
      <c r="Q43" s="13">
        <f>(1+C110)*(1+C111)*(1+C112)-1</f>
        <v>9.9200101774669092E-2</v>
      </c>
      <c r="R43" s="13">
        <f>(1+G110)*(1+G111)*(1+G112)-1</f>
        <v>7.4968983583891813E-3</v>
      </c>
    </row>
    <row r="44" spans="1:18" x14ac:dyDescent="0.25">
      <c r="A44" s="47">
        <v>39539</v>
      </c>
      <c r="B44" s="9">
        <v>5.0000000000000001E-3</v>
      </c>
      <c r="C44" s="9">
        <v>4.7546697913198877E-2</v>
      </c>
      <c r="D44" s="3">
        <f t="shared" si="0"/>
        <v>125.83647316126056</v>
      </c>
      <c r="E44" s="3">
        <f>D44/MAXA($D$6:D43)-1</f>
        <v>-8.2590396235754371E-3</v>
      </c>
      <c r="F44" s="10">
        <f>'L6 (3)'!Q42</f>
        <v>-4.9583750064892641E-3</v>
      </c>
      <c r="G44" s="10">
        <f t="shared" si="1"/>
        <v>-8.0955512175032822E-3</v>
      </c>
      <c r="H44" s="11">
        <f t="shared" si="2"/>
        <v>133.32949648829344</v>
      </c>
      <c r="I44" s="3">
        <f t="shared" si="3"/>
        <v>118.43019828267599</v>
      </c>
      <c r="J44" s="3">
        <f>I44/MAXA($I$6:I43)-1</f>
        <v>-8.0955512175032718E-3</v>
      </c>
      <c r="O44" s="3" t="s">
        <v>60</v>
      </c>
      <c r="P44" s="13">
        <f>(1+B113)*(1+B114)*(1+B115)-1</f>
        <v>1.8727572679999804E-2</v>
      </c>
      <c r="Q44" s="13">
        <f>(1+C113)*(1+C114)*(1+C115)-1</f>
        <v>1.2973652965117433E-2</v>
      </c>
      <c r="R44" s="13">
        <f>(1+G113)*(1+G114)*(1+G115)-1</f>
        <v>1.8743567183630017E-3</v>
      </c>
    </row>
    <row r="45" spans="1:18" x14ac:dyDescent="0.25">
      <c r="A45" s="47">
        <v>39569</v>
      </c>
      <c r="B45" s="9">
        <v>1.2E-2</v>
      </c>
      <c r="C45" s="9">
        <v>1.0674181657577053E-2</v>
      </c>
      <c r="D45" s="3">
        <f t="shared" si="0"/>
        <v>127.34651083919569</v>
      </c>
      <c r="E45" s="3">
        <f>D45/MAXA($D$6:D44)-1</f>
        <v>3.6418519009415729E-3</v>
      </c>
      <c r="F45" s="10">
        <f>'L6 (3)'!Q43</f>
        <v>7.2568416969246395E-3</v>
      </c>
      <c r="G45" s="10">
        <f t="shared" si="1"/>
        <v>4.1196654859106206E-3</v>
      </c>
      <c r="H45" s="11">
        <f t="shared" si="2"/>
        <v>134.29704753783963</v>
      </c>
      <c r="I45" s="3">
        <f t="shared" si="3"/>
        <v>118.91809108303067</v>
      </c>
      <c r="J45" s="3">
        <f>I45/MAXA($I$6:I44)-1</f>
        <v>-4.0092366945329028E-3</v>
      </c>
      <c r="O45" s="3" t="s">
        <v>61</v>
      </c>
      <c r="P45" s="13">
        <f>(1+B116)*(1+B117)*(1+B118)-1</f>
        <v>1.5743520663999755E-2</v>
      </c>
      <c r="Q45" s="13">
        <f>(1+C116)*(1+C117)*(1+C118)-1</f>
        <v>4.6941268998153873E-2</v>
      </c>
      <c r="R45" s="13">
        <f>(1+G116)*(1+G117)*(1+G118)-1</f>
        <v>7.5127463218576107E-3</v>
      </c>
    </row>
    <row r="46" spans="1:18" x14ac:dyDescent="0.25">
      <c r="A46" s="47">
        <v>39600</v>
      </c>
      <c r="B46" s="9">
        <v>-1.54E-2</v>
      </c>
      <c r="C46" s="9">
        <v>-8.5962384902803612E-2</v>
      </c>
      <c r="D46" s="3">
        <f t="shared" si="0"/>
        <v>125.38537457227208</v>
      </c>
      <c r="E46" s="3">
        <f>D46/MAXA($D$6:D45)-1</f>
        <v>-1.5399999999999969E-2</v>
      </c>
      <c r="F46" s="10">
        <f>'L6 (3)'!Q44</f>
        <v>1.0395567160698138E-2</v>
      </c>
      <c r="G46" s="10">
        <f t="shared" si="1"/>
        <v>7.2583909496841195E-3</v>
      </c>
      <c r="H46" s="11">
        <f t="shared" si="2"/>
        <v>135.69314151500271</v>
      </c>
      <c r="I46" s="3">
        <f t="shared" si="3"/>
        <v>119.78124507910147</v>
      </c>
      <c r="J46" s="3">
        <f>I46/MAXA($I$6:I45)-1</f>
        <v>3.2200536478126374E-3</v>
      </c>
      <c r="O46" s="3" t="s">
        <v>62</v>
      </c>
      <c r="P46" s="13">
        <f>(1+B119)*(1+B120)*(1+B121)-1</f>
        <v>7.8003467659999437E-3</v>
      </c>
      <c r="Q46" s="13">
        <f>(1+C119)*(1+C120)*(1+C121)-1</f>
        <v>6.15236942759112E-3</v>
      </c>
      <c r="R46" s="13">
        <f>(1+G119)*(1+G120)*(1+G121)-1</f>
        <v>9.0712113879987122E-3</v>
      </c>
    </row>
    <row r="47" spans="1:18" x14ac:dyDescent="0.25">
      <c r="A47" s="47">
        <v>39630</v>
      </c>
      <c r="B47" s="9">
        <v>-1.3700000000000002E-2</v>
      </c>
      <c r="C47" s="9">
        <v>-9.8593710937500134E-3</v>
      </c>
      <c r="D47" s="3">
        <f t="shared" si="0"/>
        <v>123.66759494063196</v>
      </c>
      <c r="E47" s="3">
        <f>D47/MAXA($D$6:D46)-1</f>
        <v>-2.8889019999999932E-2</v>
      </c>
      <c r="F47" s="10">
        <f>'L6 (3)'!Q45</f>
        <v>-1.4119489709260335E-2</v>
      </c>
      <c r="G47" s="10">
        <f t="shared" si="1"/>
        <v>-1.7256665920274354E-2</v>
      </c>
      <c r="H47" s="11">
        <f t="shared" si="2"/>
        <v>133.77722359976443</v>
      </c>
      <c r="I47" s="3">
        <f t="shared" si="3"/>
        <v>117.71422014925692</v>
      </c>
      <c r="J47" s="3">
        <f>I47/MAXA($I$6:I46)-1</f>
        <v>-1.7256665920274306E-2</v>
      </c>
      <c r="O47" s="3" t="s">
        <v>63</v>
      </c>
      <c r="P47" s="13">
        <f>(1+B122)*(1+B123)*(1+B124)-1</f>
        <v>1.1598627659999972E-2</v>
      </c>
      <c r="Q47" s="13">
        <f>(1+C122)*(1+C123)*(1+C124)-1</f>
        <v>4.3913350109456406E-2</v>
      </c>
      <c r="R47" s="13">
        <f>(1+G122)*(1+G123)*(1+G124)-1</f>
        <v>1.269541961330356E-2</v>
      </c>
    </row>
    <row r="48" spans="1:18" x14ac:dyDescent="0.25">
      <c r="A48" s="47">
        <v>39661</v>
      </c>
      <c r="B48" s="9">
        <v>8.9999999999999998E-4</v>
      </c>
      <c r="C48" s="9">
        <v>1.2190464532380041E-2</v>
      </c>
      <c r="D48" s="3">
        <f t="shared" si="0"/>
        <v>123.77889577607851</v>
      </c>
      <c r="E48" s="3">
        <f>D48/MAXA($D$6:D47)-1</f>
        <v>-2.8015020118000056E-2</v>
      </c>
      <c r="F48" s="10">
        <f>'L6 (3)'!Q46</f>
        <v>1.1415217381477528E-2</v>
      </c>
      <c r="G48" s="10">
        <f t="shared" si="1"/>
        <v>8.2780411704635095E-3</v>
      </c>
      <c r="H48" s="11">
        <f t="shared" si="2"/>
        <v>135.30431968784626</v>
      </c>
      <c r="I48" s="3">
        <f t="shared" si="3"/>
        <v>118.68866331000147</v>
      </c>
      <c r="J48" s="3">
        <f>I48/MAXA($I$6:I47)-1</f>
        <v>-9.1214761407637512E-3</v>
      </c>
      <c r="O48" s="3" t="s">
        <v>64</v>
      </c>
      <c r="P48" s="13">
        <f>(1+B125)*(1+B126)*(1+B127)-1</f>
        <v>4.5936321739999952E-2</v>
      </c>
      <c r="Q48" s="13">
        <f>(1+C125)*(1+C126)*(1+C127)-1</f>
        <v>4.3664050842233681E-3</v>
      </c>
      <c r="R48" s="13">
        <f>(1+G125)*(1+G126)*(1+G127)-1</f>
        <v>1.7696721255755277E-2</v>
      </c>
    </row>
    <row r="49" spans="1:18" x14ac:dyDescent="0.25">
      <c r="A49" s="47">
        <v>39692</v>
      </c>
      <c r="B49" s="9">
        <v>-4.3499999999999997E-2</v>
      </c>
      <c r="C49" s="9">
        <v>-9.0791433779084607E-2</v>
      </c>
      <c r="D49" s="3">
        <f t="shared" si="0"/>
        <v>118.3945138098191</v>
      </c>
      <c r="E49" s="3">
        <f>D49/MAXA($D$6:D48)-1</f>
        <v>-7.0296366742866989E-2</v>
      </c>
      <c r="F49" s="10">
        <f>'L6 (3)'!Q47</f>
        <v>8.698926908687496E-3</v>
      </c>
      <c r="G49" s="10">
        <f t="shared" si="1"/>
        <v>5.561750697673477E-3</v>
      </c>
      <c r="H49" s="11">
        <f t="shared" si="2"/>
        <v>136.48132207524051</v>
      </c>
      <c r="I49" s="3">
        <f t="shared" si="3"/>
        <v>119.34878006597181</v>
      </c>
      <c r="J49" s="3">
        <f>I49/MAXA($I$6:I48)-1</f>
        <v>-3.6104568193798814E-3</v>
      </c>
      <c r="O49" s="3" t="s">
        <v>65</v>
      </c>
      <c r="P49" s="13">
        <f>(1+B128)*(1+B129)*(1+B130)-1</f>
        <v>-1.2243785041999966E-2</v>
      </c>
      <c r="Q49" s="13">
        <f>(1+C128)*(1+C129)*(1+C130)-1</f>
        <v>-2.3114315787218231E-3</v>
      </c>
      <c r="R49" s="13">
        <f>(1+G128)*(1+G129)*(1+G130)-1</f>
        <v>7.4280087078641976E-3</v>
      </c>
    </row>
    <row r="50" spans="1:18" x14ac:dyDescent="0.25">
      <c r="A50" s="47">
        <v>39722</v>
      </c>
      <c r="B50" s="9">
        <v>-3.61E-2</v>
      </c>
      <c r="C50" s="9">
        <v>-0.1694245237674199</v>
      </c>
      <c r="D50" s="3">
        <f t="shared" si="0"/>
        <v>114.12047186128463</v>
      </c>
      <c r="E50" s="3">
        <f>D50/MAXA($D$6:D49)-1</f>
        <v>-0.10385866790344955</v>
      </c>
      <c r="F50" s="10">
        <f>'L6 (3)'!Q48</f>
        <v>-7.5097558841721021E-2</v>
      </c>
      <c r="G50" s="10">
        <f t="shared" si="1"/>
        <v>-7.8234735052735038E-2</v>
      </c>
      <c r="H50" s="11">
        <f t="shared" si="2"/>
        <v>126.23190795989926</v>
      </c>
      <c r="I50" s="3">
        <f t="shared" si="3"/>
        <v>110.01155987864335</v>
      </c>
      <c r="J50" s="3">
        <f>I50/MAXA($I$6:I49)-1</f>
        <v>-8.1562728739431489E-2</v>
      </c>
      <c r="O50" s="3" t="s">
        <v>66</v>
      </c>
      <c r="P50" s="13">
        <f>(1+B131)*(1+B132)*(1+B133)-1</f>
        <v>-7.4605207960000142E-3</v>
      </c>
      <c r="Q50" s="13">
        <f>(1+C131)*(1+C132)*(1+C133)-1</f>
        <v>-6.9351644158272774E-2</v>
      </c>
      <c r="R50" s="13">
        <f>(1+G131)*(1+G132)*(1+G133)-1</f>
        <v>-5.8540981561252536E-3</v>
      </c>
    </row>
    <row r="51" spans="1:18" x14ac:dyDescent="0.25">
      <c r="A51" s="47">
        <v>39753</v>
      </c>
      <c r="B51" s="9">
        <v>-5.4000000000000003E-3</v>
      </c>
      <c r="C51" s="9">
        <v>-7.4849042580645175E-2</v>
      </c>
      <c r="D51" s="3">
        <f t="shared" si="0"/>
        <v>113.5042213132337</v>
      </c>
      <c r="E51" s="3">
        <f>D51/MAXA($D$6:D50)-1</f>
        <v>-0.10869783109677078</v>
      </c>
      <c r="F51" s="10">
        <f>'L6 (3)'!Q49</f>
        <v>1.2355296408741343E-2</v>
      </c>
      <c r="G51" s="10">
        <f t="shared" si="1"/>
        <v>9.2181201977273239E-3</v>
      </c>
      <c r="H51" s="11">
        <f t="shared" si="2"/>
        <v>127.79154059898478</v>
      </c>
      <c r="I51" s="3">
        <f t="shared" si="3"/>
        <v>111.02565966074415</v>
      </c>
      <c r="J51" s="3">
        <f>I51/MAXA($I$6:I50)-1</f>
        <v>-7.309646357887889E-2</v>
      </c>
      <c r="O51" s="3" t="s">
        <v>67</v>
      </c>
      <c r="P51" s="13">
        <f>(1+B134)*(1+B135)*(1+B136)-1</f>
        <v>1.9408544000000028E-2</v>
      </c>
      <c r="Q51" s="13">
        <f>(1+C134)*(1+C135)*(1+C136)-1</f>
        <v>6.4535403159572402E-2</v>
      </c>
      <c r="R51" s="13">
        <f>(1+G134)*(1+G135)*(1+G136)-1</f>
        <v>1.9430525594626769E-2</v>
      </c>
    </row>
    <row r="52" spans="1:18" x14ac:dyDescent="0.25">
      <c r="A52" s="47">
        <v>39783</v>
      </c>
      <c r="B52" s="9">
        <v>-4.5999999999999999E-3</v>
      </c>
      <c r="C52" s="9">
        <v>7.8215768970539834E-3</v>
      </c>
      <c r="D52" s="3">
        <f t="shared" si="0"/>
        <v>112.98210189519281</v>
      </c>
      <c r="E52" s="3">
        <f>D52/MAXA($D$6:D51)-1</f>
        <v>-0.11279782107372582</v>
      </c>
      <c r="F52" s="10">
        <f>'L6 (3)'!Q50</f>
        <v>3.7918096429302689E-2</v>
      </c>
      <c r="G52" s="10">
        <f t="shared" si="1"/>
        <v>3.4780920218288672E-2</v>
      </c>
      <c r="H52" s="11">
        <f t="shared" si="2"/>
        <v>132.63715255826622</v>
      </c>
      <c r="I52" s="3">
        <f t="shared" si="3"/>
        <v>114.88723427158737</v>
      </c>
      <c r="J52" s="3">
        <f>I52/MAXA($I$6:I51)-1</f>
        <v>-4.0857905628566282E-2</v>
      </c>
      <c r="O52" s="3" t="s">
        <v>68</v>
      </c>
      <c r="P52" s="13">
        <f>(1+B137)*(1+B138)*(1+B139)-1</f>
        <v>-5.3482671999998121E-3</v>
      </c>
      <c r="Q52" s="13">
        <f>(1+C137)*(1+C138)*(1+C139)-1</f>
        <v>7.7301924009909317E-3</v>
      </c>
      <c r="R52" s="13">
        <f>(1+G137)*(1+G138)*(1+G139)-1</f>
        <v>1.3510825374086544E-2</v>
      </c>
    </row>
    <row r="53" spans="1:18" x14ac:dyDescent="0.25">
      <c r="A53" s="47">
        <v>39814</v>
      </c>
      <c r="B53" s="9">
        <v>4.7000000000000002E-3</v>
      </c>
      <c r="C53" s="9">
        <v>-8.5657342928314395E-2</v>
      </c>
      <c r="D53" s="3">
        <f t="shared" si="0"/>
        <v>113.51311777410021</v>
      </c>
      <c r="E53" s="3">
        <f>D53/MAXA($D$6:D52)-1</f>
        <v>-0.10862797083277231</v>
      </c>
      <c r="F53" s="10">
        <f>'L6 (3)'!Q51</f>
        <v>2.303290980612889E-2</v>
      </c>
      <c r="G53" s="10">
        <f t="shared" si="1"/>
        <v>1.9895733595114873E-2</v>
      </c>
      <c r="H53" s="11">
        <f t="shared" si="2"/>
        <v>135.69217213008253</v>
      </c>
      <c r="I53" s="3">
        <f t="shared" si="3"/>
        <v>117.17300007813442</v>
      </c>
      <c r="J53" s="3">
        <f>I53/MAXA($I$6:I52)-1</f>
        <v>-2.1775070039091737E-2</v>
      </c>
      <c r="O53" s="3" t="s">
        <v>69</v>
      </c>
      <c r="P53" s="13">
        <f>(1+B140)*(1+B141)*(1+B142)-1</f>
        <v>1.0834701080000064E-2</v>
      </c>
      <c r="Q53" s="13">
        <f>(1+C140)*(1+C141)*(1+C142)-1</f>
        <v>1.8992745293059832E-2</v>
      </c>
      <c r="R53" s="13">
        <f>(1+G140)*(1+G141)*(1+G142)-1</f>
        <v>1.0857856175547909E-2</v>
      </c>
    </row>
    <row r="54" spans="1:18" x14ac:dyDescent="0.25">
      <c r="A54" s="47">
        <v>39845</v>
      </c>
      <c r="B54" s="9">
        <v>-3.7000000000000002E-3</v>
      </c>
      <c r="C54" s="9">
        <v>-0.10993119757149228</v>
      </c>
      <c r="D54" s="3">
        <f t="shared" si="0"/>
        <v>113.09311923833603</v>
      </c>
      <c r="E54" s="3">
        <f>D54/MAXA($D$6:D53)-1</f>
        <v>-0.11192604734069111</v>
      </c>
      <c r="F54" s="10">
        <f>'L6 (3)'!Q52</f>
        <v>2.4297669350540015E-3</v>
      </c>
      <c r="G54" s="10">
        <f t="shared" si="1"/>
        <v>-7.0740927596001741E-4</v>
      </c>
      <c r="H54" s="11">
        <f t="shared" si="2"/>
        <v>136.02187248326985</v>
      </c>
      <c r="I54" s="3">
        <f t="shared" si="3"/>
        <v>117.09011081098708</v>
      </c>
      <c r="J54" s="3">
        <f>I54/MAXA($I$6:I53)-1</f>
        <v>-2.2467075428521444E-2</v>
      </c>
      <c r="O54" s="3" t="s">
        <v>70</v>
      </c>
      <c r="P54" s="13">
        <f>(1+B143)*(1+B144)*(1+B145)-1</f>
        <v>1.6129525543999934E-2</v>
      </c>
      <c r="Q54" s="13">
        <f>(1+C143)*(1+C144)*(1+C145)-1</f>
        <v>3.3070290282095405E-2</v>
      </c>
      <c r="R54" s="13">
        <f>(1+G143)*(1+G144)*(1+G145)-1</f>
        <v>1.0386191687550728E-2</v>
      </c>
    </row>
    <row r="55" spans="1:18" x14ac:dyDescent="0.25">
      <c r="A55" s="47">
        <v>39873</v>
      </c>
      <c r="B55" s="9">
        <v>1.1399999999999999E-2</v>
      </c>
      <c r="C55" s="9">
        <v>8.540446162249471E-2</v>
      </c>
      <c r="D55" s="3">
        <f t="shared" si="0"/>
        <v>114.38238079765307</v>
      </c>
      <c r="E55" s="3">
        <f>D55/MAXA($D$6:D54)-1</f>
        <v>-0.101802004280375</v>
      </c>
      <c r="F55" s="10">
        <f>'L6 (3)'!Q53</f>
        <v>1.0083926735223318E-2</v>
      </c>
      <c r="G55" s="10">
        <f t="shared" si="1"/>
        <v>6.946750524209299E-3</v>
      </c>
      <c r="H55" s="11">
        <f t="shared" si="2"/>
        <v>137.39350707977903</v>
      </c>
      <c r="I55" s="3">
        <f t="shared" si="3"/>
        <v>117.90350659964304</v>
      </c>
      <c r="J55" s="3">
        <f>I55/MAXA($I$6:I54)-1</f>
        <v>-1.5676398072322573E-2</v>
      </c>
      <c r="O55" s="3" t="s">
        <v>71</v>
      </c>
      <c r="P55" s="13">
        <f>(1+B146)*(1+B147)*(1+B148)-1</f>
        <v>1.130909774299993E-2</v>
      </c>
      <c r="Q55" s="13">
        <f>(1+C146)*(1+C147)*(1+C148)-1</f>
        <v>3.2542099161616322E-2</v>
      </c>
      <c r="R55" s="13">
        <f>(1+G146)*(1+G147)*(1+G148)-1</f>
        <v>1.2829621843201577E-2</v>
      </c>
    </row>
    <row r="56" spans="1:18" x14ac:dyDescent="0.25">
      <c r="A56" s="47">
        <v>39904</v>
      </c>
      <c r="B56" s="9">
        <v>2.4100000000000003E-2</v>
      </c>
      <c r="C56" s="9">
        <v>9.3925079862164695E-2</v>
      </c>
      <c r="D56" s="3">
        <f t="shared" si="0"/>
        <v>117.13899617487651</v>
      </c>
      <c r="E56" s="3">
        <f>D56/MAXA($D$6:D55)-1</f>
        <v>-8.0155432583531971E-2</v>
      </c>
      <c r="F56" s="10">
        <f>'L6 (3)'!Q54</f>
        <v>1.0596854077185072E-2</v>
      </c>
      <c r="G56" s="10">
        <f t="shared" si="1"/>
        <v>7.4596778661710529E-3</v>
      </c>
      <c r="H56" s="11">
        <f t="shared" si="2"/>
        <v>138.84944602545613</v>
      </c>
      <c r="I56" s="3">
        <f t="shared" si="3"/>
        <v>118.78302877816834</v>
      </c>
      <c r="J56" s="3">
        <f>I56/MAXA($I$6:I55)-1</f>
        <v>-8.3336610858729676E-3</v>
      </c>
    </row>
    <row r="57" spans="1:18" x14ac:dyDescent="0.25">
      <c r="A57" s="47">
        <v>39934</v>
      </c>
      <c r="B57" s="9">
        <v>2.9500000000000002E-2</v>
      </c>
      <c r="C57" s="9">
        <v>5.3081446255385467E-2</v>
      </c>
      <c r="D57" s="3">
        <f t="shared" si="0"/>
        <v>120.59459656203538</v>
      </c>
      <c r="E57" s="3">
        <f>D57/MAXA($D$6:D56)-1</f>
        <v>-5.3020017844746081E-2</v>
      </c>
      <c r="F57" s="10">
        <f>'L6 (3)'!Q55</f>
        <v>1.9851312992691598E-2</v>
      </c>
      <c r="G57" s="10">
        <f t="shared" si="1"/>
        <v>1.6714136781677581E-2</v>
      </c>
      <c r="H57" s="11">
        <f t="shared" si="2"/>
        <v>141.60578983736931</v>
      </c>
      <c r="I57" s="3">
        <f t="shared" si="3"/>
        <v>120.76838456850861</v>
      </c>
      <c r="J57" s="3">
        <f>I57/MAXA($I$6:I56)-1</f>
        <v>8.2411857445232606E-3</v>
      </c>
    </row>
    <row r="58" spans="1:18" x14ac:dyDescent="0.25">
      <c r="A58" s="47">
        <v>39965</v>
      </c>
      <c r="B58" s="9">
        <v>4.0000000000000002E-4</v>
      </c>
      <c r="C58" s="9">
        <v>1.9582653030303376E-4</v>
      </c>
      <c r="D58" s="3">
        <f t="shared" si="0"/>
        <v>120.64283440066019</v>
      </c>
      <c r="E58" s="3">
        <f>D58/MAXA($D$6:D57)-1</f>
        <v>-5.2641225851884021E-2</v>
      </c>
      <c r="F58" s="10">
        <f>'L6 (3)'!Q56</f>
        <v>1.6379696144227227E-2</v>
      </c>
      <c r="G58" s="10">
        <f t="shared" si="1"/>
        <v>1.3242519933213208E-2</v>
      </c>
      <c r="H58" s="11">
        <f t="shared" si="2"/>
        <v>143.92524964716873</v>
      </c>
      <c r="I58" s="3">
        <f t="shared" si="3"/>
        <v>122.36766230845903</v>
      </c>
      <c r="J58" s="3">
        <f>I58/MAXA($I$6:I57)-1</f>
        <v>1.3242519933213126E-2</v>
      </c>
    </row>
    <row r="59" spans="1:18" x14ac:dyDescent="0.25">
      <c r="A59" s="47">
        <v>39995</v>
      </c>
      <c r="B59" s="9">
        <v>1.9400000000000001E-2</v>
      </c>
      <c r="C59" s="9">
        <v>7.4141727016716619E-2</v>
      </c>
      <c r="D59" s="3">
        <f t="shared" si="0"/>
        <v>122.983305388033</v>
      </c>
      <c r="E59" s="3">
        <f>D59/MAXA($D$6:D58)-1</f>
        <v>-3.426246563341051E-2</v>
      </c>
      <c r="F59" s="10">
        <f>'L6 (3)'!Q57</f>
        <v>1.2837237321632259E-2</v>
      </c>
      <c r="G59" s="10">
        <f t="shared" si="1"/>
        <v>9.7000611106182397E-3</v>
      </c>
      <c r="H59" s="11">
        <f t="shared" si="2"/>
        <v>145.77285223346462</v>
      </c>
      <c r="I59" s="3">
        <f t="shared" si="3"/>
        <v>123.55463611081457</v>
      </c>
      <c r="J59" s="3">
        <f>I59/MAXA($I$6:I58)-1</f>
        <v>9.7000611106181633E-3</v>
      </c>
    </row>
    <row r="60" spans="1:18" x14ac:dyDescent="0.25">
      <c r="A60" s="47">
        <v>40026</v>
      </c>
      <c r="B60" s="9">
        <v>1.49E-2</v>
      </c>
      <c r="C60" s="9">
        <v>3.3560189240494864E-2</v>
      </c>
      <c r="D60" s="3">
        <f t="shared" si="0"/>
        <v>124.81575663831468</v>
      </c>
      <c r="E60" s="3">
        <f>D60/MAXA($D$6:D59)-1</f>
        <v>-1.9872976371348439E-2</v>
      </c>
      <c r="F60" s="10">
        <f>'L6 (3)'!Q58</f>
        <v>1.4161232241433518E-2</v>
      </c>
      <c r="G60" s="10">
        <f t="shared" si="1"/>
        <v>1.1024056030419499E-2</v>
      </c>
      <c r="H60" s="11">
        <f t="shared" si="2"/>
        <v>147.83717544843887</v>
      </c>
      <c r="I60" s="3">
        <f t="shared" si="3"/>
        <v>124.9167093421183</v>
      </c>
      <c r="J60" s="3">
        <f>I60/MAXA($I$6:I59)-1</f>
        <v>1.102405603041956E-2</v>
      </c>
    </row>
    <row r="61" spans="1:18" x14ac:dyDescent="0.25">
      <c r="A61" s="47">
        <v>40057</v>
      </c>
      <c r="B61" s="9">
        <v>1.72E-2</v>
      </c>
      <c r="C61" s="9">
        <v>3.5723345788458705E-2</v>
      </c>
      <c r="D61" s="3">
        <f t="shared" si="0"/>
        <v>126.96258765249371</v>
      </c>
      <c r="E61" s="3">
        <f>D61/MAXA($D$6:D60)-1</f>
        <v>-3.0147915649355594E-3</v>
      </c>
      <c r="F61" s="10">
        <f>'L6 (3)'!Q59</f>
        <v>1.4214424556265209E-2</v>
      </c>
      <c r="G61" s="10">
        <f t="shared" si="1"/>
        <v>1.107724834525119E-2</v>
      </c>
      <c r="H61" s="11">
        <f t="shared" si="2"/>
        <v>149.93859582546204</v>
      </c>
      <c r="I61" s="3">
        <f t="shared" si="3"/>
        <v>126.3004427539725</v>
      </c>
      <c r="J61" s="3">
        <f>I61/MAXA($I$6:I60)-1</f>
        <v>1.1077248345251256E-2</v>
      </c>
    </row>
    <row r="62" spans="1:18" x14ac:dyDescent="0.25">
      <c r="A62" s="47">
        <v>40087</v>
      </c>
      <c r="B62" s="9">
        <v>1.5E-3</v>
      </c>
      <c r="C62" s="9">
        <v>-1.9762000860415463E-2</v>
      </c>
      <c r="D62" s="3">
        <f t="shared" si="0"/>
        <v>127.15303153397245</v>
      </c>
      <c r="E62" s="3">
        <f>D62/MAXA($D$6:D61)-1</f>
        <v>-1.5193137522828692E-3</v>
      </c>
      <c r="F62" s="10">
        <f>'L6 (3)'!Q60</f>
        <v>1.153396305455366E-2</v>
      </c>
      <c r="G62" s="10">
        <f t="shared" si="1"/>
        <v>8.3967868435396407E-3</v>
      </c>
      <c r="H62" s="11">
        <f t="shared" si="2"/>
        <v>151.66798205016457</v>
      </c>
      <c r="I62" s="3">
        <f t="shared" si="3"/>
        <v>127.36096065002231</v>
      </c>
      <c r="J62" s="3">
        <f>I62/MAXA($I$6:I61)-1</f>
        <v>8.3967868435397275E-3</v>
      </c>
    </row>
    <row r="63" spans="1:18" x14ac:dyDescent="0.25">
      <c r="A63" s="47">
        <v>40118</v>
      </c>
      <c r="B63" s="9">
        <v>7.4000000000000003E-3</v>
      </c>
      <c r="C63" s="9">
        <v>5.736406198137356E-2</v>
      </c>
      <c r="D63" s="3">
        <f t="shared" si="0"/>
        <v>128.09396396732384</v>
      </c>
      <c r="E63" s="3">
        <f>D63/MAXA($D$6:D62)-1</f>
        <v>5.8694433259500745E-3</v>
      </c>
      <c r="F63" s="10">
        <f>'L6 (3)'!Q61</f>
        <v>3.2373308517153927E-3</v>
      </c>
      <c r="G63" s="10">
        <f t="shared" si="1"/>
        <v>1.0015464070137377E-4</v>
      </c>
      <c r="H63" s="11">
        <f t="shared" si="2"/>
        <v>152.15898148767297</v>
      </c>
      <c r="I63" s="3">
        <f t="shared" si="3"/>
        <v>127.37371644127559</v>
      </c>
      <c r="J63" s="3">
        <f>I63/MAXA($I$6:I62)-1</f>
        <v>1.0015464070134428E-4</v>
      </c>
    </row>
    <row r="64" spans="1:18" x14ac:dyDescent="0.25">
      <c r="A64" s="47">
        <v>40148</v>
      </c>
      <c r="B64" s="9">
        <v>6.1000000000000004E-3</v>
      </c>
      <c r="C64" s="9">
        <v>1.7770571188400419E-2</v>
      </c>
      <c r="D64" s="3">
        <f t="shared" si="0"/>
        <v>128.87533714752453</v>
      </c>
      <c r="E64" s="3">
        <f>D64/MAXA($D$6:D63)-1</f>
        <v>6.0999999999999943E-3</v>
      </c>
      <c r="F64" s="10">
        <f>'L6 (3)'!Q62</f>
        <v>1.5905913613379504E-2</v>
      </c>
      <c r="G64" s="10">
        <f t="shared" si="1"/>
        <v>1.2768737402365485E-2</v>
      </c>
      <c r="H64" s="11">
        <f t="shared" si="2"/>
        <v>154.57920910271571</v>
      </c>
      <c r="I64" s="3">
        <f t="shared" si="3"/>
        <v>129.00011797847759</v>
      </c>
      <c r="J64" s="3">
        <f>I64/MAXA($I$6:I63)-1</f>
        <v>1.2768737402365504E-2</v>
      </c>
    </row>
    <row r="65" spans="1:10" x14ac:dyDescent="0.25">
      <c r="A65" s="47">
        <v>40179</v>
      </c>
      <c r="B65" s="9">
        <v>3.2000000000000002E-3</v>
      </c>
      <c r="C65" s="9">
        <v>-3.6974246154947377E-2</v>
      </c>
      <c r="D65" s="3">
        <f t="shared" si="0"/>
        <v>129.28773822639661</v>
      </c>
      <c r="E65" s="3">
        <f>D65/MAXA($D$6:D64)-1</f>
        <v>3.2000000000000917E-3</v>
      </c>
      <c r="F65" s="10">
        <f>'L6 (3)'!Q63</f>
        <v>1.0262448901872456E-2</v>
      </c>
      <c r="G65" s="10">
        <f t="shared" si="1"/>
        <v>7.1252726908584366E-3</v>
      </c>
      <c r="H65" s="11">
        <f t="shared" si="2"/>
        <v>156.16557033742421</v>
      </c>
      <c r="I65" s="3">
        <f t="shared" si="3"/>
        <v>129.91927899622715</v>
      </c>
      <c r="J65" s="3">
        <f>I65/MAXA($I$6:I64)-1</f>
        <v>7.1252726908583863E-3</v>
      </c>
    </row>
    <row r="66" spans="1:10" x14ac:dyDescent="0.25">
      <c r="A66" s="47">
        <v>40210</v>
      </c>
      <c r="B66" s="9">
        <v>8.9999999999999998E-4</v>
      </c>
      <c r="C66" s="9">
        <v>2.8513688940531301E-2</v>
      </c>
      <c r="D66" s="3">
        <f t="shared" si="0"/>
        <v>129.40409719080034</v>
      </c>
      <c r="E66" s="3">
        <f>D66/MAXA($D$6:D65)-1</f>
        <v>8.9999999999990088E-4</v>
      </c>
      <c r="F66" s="10">
        <f>'L6 (3)'!Q64</f>
        <v>4.5621235904185894E-3</v>
      </c>
      <c r="G66" s="10">
        <f t="shared" si="1"/>
        <v>1.4249473794045705E-3</v>
      </c>
      <c r="H66" s="11">
        <f t="shared" si="2"/>
        <v>156.87801696987174</v>
      </c>
      <c r="I66" s="3">
        <f t="shared" si="3"/>
        <v>130.10440713236696</v>
      </c>
      <c r="J66" s="3">
        <f>I66/MAXA($I$6:I65)-1</f>
        <v>1.4249473794045731E-3</v>
      </c>
    </row>
    <row r="67" spans="1:10" x14ac:dyDescent="0.25">
      <c r="A67" s="47">
        <v>40238</v>
      </c>
      <c r="B67" s="9">
        <v>1.7899999999999999E-2</v>
      </c>
      <c r="C67" s="9">
        <v>5.8796426031891835E-2</v>
      </c>
      <c r="D67" s="3">
        <f t="shared" si="0"/>
        <v>131.72043053051567</v>
      </c>
      <c r="E67" s="3">
        <f>D67/MAXA($D$6:D66)-1</f>
        <v>1.7900000000000027E-2</v>
      </c>
      <c r="F67" s="10">
        <f>'L6 (3)'!Q65</f>
        <v>1.7214001201157576E-2</v>
      </c>
      <c r="G67" s="10">
        <f t="shared" si="1"/>
        <v>1.4076824990143557E-2</v>
      </c>
      <c r="H67" s="11">
        <f t="shared" si="2"/>
        <v>159.57851534242636</v>
      </c>
      <c r="I67" s="3">
        <f t="shared" si="3"/>
        <v>131.93586410201567</v>
      </c>
      <c r="J67" s="3">
        <f>I67/MAXA($I$6:I66)-1</f>
        <v>1.4076824990143511E-2</v>
      </c>
    </row>
    <row r="68" spans="1:10" x14ac:dyDescent="0.25">
      <c r="A68" s="47">
        <v>40269</v>
      </c>
      <c r="B68" s="9">
        <v>7.7000000000000002E-3</v>
      </c>
      <c r="C68" s="9">
        <v>1.4759229883791081E-2</v>
      </c>
      <c r="D68" s="3">
        <f t="shared" si="0"/>
        <v>132.73467784560066</v>
      </c>
      <c r="E68" s="3">
        <f>D68/MAXA($D$6:D67)-1</f>
        <v>7.7000000000000401E-3</v>
      </c>
      <c r="F68" s="10">
        <f>'L6 (3)'!Q66</f>
        <v>1.0482223348580089E-2</v>
      </c>
      <c r="G68" s="10">
        <f t="shared" si="1"/>
        <v>7.34504713756607E-3</v>
      </c>
      <c r="H68" s="11">
        <f t="shared" si="2"/>
        <v>161.2512529818805</v>
      </c>
      <c r="I68" s="3">
        <f t="shared" si="3"/>
        <v>132.90493924298048</v>
      </c>
      <c r="J68" s="3">
        <f>I68/MAXA($I$6:I67)-1</f>
        <v>7.3450471375660076E-3</v>
      </c>
    </row>
    <row r="69" spans="1:10" x14ac:dyDescent="0.25">
      <c r="A69" s="47">
        <v>40299</v>
      </c>
      <c r="B69" s="9">
        <v>-1.5500000000000002E-2</v>
      </c>
      <c r="C69" s="9">
        <v>-8.1975841910334468E-2</v>
      </c>
      <c r="D69" s="3">
        <f t="shared" si="0"/>
        <v>130.67729033899386</v>
      </c>
      <c r="E69" s="3">
        <f>D69/MAXA($D$6:D68)-1</f>
        <v>-1.5499999999999958E-2</v>
      </c>
      <c r="F69" s="10">
        <f>'L6 (3)'!Q67</f>
        <v>5.5128282389462265E-3</v>
      </c>
      <c r="G69" s="10">
        <f t="shared" si="1"/>
        <v>2.3756520279322076E-3</v>
      </c>
      <c r="H69" s="11">
        <f t="shared" si="2"/>
        <v>162.14020344288448</v>
      </c>
      <c r="I69" s="3">
        <f t="shared" si="3"/>
        <v>133.22067513141525</v>
      </c>
      <c r="J69" s="3">
        <f>I69/MAXA($I$6:I68)-1</f>
        <v>2.3756520279321069E-3</v>
      </c>
    </row>
    <row r="70" spans="1:10" x14ac:dyDescent="0.25">
      <c r="A70" s="47">
        <v>40330</v>
      </c>
      <c r="B70" s="9">
        <v>-6.9999999999999993E-3</v>
      </c>
      <c r="C70" s="9">
        <v>-5.3882442026415123E-2</v>
      </c>
      <c r="D70" s="3">
        <f t="shared" si="0"/>
        <v>129.76254930662091</v>
      </c>
      <c r="E70" s="3">
        <f>D70/MAXA($D$6:D69)-1</f>
        <v>-2.2391499999999787E-2</v>
      </c>
      <c r="F70" s="10">
        <f>'L6 (3)'!Q68</f>
        <v>-3.0905796766572898E-2</v>
      </c>
      <c r="G70" s="10">
        <f t="shared" si="1"/>
        <v>-3.4042972977586919E-2</v>
      </c>
      <c r="H70" s="11">
        <f t="shared" si="2"/>
        <v>157.12913126758792</v>
      </c>
      <c r="I70" s="3">
        <f t="shared" si="3"/>
        <v>128.6854472878606</v>
      </c>
      <c r="J70" s="3">
        <f>I70/MAXA($I$6:I69)-1</f>
        <v>-3.4042972977586849E-2</v>
      </c>
    </row>
    <row r="71" spans="1:10" x14ac:dyDescent="0.25">
      <c r="A71" s="47">
        <v>40360</v>
      </c>
      <c r="B71" s="9">
        <v>6.9999999999999993E-3</v>
      </c>
      <c r="C71" s="9">
        <v>6.8777849911552336E-2</v>
      </c>
      <c r="D71" s="3">
        <f t="shared" ref="D71:D134" si="4">D70*(1+B71)</f>
        <v>130.67088715176723</v>
      </c>
      <c r="E71" s="3">
        <f>D71/MAXA($D$6:D70)-1</f>
        <v>-1.5548240500000032E-2</v>
      </c>
      <c r="F71" s="10">
        <f>'L6 (3)'!Q69</f>
        <v>1.4531775557553531E-2</v>
      </c>
      <c r="G71" s="10">
        <f t="shared" si="1"/>
        <v>1.1394599346539512E-2</v>
      </c>
      <c r="H71" s="11">
        <f t="shared" si="2"/>
        <v>159.41249653672187</v>
      </c>
      <c r="I71" s="3">
        <f t="shared" si="3"/>
        <v>130.15176640143599</v>
      </c>
      <c r="J71" s="3">
        <f>I71/MAXA($I$6:I70)-1</f>
        <v>-2.303627966869215E-2</v>
      </c>
    </row>
    <row r="72" spans="1:10" x14ac:dyDescent="0.25">
      <c r="A72" s="47">
        <v>40391</v>
      </c>
      <c r="B72" s="9">
        <v>4.0999999999999995E-3</v>
      </c>
      <c r="C72" s="9">
        <v>-4.7449184040287196E-2</v>
      </c>
      <c r="D72" s="3">
        <f t="shared" si="4"/>
        <v>131.20663778908948</v>
      </c>
      <c r="E72" s="3">
        <f>D72/MAXA($D$6:D71)-1</f>
        <v>-1.1511988286049935E-2</v>
      </c>
      <c r="F72" s="10">
        <f>'L6 (3)'!Q70</f>
        <v>2.79464526321417E-2</v>
      </c>
      <c r="G72" s="10">
        <f t="shared" ref="G72:G135" si="5">F72-$L$5</f>
        <v>2.480927642112768E-2</v>
      </c>
      <c r="H72" s="11">
        <f t="shared" si="2"/>
        <v>163.86751032015684</v>
      </c>
      <c r="I72" s="3">
        <f t="shared" si="3"/>
        <v>133.38073755078725</v>
      </c>
      <c r="J72" s="3">
        <f>I72/MAXA($I$6:I71)-1</f>
        <v>1.2014833224205379E-3</v>
      </c>
    </row>
    <row r="73" spans="1:10" x14ac:dyDescent="0.25">
      <c r="A73" s="47">
        <v>40422</v>
      </c>
      <c r="B73" s="9">
        <v>1.5900000000000001E-2</v>
      </c>
      <c r="C73" s="9">
        <v>8.7551102944020132E-2</v>
      </c>
      <c r="D73" s="3">
        <f t="shared" si="4"/>
        <v>133.292823329936</v>
      </c>
      <c r="E73" s="3">
        <f>D73/MAXA($D$6:D72)-1</f>
        <v>4.2049711002016821E-3</v>
      </c>
      <c r="F73" s="10">
        <f>'L6 (3)'!Q71</f>
        <v>1.0543231918659982E-2</v>
      </c>
      <c r="G73" s="10">
        <f t="shared" si="5"/>
        <v>7.4060557076459626E-3</v>
      </c>
      <c r="H73" s="11">
        <f t="shared" ref="H73:H136" si="6">H72*(1+F73)</f>
        <v>165.59520348539567</v>
      </c>
      <c r="I73" s="3">
        <f t="shared" ref="I73:I136" si="7">(1+G73)*I72</f>
        <v>134.36856272341527</v>
      </c>
      <c r="J73" s="3">
        <f>I73/MAXA($I$6:I72)-1</f>
        <v>7.4060557076458533E-3</v>
      </c>
    </row>
    <row r="74" spans="1:10" x14ac:dyDescent="0.25">
      <c r="A74" s="47">
        <v>40452</v>
      </c>
      <c r="B74" s="9">
        <v>1.06E-2</v>
      </c>
      <c r="C74" s="9">
        <v>3.6855994397076541E-2</v>
      </c>
      <c r="D74" s="3">
        <f t="shared" si="4"/>
        <v>134.70572725723332</v>
      </c>
      <c r="E74" s="3">
        <f>D74/MAXA($D$6:D73)-1</f>
        <v>1.0599999999999943E-2</v>
      </c>
      <c r="F74" s="10">
        <f>'L6 (3)'!Q72</f>
        <v>1.2663380038310015E-2</v>
      </c>
      <c r="G74" s="10">
        <f t="shared" si="5"/>
        <v>9.526203827295996E-3</v>
      </c>
      <c r="H74" s="11">
        <f t="shared" si="6"/>
        <v>167.69219847965252</v>
      </c>
      <c r="I74" s="3">
        <f t="shared" si="7"/>
        <v>135.64858503989933</v>
      </c>
      <c r="J74" s="3">
        <f>I74/MAXA($I$6:I73)-1</f>
        <v>9.5262038272960758E-3</v>
      </c>
    </row>
    <row r="75" spans="1:10" x14ac:dyDescent="0.25">
      <c r="A75" s="47">
        <v>40483</v>
      </c>
      <c r="B75" s="9">
        <v>3.0999999999999999E-3</v>
      </c>
      <c r="C75" s="9">
        <v>-2.2902497989432113E-3</v>
      </c>
      <c r="D75" s="3">
        <f t="shared" si="4"/>
        <v>135.12331501173077</v>
      </c>
      <c r="E75" s="3">
        <f>D75/MAXA($D$6:D74)-1</f>
        <v>3.1000000000001027E-3</v>
      </c>
      <c r="F75" s="10">
        <f>'L6 (3)'!Q73</f>
        <v>1.6207369220569843E-2</v>
      </c>
      <c r="G75" s="10">
        <f t="shared" si="5"/>
        <v>1.3070193009555824E-2</v>
      </c>
      <c r="H75" s="11">
        <f t="shared" si="6"/>
        <v>170.41004785582132</v>
      </c>
      <c r="I75" s="3">
        <f t="shared" si="7"/>
        <v>137.42153822784397</v>
      </c>
      <c r="J75" s="3">
        <f>I75/MAXA($I$6:I74)-1</f>
        <v>1.3070193009555808E-2</v>
      </c>
    </row>
    <row r="76" spans="1:10" x14ac:dyDescent="0.25">
      <c r="A76" s="47">
        <v>40513</v>
      </c>
      <c r="B76" s="9">
        <v>3.3100000000000004E-2</v>
      </c>
      <c r="C76" s="9">
        <v>6.5300040489854716E-2</v>
      </c>
      <c r="D76" s="3">
        <f t="shared" si="4"/>
        <v>139.59589673861905</v>
      </c>
      <c r="E76" s="3">
        <f>D76/MAXA($D$6:D75)-1</f>
        <v>3.3099999999999907E-2</v>
      </c>
      <c r="F76" s="10">
        <f>'L6 (3)'!Q74</f>
        <v>6.8724856863086794E-3</v>
      </c>
      <c r="G76" s="10">
        <f t="shared" si="5"/>
        <v>3.7353094752946604E-3</v>
      </c>
      <c r="H76" s="11">
        <f t="shared" si="6"/>
        <v>171.58118847051364</v>
      </c>
      <c r="I76" s="3">
        <f t="shared" si="7"/>
        <v>137.93485020169601</v>
      </c>
      <c r="J76" s="3">
        <f>I76/MAXA($I$6:I75)-1</f>
        <v>3.735309475294768E-3</v>
      </c>
    </row>
    <row r="77" spans="1:10" x14ac:dyDescent="0.25">
      <c r="A77" s="47">
        <v>40544</v>
      </c>
      <c r="B77" s="9">
        <v>-1.8E-3</v>
      </c>
      <c r="C77" s="9">
        <v>2.2645573980086819E-2</v>
      </c>
      <c r="D77" s="3">
        <f t="shared" si="4"/>
        <v>139.34462412448954</v>
      </c>
      <c r="E77" s="3">
        <f>D77/MAXA($D$6:D76)-1</f>
        <v>-1.7999999999999128E-3</v>
      </c>
      <c r="F77" s="10">
        <f>'L6 (3)'!Q75</f>
        <v>1.0185165377412656E-2</v>
      </c>
      <c r="G77" s="10">
        <f t="shared" si="5"/>
        <v>7.0479891663986372E-3</v>
      </c>
      <c r="H77" s="11">
        <f t="shared" si="6"/>
        <v>173.32877125073884</v>
      </c>
      <c r="I77" s="3">
        <f t="shared" si="7"/>
        <v>138.90701353158639</v>
      </c>
      <c r="J77" s="3">
        <f>I77/MAXA($I$6:I76)-1</f>
        <v>7.0479891663985939E-3</v>
      </c>
    </row>
    <row r="78" spans="1:10" x14ac:dyDescent="0.25">
      <c r="A78" s="47">
        <v>40575</v>
      </c>
      <c r="B78" s="9">
        <v>4.7999999999999996E-3</v>
      </c>
      <c r="C78" s="9">
        <v>3.1956564052952219E-2</v>
      </c>
      <c r="D78" s="3">
        <f t="shared" si="4"/>
        <v>140.01347832028708</v>
      </c>
      <c r="E78" s="3">
        <f>D78/MAXA($D$6:D77)-1</f>
        <v>2.9913599999999985E-3</v>
      </c>
      <c r="F78" s="10">
        <f>'L6 (3)'!Q76</f>
        <v>8.1717686442647434E-3</v>
      </c>
      <c r="G78" s="10">
        <f t="shared" si="5"/>
        <v>5.0345924332507244E-3</v>
      </c>
      <c r="H78" s="11">
        <f t="shared" si="6"/>
        <v>174.74517386879458</v>
      </c>
      <c r="I78" s="3">
        <f t="shared" si="7"/>
        <v>139.60635373083795</v>
      </c>
      <c r="J78" s="3">
        <f>I78/MAXA($I$6:I77)-1</f>
        <v>5.034592433250662E-3</v>
      </c>
    </row>
    <row r="79" spans="1:10" x14ac:dyDescent="0.25">
      <c r="A79" s="47">
        <v>40603</v>
      </c>
      <c r="B79" s="9">
        <v>2.5000000000000001E-3</v>
      </c>
      <c r="C79" s="9">
        <v>-1.0473132038185673E-3</v>
      </c>
      <c r="D79" s="3">
        <f t="shared" si="4"/>
        <v>140.36351201608778</v>
      </c>
      <c r="E79" s="3">
        <f>D79/MAXA($D$6:D78)-1</f>
        <v>2.4999999999999467E-3</v>
      </c>
      <c r="F79" s="10">
        <f>'L6 (3)'!Q77</f>
        <v>1.1378510813506298E-2</v>
      </c>
      <c r="G79" s="10">
        <f t="shared" si="5"/>
        <v>8.2413346024922795E-3</v>
      </c>
      <c r="H79" s="11">
        <f t="shared" si="6"/>
        <v>176.7335137192687</v>
      </c>
      <c r="I79" s="3">
        <f t="shared" si="7"/>
        <v>140.7568964045677</v>
      </c>
      <c r="J79" s="3">
        <f>I79/MAXA($I$6:I78)-1</f>
        <v>8.2413346024923229E-3</v>
      </c>
    </row>
    <row r="80" spans="1:10" x14ac:dyDescent="0.25">
      <c r="A80" s="47">
        <v>40634</v>
      </c>
      <c r="B80" s="9">
        <v>1.3300000000000001E-2</v>
      </c>
      <c r="C80" s="9">
        <v>2.8495380443795071E-2</v>
      </c>
      <c r="D80" s="3">
        <f t="shared" si="4"/>
        <v>142.23034672590177</v>
      </c>
      <c r="E80" s="3">
        <f>D80/MAXA($D$6:D79)-1</f>
        <v>1.330000000000009E-2</v>
      </c>
      <c r="F80" s="10">
        <f>'L6 (3)'!Q78</f>
        <v>8.0928031811560771E-3</v>
      </c>
      <c r="G80" s="10">
        <f t="shared" si="5"/>
        <v>4.9556269701420581E-3</v>
      </c>
      <c r="H80" s="11">
        <f t="shared" si="6"/>
        <v>178.16378326131289</v>
      </c>
      <c r="I80" s="3">
        <f t="shared" si="7"/>
        <v>141.45443507662367</v>
      </c>
      <c r="J80" s="3">
        <f>I80/MAXA($I$6:I79)-1</f>
        <v>4.9556269701420685E-3</v>
      </c>
    </row>
    <row r="81" spans="1:10" x14ac:dyDescent="0.25">
      <c r="A81" s="47">
        <v>40664</v>
      </c>
      <c r="B81" s="9">
        <v>-9.300000000000001E-3</v>
      </c>
      <c r="C81" s="9">
        <v>-1.3500952766930641E-2</v>
      </c>
      <c r="D81" s="3">
        <f t="shared" si="4"/>
        <v>140.90760450135087</v>
      </c>
      <c r="E81" s="3">
        <f>D81/MAXA($D$6:D80)-1</f>
        <v>-9.300000000000086E-3</v>
      </c>
      <c r="F81" s="10">
        <f>'L6 (3)'!Q79</f>
        <v>1.093225240390109E-3</v>
      </c>
      <c r="G81" s="10">
        <f t="shared" si="5"/>
        <v>-2.0439509706239099E-3</v>
      </c>
      <c r="H81" s="11">
        <f t="shared" si="6"/>
        <v>178.35855640609756</v>
      </c>
      <c r="I81" s="3">
        <f t="shared" si="7"/>
        <v>141.16530914674973</v>
      </c>
      <c r="J81" s="3">
        <f>I81/MAXA($I$6:I80)-1</f>
        <v>-2.0439509706240422E-3</v>
      </c>
    </row>
    <row r="82" spans="1:10" x14ac:dyDescent="0.25">
      <c r="A82" s="47">
        <v>40695</v>
      </c>
      <c r="B82" s="9">
        <v>-1.5100000000000001E-2</v>
      </c>
      <c r="C82" s="9">
        <v>-1.825746126569705E-2</v>
      </c>
      <c r="D82" s="3">
        <f t="shared" si="4"/>
        <v>138.77989967338047</v>
      </c>
      <c r="E82" s="3">
        <f>D82/MAXA($D$6:D81)-1</f>
        <v>-2.4259570000000119E-2</v>
      </c>
      <c r="F82" s="10">
        <f>'L6 (3)'!Q80</f>
        <v>5.0469714001060428E-3</v>
      </c>
      <c r="G82" s="10">
        <f t="shared" si="5"/>
        <v>1.9097951890920239E-3</v>
      </c>
      <c r="H82" s="11">
        <f t="shared" si="6"/>
        <v>179.25872693924333</v>
      </c>
      <c r="I82" s="3">
        <f t="shared" si="7"/>
        <v>141.43490597502489</v>
      </c>
      <c r="J82" s="3">
        <f>I82/MAXA($I$6:I81)-1</f>
        <v>-1.3805930926236165E-4</v>
      </c>
    </row>
    <row r="83" spans="1:10" x14ac:dyDescent="0.25">
      <c r="A83" s="47">
        <v>40725</v>
      </c>
      <c r="B83" s="9">
        <v>2.9999999999999997E-4</v>
      </c>
      <c r="C83" s="9">
        <v>-2.1474425791952023E-2</v>
      </c>
      <c r="D83" s="3">
        <f t="shared" si="4"/>
        <v>138.82153364328249</v>
      </c>
      <c r="E83" s="3">
        <f>D83/MAXA($D$6:D82)-1</f>
        <v>-2.3966847871000008E-2</v>
      </c>
      <c r="F83" s="10">
        <f>'L6 (3)'!Q81</f>
        <v>-3.287369306258467E-3</v>
      </c>
      <c r="G83" s="10">
        <f t="shared" si="5"/>
        <v>-6.4245455172724855E-3</v>
      </c>
      <c r="H83" s="11">
        <f t="shared" si="6"/>
        <v>178.66943730242429</v>
      </c>
      <c r="I83" s="3">
        <f t="shared" si="7"/>
        <v>140.52625098385718</v>
      </c>
      <c r="J83" s="3">
        <f>I83/MAXA($I$6:I82)-1</f>
        <v>-6.5617178582184632E-3</v>
      </c>
    </row>
    <row r="84" spans="1:10" x14ac:dyDescent="0.25">
      <c r="A84" s="47">
        <v>40756</v>
      </c>
      <c r="B84" s="9">
        <v>-1.8200000000000001E-2</v>
      </c>
      <c r="C84" s="9">
        <v>-5.6791107463597612E-2</v>
      </c>
      <c r="D84" s="3">
        <f t="shared" si="4"/>
        <v>136.29498173097474</v>
      </c>
      <c r="E84" s="3">
        <f>D84/MAXA($D$6:D83)-1</f>
        <v>-4.1730651239747951E-2</v>
      </c>
      <c r="F84" s="10">
        <f>'L6 (3)'!Q82</f>
        <v>-1.0450520951662514E-2</v>
      </c>
      <c r="G84" s="10">
        <f t="shared" si="5"/>
        <v>-1.3587697162676533E-2</v>
      </c>
      <c r="H84" s="11">
        <f t="shared" si="6"/>
        <v>176.80224860447353</v>
      </c>
      <c r="I84" s="3">
        <f t="shared" si="7"/>
        <v>138.61682284208226</v>
      </c>
      <c r="J84" s="3">
        <f>I84/MAXA($I$6:I83)-1</f>
        <v>-2.0060256385770581E-2</v>
      </c>
    </row>
    <row r="85" spans="1:10" x14ac:dyDescent="0.25">
      <c r="A85" s="47">
        <v>40787</v>
      </c>
      <c r="B85" s="9">
        <v>-1.0200000000000001E-2</v>
      </c>
      <c r="C85" s="9">
        <v>-7.1761988303760127E-2</v>
      </c>
      <c r="D85" s="3">
        <f t="shared" si="4"/>
        <v>134.90477291731881</v>
      </c>
      <c r="E85" s="3">
        <f>D85/MAXA($D$6:D84)-1</f>
        <v>-5.1504998597102447E-2</v>
      </c>
      <c r="F85" s="10">
        <f>'L6 (3)'!Q83</f>
        <v>-1.02121445092924E-3</v>
      </c>
      <c r="G85" s="10">
        <f t="shared" si="5"/>
        <v>-4.1583906619432585E-3</v>
      </c>
      <c r="H85" s="11">
        <f t="shared" si="6"/>
        <v>176.62169559324184</v>
      </c>
      <c r="I85" s="3">
        <f t="shared" si="7"/>
        <v>138.04039994038752</v>
      </c>
      <c r="J85" s="3">
        <f>I85/MAXA($I$6:I84)-1</f>
        <v>-2.4135228664882935E-2</v>
      </c>
    </row>
    <row r="86" spans="1:10" x14ac:dyDescent="0.25">
      <c r="A86" s="47">
        <v>40817</v>
      </c>
      <c r="B86" s="9">
        <v>6.9999999999999993E-3</v>
      </c>
      <c r="C86" s="9">
        <v>0.10772303853581011</v>
      </c>
      <c r="D86" s="3">
        <f t="shared" si="4"/>
        <v>135.84910632774003</v>
      </c>
      <c r="E86" s="3">
        <f>D86/MAXA($D$6:D85)-1</f>
        <v>-4.486553358728218E-2</v>
      </c>
      <c r="F86" s="10">
        <f>'L6 (3)'!Q84</f>
        <v>-7.7662227228550594E-3</v>
      </c>
      <c r="G86" s="10">
        <f t="shared" si="5"/>
        <v>-1.0903398933869077E-2</v>
      </c>
      <c r="H86" s="11">
        <f t="shared" si="6"/>
        <v>175.25001216757641</v>
      </c>
      <c r="I86" s="3">
        <f t="shared" si="7"/>
        <v>136.53529039084663</v>
      </c>
      <c r="J86" s="3">
        <f>I86/MAXA($I$6:I85)-1</f>
        <v>-3.4775471572258687E-2</v>
      </c>
    </row>
    <row r="87" spans="1:10" x14ac:dyDescent="0.25">
      <c r="A87" s="47">
        <v>40848</v>
      </c>
      <c r="B87" s="9">
        <v>-4.4000000000000003E-3</v>
      </c>
      <c r="C87" s="9">
        <v>-5.0587151935872487E-3</v>
      </c>
      <c r="D87" s="3">
        <f t="shared" si="4"/>
        <v>135.25137025989798</v>
      </c>
      <c r="E87" s="3">
        <f>D87/MAXA($D$6:D86)-1</f>
        <v>-4.9068125239498106E-2</v>
      </c>
      <c r="F87" s="10">
        <f>'L6 (3)'!Q85</f>
        <v>3.1336856478794813E-2</v>
      </c>
      <c r="G87" s="10">
        <f t="shared" si="5"/>
        <v>2.8199680267780795E-2</v>
      </c>
      <c r="H87" s="11">
        <f t="shared" si="6"/>
        <v>180.74179664677879</v>
      </c>
      <c r="I87" s="3">
        <f t="shared" si="7"/>
        <v>140.38554192513712</v>
      </c>
      <c r="J87" s="3">
        <f>I87/MAXA($I$6:I86)-1</f>
        <v>-7.556448483976852E-3</v>
      </c>
    </row>
    <row r="88" spans="1:10" x14ac:dyDescent="0.25">
      <c r="A88" s="47">
        <v>40878</v>
      </c>
      <c r="B88" s="9">
        <v>5.6999999999999993E-3</v>
      </c>
      <c r="C88" s="9">
        <v>8.532763948144062E-3</v>
      </c>
      <c r="D88" s="3">
        <f t="shared" si="4"/>
        <v>136.02230307037939</v>
      </c>
      <c r="E88" s="3">
        <f>D88/MAXA($D$6:D87)-1</f>
        <v>-4.3647813553363335E-2</v>
      </c>
      <c r="F88" s="10">
        <f>'L6 (3)'!Q86</f>
        <v>1.9572396821268365E-2</v>
      </c>
      <c r="G88" s="10">
        <f t="shared" si="5"/>
        <v>1.6435220610254347E-2</v>
      </c>
      <c r="H88" s="11">
        <f t="shared" si="6"/>
        <v>184.27934681293854</v>
      </c>
      <c r="I88" s="3">
        <f t="shared" si="7"/>
        <v>142.69280927716684</v>
      </c>
      <c r="J88" s="3">
        <f>I88/MAXA($I$6:I87)-1</f>
        <v>8.7545802284132446E-3</v>
      </c>
    </row>
    <row r="89" spans="1:10" x14ac:dyDescent="0.25">
      <c r="A89" s="47">
        <v>40909</v>
      </c>
      <c r="B89" s="9">
        <v>1.7299999999999999E-2</v>
      </c>
      <c r="C89" s="9">
        <v>4.3583062218506274E-2</v>
      </c>
      <c r="D89" s="3">
        <f t="shared" si="4"/>
        <v>138.37548891349698</v>
      </c>
      <c r="E89" s="3">
        <f>D89/MAXA($D$6:D88)-1</f>
        <v>-2.7102920727836266E-2</v>
      </c>
      <c r="F89" s="10">
        <f>'L6 (3)'!Q87</f>
        <v>1.6821385423462853E-2</v>
      </c>
      <c r="G89" s="10">
        <f t="shared" si="5"/>
        <v>1.3684209212448834E-2</v>
      </c>
      <c r="H89" s="11">
        <f t="shared" si="6"/>
        <v>187.37918073126298</v>
      </c>
      <c r="I89" s="3">
        <f t="shared" si="7"/>
        <v>144.64544753242765</v>
      </c>
      <c r="J89" s="3">
        <f>I89/MAXA($I$6:I88)-1</f>
        <v>1.3684209212448728E-2</v>
      </c>
    </row>
    <row r="90" spans="1:10" x14ac:dyDescent="0.25">
      <c r="A90" s="47">
        <v>40940</v>
      </c>
      <c r="B90" s="9">
        <v>1.4499999999999999E-2</v>
      </c>
      <c r="C90" s="9">
        <v>4.0589464130841746E-2</v>
      </c>
      <c r="D90" s="3">
        <f t="shared" si="4"/>
        <v>140.38193350274267</v>
      </c>
      <c r="E90" s="3">
        <f>D90/MAXA($D$6:D89)-1</f>
        <v>-1.2995913078390098E-2</v>
      </c>
      <c r="F90" s="10">
        <f>'L6 (3)'!Q88</f>
        <v>1.4754022303959382E-2</v>
      </c>
      <c r="G90" s="10">
        <f t="shared" si="5"/>
        <v>1.1616846092945363E-2</v>
      </c>
      <c r="H90" s="11">
        <f t="shared" si="6"/>
        <v>190.14377734306964</v>
      </c>
      <c r="I90" s="3">
        <f t="shared" si="7"/>
        <v>146.32577143445707</v>
      </c>
      <c r="J90" s="3">
        <f>I90/MAXA($I$6:I89)-1</f>
        <v>1.1616846092945332E-2</v>
      </c>
    </row>
    <row r="91" spans="1:10" x14ac:dyDescent="0.25">
      <c r="A91" s="47">
        <v>40969</v>
      </c>
      <c r="B91" s="9">
        <v>2.5000000000000001E-3</v>
      </c>
      <c r="C91" s="9">
        <v>3.1332314530530647E-2</v>
      </c>
      <c r="D91" s="3">
        <f t="shared" si="4"/>
        <v>140.73288833649951</v>
      </c>
      <c r="E91" s="3">
        <f>D91/MAXA($D$6:D90)-1</f>
        <v>-1.0528402861086139E-2</v>
      </c>
      <c r="F91" s="10">
        <f>'L6 (3)'!Q89</f>
        <v>1.0277104269383303E-2</v>
      </c>
      <c r="G91" s="10">
        <f t="shared" si="5"/>
        <v>7.1399280583692836E-3</v>
      </c>
      <c r="H91" s="11">
        <f t="shared" si="6"/>
        <v>192.09790476899875</v>
      </c>
      <c r="I91" s="3">
        <f t="shared" si="7"/>
        <v>147.37052691558446</v>
      </c>
      <c r="J91" s="3">
        <f>I91/MAXA($I$6:I90)-1</f>
        <v>7.1399280583692715E-3</v>
      </c>
    </row>
    <row r="92" spans="1:10" x14ac:dyDescent="0.25">
      <c r="A92" s="47">
        <v>41000</v>
      </c>
      <c r="B92" s="9">
        <v>-4.0000000000000002E-4</v>
      </c>
      <c r="C92" s="9">
        <v>-7.4974527092703802E-3</v>
      </c>
      <c r="D92" s="3">
        <f t="shared" si="4"/>
        <v>140.67659518116491</v>
      </c>
      <c r="E92" s="3">
        <f>D92/MAXA($D$6:D91)-1</f>
        <v>-1.0924191499941727E-2</v>
      </c>
      <c r="F92" s="10">
        <f>'L6 (3)'!Q90</f>
        <v>1.4270565783774938E-2</v>
      </c>
      <c r="G92" s="10">
        <f t="shared" si="5"/>
        <v>1.1133389572760919E-2</v>
      </c>
      <c r="H92" s="11">
        <f t="shared" si="6"/>
        <v>194.83925055593008</v>
      </c>
      <c r="I92" s="3">
        <f t="shared" si="7"/>
        <v>149.01126040327873</v>
      </c>
      <c r="J92" s="3">
        <f>I92/MAXA($I$6:I91)-1</f>
        <v>1.1133389572760999E-2</v>
      </c>
    </row>
    <row r="93" spans="1:10" x14ac:dyDescent="0.25">
      <c r="A93" s="47">
        <v>41030</v>
      </c>
      <c r="B93" s="9">
        <v>-3.2000000000000002E-3</v>
      </c>
      <c r="C93" s="9">
        <v>-6.265072563317764E-2</v>
      </c>
      <c r="D93" s="3">
        <f t="shared" si="4"/>
        <v>140.22643007658519</v>
      </c>
      <c r="E93" s="3">
        <f>D93/MAXA($D$6:D92)-1</f>
        <v>-1.40892340871418E-2</v>
      </c>
      <c r="F93" s="10">
        <f>'L6 (3)'!Q91</f>
        <v>7.6189233394289169E-3</v>
      </c>
      <c r="G93" s="10">
        <f t="shared" si="5"/>
        <v>4.481747128414898E-3</v>
      </c>
      <c r="H93" s="11">
        <f t="shared" si="6"/>
        <v>196.32371586942747</v>
      </c>
      <c r="I93" s="3">
        <f t="shared" si="7"/>
        <v>149.67909119169261</v>
      </c>
      <c r="J93" s="3">
        <f>I93/MAXA($I$6:I92)-1</f>
        <v>4.4817471284148702E-3</v>
      </c>
    </row>
    <row r="94" spans="1:10" x14ac:dyDescent="0.25">
      <c r="A94" s="47">
        <v>41061</v>
      </c>
      <c r="B94" s="9">
        <v>-5.1000000000000004E-3</v>
      </c>
      <c r="C94" s="9">
        <v>3.9554982134591521E-2</v>
      </c>
      <c r="D94" s="3">
        <f t="shared" si="4"/>
        <v>139.51127528319461</v>
      </c>
      <c r="E94" s="3">
        <f>D94/MAXA($D$6:D93)-1</f>
        <v>-1.9117378993297462E-2</v>
      </c>
      <c r="F94" s="10">
        <f>'L6 (3)'!Q92</f>
        <v>3.1076855387150021E-4</v>
      </c>
      <c r="G94" s="10">
        <f t="shared" si="5"/>
        <v>-2.8264076571425188E-3</v>
      </c>
      <c r="H94" s="11">
        <f t="shared" si="6"/>
        <v>196.38472710669888</v>
      </c>
      <c r="I94" s="3">
        <f t="shared" si="7"/>
        <v>149.25603706223427</v>
      </c>
      <c r="J94" s="3">
        <f>I94/MAXA($I$6:I93)-1</f>
        <v>-2.8264076571424823E-3</v>
      </c>
    </row>
    <row r="95" spans="1:10" x14ac:dyDescent="0.25">
      <c r="A95" s="47">
        <v>41091</v>
      </c>
      <c r="B95" s="9">
        <v>1.89E-2</v>
      </c>
      <c r="C95" s="9">
        <v>1.2597574126154365E-2</v>
      </c>
      <c r="D95" s="3">
        <f t="shared" si="4"/>
        <v>142.14803838604698</v>
      </c>
      <c r="E95" s="3">
        <f>D95/MAXA($D$6:D94)-1</f>
        <v>-5.7869745627081581E-4</v>
      </c>
      <c r="F95" s="10">
        <f>'L6 (3)'!Q93</f>
        <v>1.0648333194553775E-2</v>
      </c>
      <c r="G95" s="10">
        <f t="shared" si="5"/>
        <v>7.5111569835397563E-3</v>
      </c>
      <c r="H95" s="11">
        <f t="shared" si="6"/>
        <v>198.47589711525251</v>
      </c>
      <c r="I95" s="3">
        <f t="shared" si="7"/>
        <v>150.37712258734973</v>
      </c>
      <c r="J95" s="3">
        <f>I95/MAXA($I$6:I94)-1</f>
        <v>4.6635197347848489E-3</v>
      </c>
    </row>
    <row r="96" spans="1:10" x14ac:dyDescent="0.25">
      <c r="A96" s="47">
        <v>41122</v>
      </c>
      <c r="B96" s="9">
        <v>3.4999999999999996E-3</v>
      </c>
      <c r="C96" s="9">
        <v>1.9763369680148246E-2</v>
      </c>
      <c r="D96" s="3">
        <f t="shared" si="4"/>
        <v>142.64555652039815</v>
      </c>
      <c r="E96" s="3">
        <f>D96/MAXA($D$6:D95)-1</f>
        <v>2.9192771026322895E-3</v>
      </c>
      <c r="F96" s="10">
        <f>'L6 (3)'!Q94</f>
        <v>1.8306956009845978E-3</v>
      </c>
      <c r="G96" s="10">
        <f t="shared" si="5"/>
        <v>-1.3064806100294211E-3</v>
      </c>
      <c r="H96" s="11">
        <f t="shared" si="6"/>
        <v>198.83924606700288</v>
      </c>
      <c r="I96" s="3">
        <f t="shared" si="7"/>
        <v>150.18065779249733</v>
      </c>
      <c r="J96" s="3">
        <f>I96/MAXA($I$6:I95)-1</f>
        <v>-1.3064806100294701E-3</v>
      </c>
    </row>
    <row r="97" spans="1:10" x14ac:dyDescent="0.25">
      <c r="A97" s="47">
        <v>41153</v>
      </c>
      <c r="B97" s="9">
        <v>2.3999999999999998E-3</v>
      </c>
      <c r="C97" s="9">
        <v>2.4236153696477025E-2</v>
      </c>
      <c r="D97" s="3">
        <f t="shared" si="4"/>
        <v>142.98790585604709</v>
      </c>
      <c r="E97" s="3">
        <f>D97/MAXA($D$6:D96)-1</f>
        <v>2.3999999999999577E-3</v>
      </c>
      <c r="F97" s="10">
        <f>'L6 (3)'!Q95</f>
        <v>1.2656945515614885E-2</v>
      </c>
      <c r="G97" s="10">
        <f t="shared" si="5"/>
        <v>9.5197693046008662E-3</v>
      </c>
      <c r="H97" s="11">
        <f t="shared" si="6"/>
        <v>201.35594357083889</v>
      </c>
      <c r="I97" s="3">
        <f t="shared" si="7"/>
        <v>151.61034300869514</v>
      </c>
      <c r="J97" s="3">
        <f>I97/MAXA($I$6:I96)-1</f>
        <v>8.2008513005631389E-3</v>
      </c>
    </row>
    <row r="98" spans="1:10" x14ac:dyDescent="0.25">
      <c r="A98" s="47">
        <v>41183</v>
      </c>
      <c r="B98" s="9">
        <v>-5.7999999999999996E-3</v>
      </c>
      <c r="C98" s="9">
        <v>-1.9789409878227415E-2</v>
      </c>
      <c r="D98" s="3">
        <f t="shared" si="4"/>
        <v>142.15857600208201</v>
      </c>
      <c r="E98" s="3">
        <f>D98/MAXA($D$6:D97)-1</f>
        <v>-5.8000000000000274E-3</v>
      </c>
      <c r="F98" s="10">
        <f>'L6 (3)'!Q96</f>
        <v>6.9641709321476841E-3</v>
      </c>
      <c r="G98" s="10">
        <f t="shared" si="5"/>
        <v>3.8269947211336652E-3</v>
      </c>
      <c r="H98" s="11">
        <f t="shared" si="6"/>
        <v>202.7582207800701</v>
      </c>
      <c r="I98" s="3">
        <f t="shared" si="7"/>
        <v>152.19055499105866</v>
      </c>
      <c r="J98" s="3">
        <f>I98/MAXA($I$6:I97)-1</f>
        <v>3.8269947211335698E-3</v>
      </c>
    </row>
    <row r="99" spans="1:10" x14ac:dyDescent="0.25">
      <c r="A99" s="47">
        <v>41214</v>
      </c>
      <c r="B99" s="9">
        <v>4.1999999999999997E-3</v>
      </c>
      <c r="C99" s="9">
        <v>2.8467170173434031E-3</v>
      </c>
      <c r="D99" s="3">
        <f t="shared" si="4"/>
        <v>142.75564202129075</v>
      </c>
      <c r="E99" s="3">
        <f>D99/MAXA($D$6:D98)-1</f>
        <v>-1.6243600000001024E-3</v>
      </c>
      <c r="F99" s="10">
        <f>'L6 (3)'!Q97</f>
        <v>3.8973037575828575E-3</v>
      </c>
      <c r="G99" s="10">
        <f t="shared" si="5"/>
        <v>7.6012754656883856E-4</v>
      </c>
      <c r="H99" s="11">
        <f t="shared" si="6"/>
        <v>203.54843115579709</v>
      </c>
      <c r="I99" s="3">
        <f t="shared" si="7"/>
        <v>152.30623922423496</v>
      </c>
      <c r="J99" s="3">
        <f>I99/MAXA($I$6:I98)-1</f>
        <v>7.6012754656873405E-4</v>
      </c>
    </row>
    <row r="100" spans="1:10" x14ac:dyDescent="0.25">
      <c r="A100" s="47">
        <v>41244</v>
      </c>
      <c r="B100" s="9">
        <v>8.8999999999999999E-3</v>
      </c>
      <c r="C100" s="9">
        <v>7.068230463864511E-3</v>
      </c>
      <c r="D100" s="3">
        <f t="shared" si="4"/>
        <v>144.02616723528024</v>
      </c>
      <c r="E100" s="3">
        <f>D100/MAXA($D$6:D99)-1</f>
        <v>7.2611831959998874E-3</v>
      </c>
      <c r="F100" s="10">
        <f>'L6 (3)'!Q98</f>
        <v>1.1055815408431967E-2</v>
      </c>
      <c r="G100" s="10">
        <f t="shared" si="5"/>
        <v>7.9186391974179482E-3</v>
      </c>
      <c r="H100" s="11">
        <f t="shared" si="6"/>
        <v>205.79882503733148</v>
      </c>
      <c r="I100" s="3">
        <f t="shared" si="7"/>
        <v>153.5122973801673</v>
      </c>
      <c r="J100" s="3">
        <f>I100/MAXA($I$6:I99)-1</f>
        <v>7.918639197417976E-3</v>
      </c>
    </row>
    <row r="101" spans="1:10" x14ac:dyDescent="0.25">
      <c r="A101" s="47">
        <v>41275</v>
      </c>
      <c r="B101" s="9">
        <v>1.8200000000000001E-2</v>
      </c>
      <c r="C101" s="9">
        <v>5.0428096519578469E-2</v>
      </c>
      <c r="D101" s="3">
        <f t="shared" si="4"/>
        <v>146.64744347896234</v>
      </c>
      <c r="E101" s="3">
        <f>D101/MAXA($D$6:D100)-1</f>
        <v>1.8199999999999994E-2</v>
      </c>
      <c r="F101" s="10">
        <f>'L6 (3)'!Q99</f>
        <v>5.2244825667003506E-3</v>
      </c>
      <c r="G101" s="10">
        <f t="shared" si="5"/>
        <v>2.0873063556863317E-3</v>
      </c>
      <c r="H101" s="11">
        <f t="shared" si="6"/>
        <v>206.87401741098643</v>
      </c>
      <c r="I101" s="3">
        <f t="shared" si="7"/>
        <v>153.83272457416493</v>
      </c>
      <c r="J101" s="3">
        <f>I101/MAXA($I$6:I100)-1</f>
        <v>2.0873063556863247E-3</v>
      </c>
    </row>
    <row r="102" spans="1:10" x14ac:dyDescent="0.25">
      <c r="A102" s="47">
        <v>41306</v>
      </c>
      <c r="B102" s="9">
        <v>5.7999999999999996E-3</v>
      </c>
      <c r="C102" s="9">
        <v>1.1060649195259176E-2</v>
      </c>
      <c r="D102" s="3">
        <f t="shared" si="4"/>
        <v>147.49799865114034</v>
      </c>
      <c r="E102" s="3">
        <f>D102/MAXA($D$6:D101)-1</f>
        <v>5.8000000000000274E-3</v>
      </c>
      <c r="F102" s="10">
        <f>'L6 (3)'!Q100</f>
        <v>3.9542959286348826E-3</v>
      </c>
      <c r="G102" s="10">
        <f t="shared" si="5"/>
        <v>8.1711971762086361E-4</v>
      </c>
      <c r="H102" s="11">
        <f t="shared" si="6"/>
        <v>207.69205849577506</v>
      </c>
      <c r="I102" s="3">
        <f t="shared" si="7"/>
        <v>153.9584243266298</v>
      </c>
      <c r="J102" s="3">
        <f>I102/MAXA($I$6:I101)-1</f>
        <v>8.171197176207734E-4</v>
      </c>
    </row>
    <row r="103" spans="1:10" x14ac:dyDescent="0.25">
      <c r="A103" s="47">
        <v>41334</v>
      </c>
      <c r="B103" s="9">
        <v>5.1000000000000004E-3</v>
      </c>
      <c r="C103" s="9">
        <v>3.5987723516956116E-2</v>
      </c>
      <c r="D103" s="3">
        <f t="shared" si="4"/>
        <v>148.25023844426116</v>
      </c>
      <c r="E103" s="3">
        <f>D103/MAXA($D$6:D102)-1</f>
        <v>5.1000000000001044E-3</v>
      </c>
      <c r="F103" s="10">
        <f>'L6 (3)'!Q101</f>
        <v>3.8681151675253635E-3</v>
      </c>
      <c r="G103" s="10">
        <f t="shared" si="5"/>
        <v>7.3093895651134451E-4</v>
      </c>
      <c r="H103" s="11">
        <f t="shared" si="6"/>
        <v>208.49543529741712</v>
      </c>
      <c r="I103" s="3">
        <f t="shared" si="7"/>
        <v>154.07095853665322</v>
      </c>
      <c r="J103" s="3">
        <f>I103/MAXA($I$6:I102)-1</f>
        <v>7.309389565113289E-4</v>
      </c>
    </row>
    <row r="104" spans="1:10" x14ac:dyDescent="0.25">
      <c r="A104" s="47">
        <v>41365</v>
      </c>
      <c r="B104" s="9">
        <v>5.6999999999999993E-3</v>
      </c>
      <c r="C104" s="9">
        <v>1.8085767859252311E-2</v>
      </c>
      <c r="D104" s="3">
        <f t="shared" si="4"/>
        <v>149.09526480339346</v>
      </c>
      <c r="E104" s="3">
        <f>D104/MAXA($D$6:D103)-1</f>
        <v>5.7000000000000384E-3</v>
      </c>
      <c r="F104" s="10">
        <f>'L6 (3)'!Q102</f>
        <v>7.7339327548980883E-3</v>
      </c>
      <c r="G104" s="10">
        <f t="shared" si="5"/>
        <v>4.5967565438840693E-3</v>
      </c>
      <c r="H104" s="11">
        <f t="shared" si="6"/>
        <v>210.10792497371057</v>
      </c>
      <c r="I104" s="3">
        <f t="shared" si="7"/>
        <v>154.77918522352905</v>
      </c>
      <c r="J104" s="3">
        <f>I104/MAXA($I$6:I103)-1</f>
        <v>4.5967565438840285E-3</v>
      </c>
    </row>
    <row r="105" spans="1:10" x14ac:dyDescent="0.25">
      <c r="A105" s="47">
        <v>41395</v>
      </c>
      <c r="B105" s="9">
        <v>7.7000000000000002E-3</v>
      </c>
      <c r="C105" s="9">
        <v>2.0762811721046104E-2</v>
      </c>
      <c r="D105" s="3">
        <f t="shared" si="4"/>
        <v>150.2432983423796</v>
      </c>
      <c r="E105" s="3">
        <f>D105/MAXA($D$6:D104)-1</f>
        <v>7.7000000000000401E-3</v>
      </c>
      <c r="F105" s="10">
        <f>'L6 (3)'!Q103</f>
        <v>5.1840153057774695E-3</v>
      </c>
      <c r="G105" s="10">
        <f t="shared" si="5"/>
        <v>2.0468390947634505E-3</v>
      </c>
      <c r="H105" s="11">
        <f t="shared" si="6"/>
        <v>211.1971276726394</v>
      </c>
      <c r="I105" s="3">
        <f t="shared" si="7"/>
        <v>155.09599331090021</v>
      </c>
      <c r="J105" s="3">
        <f>I105/MAXA($I$6:I104)-1</f>
        <v>2.0468390947634418E-3</v>
      </c>
    </row>
    <row r="106" spans="1:10" x14ac:dyDescent="0.25">
      <c r="A106" s="47">
        <v>41426</v>
      </c>
      <c r="B106" s="9">
        <v>-1.3000000000000001E-2</v>
      </c>
      <c r="C106" s="9">
        <v>-1.4999301636062778E-2</v>
      </c>
      <c r="D106" s="3">
        <f t="shared" si="4"/>
        <v>148.29013546392866</v>
      </c>
      <c r="E106" s="3">
        <f>D106/MAXA($D$6:D105)-1</f>
        <v>-1.3000000000000012E-2</v>
      </c>
      <c r="F106" s="10">
        <f>'L6 (3)'!Q104</f>
        <v>7.6456779147401803E-3</v>
      </c>
      <c r="G106" s="10">
        <f t="shared" si="5"/>
        <v>4.5085017037261614E-3</v>
      </c>
      <c r="H106" s="11">
        <f t="shared" si="6"/>
        <v>212.81187288734267</v>
      </c>
      <c r="I106" s="3">
        <f t="shared" si="7"/>
        <v>155.7952438609835</v>
      </c>
      <c r="J106" s="3">
        <f>I106/MAXA($I$6:I105)-1</f>
        <v>4.5085017037260755E-3</v>
      </c>
    </row>
    <row r="107" spans="1:10" x14ac:dyDescent="0.25">
      <c r="A107" s="47">
        <v>41456</v>
      </c>
      <c r="B107" s="9">
        <v>6.7000000000000002E-3</v>
      </c>
      <c r="C107" s="9">
        <v>4.9462079815224991E-2</v>
      </c>
      <c r="D107" s="3">
        <f t="shared" si="4"/>
        <v>149.28367937153698</v>
      </c>
      <c r="E107" s="3">
        <f>D107/MAXA($D$6:D106)-1</f>
        <v>-6.3871000000000899E-3</v>
      </c>
      <c r="F107" s="10">
        <f>'L6 (3)'!Q105</f>
        <v>6.3685301368189423E-3</v>
      </c>
      <c r="G107" s="10">
        <f t="shared" si="5"/>
        <v>3.2313539258049234E-3</v>
      </c>
      <c r="H107" s="11">
        <f t="shared" si="6"/>
        <v>214.16717171329861</v>
      </c>
      <c r="I107" s="3">
        <f t="shared" si="7"/>
        <v>156.29867343385541</v>
      </c>
      <c r="J107" s="3">
        <f>I107/MAXA($I$6:I106)-1</f>
        <v>3.2313539258048696E-3</v>
      </c>
    </row>
    <row r="108" spans="1:10" x14ac:dyDescent="0.25">
      <c r="A108" s="47">
        <v>41487</v>
      </c>
      <c r="B108" s="9">
        <v>-4.0999999999999995E-3</v>
      </c>
      <c r="C108" s="9">
        <v>-3.1298019033866864E-2</v>
      </c>
      <c r="D108" s="3">
        <f t="shared" si="4"/>
        <v>148.67161628611368</v>
      </c>
      <c r="E108" s="3">
        <f>D108/MAXA($D$6:D107)-1</f>
        <v>-1.0460912890000063E-2</v>
      </c>
      <c r="F108" s="10">
        <f>'L6 (3)'!Q106</f>
        <v>4.804862246313624E-3</v>
      </c>
      <c r="G108" s="10">
        <f t="shared" si="5"/>
        <v>1.6676860352996051E-3</v>
      </c>
      <c r="H108" s="11">
        <f t="shared" si="6"/>
        <v>215.19621547106362</v>
      </c>
      <c r="I108" s="3">
        <f t="shared" si="7"/>
        <v>156.55933054887689</v>
      </c>
      <c r="J108" s="3">
        <f>I108/MAXA($I$6:I107)-1</f>
        <v>1.6676860352995426E-3</v>
      </c>
    </row>
    <row r="109" spans="1:10" x14ac:dyDescent="0.25">
      <c r="A109" s="47">
        <v>41518</v>
      </c>
      <c r="B109" s="9">
        <v>0.01</v>
      </c>
      <c r="C109" s="9">
        <v>2.9749523177239112E-2</v>
      </c>
      <c r="D109" s="3">
        <f t="shared" si="4"/>
        <v>150.15833244897482</v>
      </c>
      <c r="E109" s="3">
        <f>D109/MAXA($D$6:D108)-1</f>
        <v>-5.6552201890003317E-4</v>
      </c>
      <c r="F109" s="10">
        <f>'L6 (3)'!Q107</f>
        <v>-2.1784505566602172E-3</v>
      </c>
      <c r="G109" s="10">
        <f t="shared" si="5"/>
        <v>-5.3156267676742362E-3</v>
      </c>
      <c r="H109" s="11">
        <f t="shared" si="6"/>
        <v>214.72742115567951</v>
      </c>
      <c r="I109" s="3">
        <f t="shared" si="7"/>
        <v>155.72711958068211</v>
      </c>
      <c r="J109" s="3">
        <f>I109/MAXA($I$6:I108)-1</f>
        <v>-5.3156267676742752E-3</v>
      </c>
    </row>
    <row r="110" spans="1:10" x14ac:dyDescent="0.25">
      <c r="A110" s="47">
        <v>41548</v>
      </c>
      <c r="B110" s="9">
        <v>1.3899999999999999E-2</v>
      </c>
      <c r="C110" s="9">
        <v>4.4595752618006079E-2</v>
      </c>
      <c r="D110" s="3">
        <f t="shared" si="4"/>
        <v>152.24553327001559</v>
      </c>
      <c r="E110" s="3">
        <f>D110/MAXA($D$6:D109)-1</f>
        <v>1.3326617225037252E-2</v>
      </c>
      <c r="F110" s="10">
        <f>'L6 (3)'!Q108</f>
        <v>6.1942202924307743E-3</v>
      </c>
      <c r="G110" s="10">
        <f t="shared" si="5"/>
        <v>3.0570440814167554E-3</v>
      </c>
      <c r="H110" s="11">
        <f t="shared" si="6"/>
        <v>216.05749010514336</v>
      </c>
      <c r="I110" s="3">
        <f t="shared" si="7"/>
        <v>156.20318424991234</v>
      </c>
      <c r="J110" s="3">
        <f>I110/MAXA($I$6:I109)-1</f>
        <v>-2.2748327916064515E-3</v>
      </c>
    </row>
    <row r="111" spans="1:10" x14ac:dyDescent="0.25">
      <c r="A111" s="47">
        <v>41579</v>
      </c>
      <c r="B111" s="9">
        <v>9.9000000000000008E-3</v>
      </c>
      <c r="C111" s="9">
        <v>2.8049471635186451E-2</v>
      </c>
      <c r="D111" s="3">
        <f t="shared" si="4"/>
        <v>153.75276404938873</v>
      </c>
      <c r="E111" s="3">
        <f>D111/MAXA($D$6:D110)-1</f>
        <v>9.9000000000000199E-3</v>
      </c>
      <c r="F111" s="10">
        <f>'L6 (3)'!Q109</f>
        <v>6.6312561137909735E-3</v>
      </c>
      <c r="G111" s="10">
        <f t="shared" si="5"/>
        <v>3.4940799027769545E-3</v>
      </c>
      <c r="H111" s="11">
        <f t="shared" si="6"/>
        <v>217.49022265733342</v>
      </c>
      <c r="I111" s="3">
        <f t="shared" si="7"/>
        <v>156.74897065674972</v>
      </c>
      <c r="J111" s="3">
        <f>I111/MAXA($I$6:I110)-1</f>
        <v>1.2112986636310108E-3</v>
      </c>
    </row>
    <row r="112" spans="1:10" x14ac:dyDescent="0.25">
      <c r="A112" s="47">
        <v>41609</v>
      </c>
      <c r="B112" s="9">
        <v>9.9000000000000008E-3</v>
      </c>
      <c r="C112" s="9">
        <v>2.356279155049279E-2</v>
      </c>
      <c r="D112" s="3">
        <f t="shared" si="4"/>
        <v>155.27491641347768</v>
      </c>
      <c r="E112" s="3">
        <f>D112/MAXA($D$6:D111)-1</f>
        <v>9.9000000000000199E-3</v>
      </c>
      <c r="F112" s="10">
        <f>'L6 (3)'!Q110</f>
        <v>4.0661731317808477E-3</v>
      </c>
      <c r="G112" s="10">
        <f t="shared" si="5"/>
        <v>9.2899692076682874E-4</v>
      </c>
      <c r="H112" s="11">
        <f t="shared" si="6"/>
        <v>218.37457555712768</v>
      </c>
      <c r="I112" s="3">
        <f t="shared" si="7"/>
        <v>156.89458996782321</v>
      </c>
      <c r="J112" s="3">
        <f>I112/MAXA($I$6:I111)-1</f>
        <v>9.2899692076686691E-4</v>
      </c>
    </row>
    <row r="113" spans="1:10" x14ac:dyDescent="0.25">
      <c r="A113" s="47">
        <v>41640</v>
      </c>
      <c r="B113" s="9">
        <v>2.8000000000000004E-3</v>
      </c>
      <c r="C113" s="9">
        <v>-3.5582905675162646E-2</v>
      </c>
      <c r="D113" s="3">
        <f t="shared" si="4"/>
        <v>155.70968617943541</v>
      </c>
      <c r="E113" s="3">
        <f>D113/MAXA($D$6:D112)-1</f>
        <v>2.7999999999999137E-3</v>
      </c>
      <c r="F113" s="10">
        <f>'L6 (3)'!Q111</f>
        <v>5.8628877014402277E-3</v>
      </c>
      <c r="G113" s="10">
        <f t="shared" si="5"/>
        <v>2.7257114904262088E-3</v>
      </c>
      <c r="H113" s="11">
        <f t="shared" si="6"/>
        <v>219.6548811704688</v>
      </c>
      <c r="I113" s="3">
        <f t="shared" si="7"/>
        <v>157.32223935448422</v>
      </c>
      <c r="J113" s="3">
        <f>I113/MAXA($I$6:I112)-1</f>
        <v>2.7257114904262192E-3</v>
      </c>
    </row>
    <row r="114" spans="1:10" x14ac:dyDescent="0.25">
      <c r="A114" s="47">
        <v>41671</v>
      </c>
      <c r="B114" s="9">
        <v>1.6899999999999998E-2</v>
      </c>
      <c r="C114" s="9">
        <v>4.3117029976595278E-2</v>
      </c>
      <c r="D114" s="3">
        <f t="shared" si="4"/>
        <v>158.34117987586785</v>
      </c>
      <c r="E114" s="3">
        <f>D114/MAXA($D$6:D113)-1</f>
        <v>1.6899999999999915E-2</v>
      </c>
      <c r="F114" s="10">
        <f>'L6 (3)'!Q112</f>
        <v>-4.7562964217260804E-3</v>
      </c>
      <c r="G114" s="10">
        <f t="shared" si="5"/>
        <v>-7.8934726327400985E-3</v>
      </c>
      <c r="H114" s="11">
        <f t="shared" si="6"/>
        <v>218.61013744514304</v>
      </c>
      <c r="I114" s="3">
        <f t="shared" si="7"/>
        <v>156.08042056361822</v>
      </c>
      <c r="J114" s="3">
        <f>I114/MAXA($I$6:I113)-1</f>
        <v>-7.893472632740095E-3</v>
      </c>
    </row>
    <row r="115" spans="1:10" x14ac:dyDescent="0.25">
      <c r="A115" s="47">
        <v>41699</v>
      </c>
      <c r="B115" s="9">
        <v>-1E-3</v>
      </c>
      <c r="C115" s="9">
        <v>6.9321656079357474E-3</v>
      </c>
      <c r="D115" s="3">
        <f t="shared" si="4"/>
        <v>158.18283869599199</v>
      </c>
      <c r="E115" s="3">
        <f>D115/MAXA($D$6:D114)-1</f>
        <v>-1.0000000000000009E-3</v>
      </c>
      <c r="F115" s="10">
        <f>'L6 (3)'!Q113</f>
        <v>1.0237655752163817E-2</v>
      </c>
      <c r="G115" s="10">
        <f t="shared" si="5"/>
        <v>7.1004795411497984E-3</v>
      </c>
      <c r="H115" s="11">
        <f t="shared" si="6"/>
        <v>220.84819277623961</v>
      </c>
      <c r="I115" s="3">
        <f t="shared" si="7"/>
        <v>157.18866639660425</v>
      </c>
      <c r="J115" s="3">
        <f>I115/MAXA($I$6:I114)-1</f>
        <v>-8.4904053252765621E-4</v>
      </c>
    </row>
    <row r="116" spans="1:10" x14ac:dyDescent="0.25">
      <c r="A116" s="47">
        <v>41730</v>
      </c>
      <c r="B116" s="9">
        <v>5.9999999999999995E-4</v>
      </c>
      <c r="C116" s="9">
        <v>6.2007889650528281E-3</v>
      </c>
      <c r="D116" s="3">
        <f t="shared" si="4"/>
        <v>158.27774839920957</v>
      </c>
      <c r="E116" s="3">
        <f>D116/MAXA($D$6:D115)-1</f>
        <v>-4.0060000000008422E-4</v>
      </c>
      <c r="F116" s="10">
        <f>'L6 (3)'!Q114</f>
        <v>6.0590678822721473E-3</v>
      </c>
      <c r="G116" s="10">
        <f t="shared" si="5"/>
        <v>2.9218916712581283E-3</v>
      </c>
      <c r="H116" s="11">
        <f t="shared" si="6"/>
        <v>222.18632696794796</v>
      </c>
      <c r="I116" s="3">
        <f t="shared" si="7"/>
        <v>157.64795465176465</v>
      </c>
      <c r="J116" s="3">
        <f>I116/MAXA($I$6:I115)-1</f>
        <v>2.0703703342699331E-3</v>
      </c>
    </row>
    <row r="117" spans="1:10" x14ac:dyDescent="0.25">
      <c r="A117" s="47">
        <v>41760</v>
      </c>
      <c r="B117" s="9">
        <v>1.23E-2</v>
      </c>
      <c r="C117" s="9">
        <v>2.1030280012996005E-2</v>
      </c>
      <c r="D117" s="3">
        <f t="shared" si="4"/>
        <v>160.22456470451985</v>
      </c>
      <c r="E117" s="3">
        <f>D117/MAXA($D$6:D116)-1</f>
        <v>1.1894472619999874E-2</v>
      </c>
      <c r="F117" s="10">
        <f>'L6 (3)'!Q115</f>
        <v>5.4516928773587778E-3</v>
      </c>
      <c r="G117" s="10">
        <f t="shared" si="5"/>
        <v>2.3145166663447589E-3</v>
      </c>
      <c r="H117" s="11">
        <f t="shared" si="6"/>
        <v>223.39761858412561</v>
      </c>
      <c r="I117" s="3">
        <f t="shared" si="7"/>
        <v>158.01283347022132</v>
      </c>
      <c r="J117" s="3">
        <f>I117/MAXA($I$6:I116)-1</f>
        <v>2.3145166663447458E-3</v>
      </c>
    </row>
    <row r="118" spans="1:10" x14ac:dyDescent="0.25">
      <c r="A118" s="47">
        <v>41791</v>
      </c>
      <c r="B118" s="9">
        <v>2.8000000000000004E-3</v>
      </c>
      <c r="C118" s="9">
        <v>1.9058331658920569E-2</v>
      </c>
      <c r="D118" s="3">
        <f t="shared" si="4"/>
        <v>160.67319348569248</v>
      </c>
      <c r="E118" s="3">
        <f>D118/MAXA($D$6:D117)-1</f>
        <v>2.7999999999999137E-3</v>
      </c>
      <c r="F118" s="10">
        <f>'L6 (3)'!Q116</f>
        <v>5.3949137242074842E-3</v>
      </c>
      <c r="G118" s="10">
        <f t="shared" si="5"/>
        <v>2.2577375131934653E-3</v>
      </c>
      <c r="H118" s="11">
        <f t="shared" si="6"/>
        <v>224.60282946258039</v>
      </c>
      <c r="I118" s="3">
        <f t="shared" si="7"/>
        <v>158.36958497191301</v>
      </c>
      <c r="J118" s="3">
        <f>I118/MAXA($I$6:I117)-1</f>
        <v>2.2577375131933586E-3</v>
      </c>
    </row>
    <row r="119" spans="1:10" x14ac:dyDescent="0.25">
      <c r="A119" s="47">
        <v>41821</v>
      </c>
      <c r="B119" s="9">
        <v>-5.9999999999999995E-4</v>
      </c>
      <c r="C119" s="9">
        <v>-1.5079830581919862E-2</v>
      </c>
      <c r="D119" s="3">
        <f t="shared" si="4"/>
        <v>160.57678956960106</v>
      </c>
      <c r="E119" s="3">
        <f>D119/MAXA($D$6:D118)-1</f>
        <v>-6.0000000000004494E-4</v>
      </c>
      <c r="F119" s="10">
        <f>'L6 (3)'!Q117</f>
        <v>4.011445818732761E-3</v>
      </c>
      <c r="G119" s="10">
        <f t="shared" si="5"/>
        <v>8.7426960771874208E-4</v>
      </c>
      <c r="H119" s="11">
        <f t="shared" si="6"/>
        <v>225.50381154370362</v>
      </c>
      <c r="I119" s="3">
        <f t="shared" si="7"/>
        <v>158.50804268684098</v>
      </c>
      <c r="J119" s="3">
        <f>I119/MAXA($I$6:I118)-1</f>
        <v>8.7426960771863627E-4</v>
      </c>
    </row>
    <row r="120" spans="1:10" x14ac:dyDescent="0.25">
      <c r="A120" s="47">
        <v>41852</v>
      </c>
      <c r="B120" s="9">
        <v>7.7000000000000002E-3</v>
      </c>
      <c r="C120" s="9">
        <v>3.7655295489735119E-2</v>
      </c>
      <c r="D120" s="3">
        <f t="shared" si="4"/>
        <v>161.81323084928701</v>
      </c>
      <c r="E120" s="3">
        <f>D120/MAXA($D$6:D119)-1</f>
        <v>7.0953800000002065E-3</v>
      </c>
      <c r="F120" s="10">
        <f>'L6 (3)'!Q118</f>
        <v>5.4464355794668186E-3</v>
      </c>
      <c r="G120" s="10">
        <f t="shared" si="5"/>
        <v>2.3092593684527997E-3</v>
      </c>
      <c r="H120" s="11">
        <f t="shared" si="6"/>
        <v>226.73200352620063</v>
      </c>
      <c r="I120" s="3">
        <f t="shared" si="7"/>
        <v>158.8740788693907</v>
      </c>
      <c r="J120" s="3">
        <f>I120/MAXA($I$6:I119)-1</f>
        <v>2.3092593684528318E-3</v>
      </c>
    </row>
    <row r="121" spans="1:10" x14ac:dyDescent="0.25">
      <c r="A121" s="47">
        <v>41883</v>
      </c>
      <c r="B121" s="9">
        <v>7.000000000000001E-4</v>
      </c>
      <c r="C121" s="9">
        <v>-1.5513837223063764E-2</v>
      </c>
      <c r="D121" s="3">
        <f t="shared" si="4"/>
        <v>161.92650011088151</v>
      </c>
      <c r="E121" s="3">
        <f>D121/MAXA($D$6:D120)-1</f>
        <v>6.9999999999992291E-4</v>
      </c>
      <c r="F121" s="10">
        <f>'L6 (3)'!Q119</f>
        <v>9.0041501809996448E-3</v>
      </c>
      <c r="G121" s="10">
        <f t="shared" si="5"/>
        <v>5.8669739699856258E-3</v>
      </c>
      <c r="H121" s="11">
        <f t="shared" si="6"/>
        <v>228.77353253678947</v>
      </c>
      <c r="I121" s="3">
        <f t="shared" si="7"/>
        <v>159.80618895462288</v>
      </c>
      <c r="J121" s="3">
        <f>I121/MAXA($I$6:I120)-1</f>
        <v>5.8669739699857004E-3</v>
      </c>
    </row>
    <row r="122" spans="1:10" x14ac:dyDescent="0.25">
      <c r="A122" s="47">
        <v>41913</v>
      </c>
      <c r="B122" s="9">
        <v>-5.0000000000000001E-4</v>
      </c>
      <c r="C122" s="9">
        <v>2.3201460786772321E-2</v>
      </c>
      <c r="D122" s="3">
        <f t="shared" si="4"/>
        <v>161.84553686082609</v>
      </c>
      <c r="E122" s="3">
        <f>D122/MAXA($D$6:D121)-1</f>
        <v>-4.9999999999983391E-4</v>
      </c>
      <c r="F122" s="10">
        <f>'L6 (3)'!Q120</f>
        <v>6.0242708683244306E-3</v>
      </c>
      <c r="G122" s="10">
        <f t="shared" si="5"/>
        <v>2.8870946573104116E-3</v>
      </c>
      <c r="H122" s="11">
        <f t="shared" si="6"/>
        <v>230.15172626429452</v>
      </c>
      <c r="I122" s="3">
        <f t="shared" si="7"/>
        <v>160.26756454895892</v>
      </c>
      <c r="J122" s="3">
        <f>I122/MAXA($I$6:I121)-1</f>
        <v>2.8870946573105183E-3</v>
      </c>
    </row>
    <row r="123" spans="1:10" x14ac:dyDescent="0.25">
      <c r="A123" s="47">
        <v>41944</v>
      </c>
      <c r="B123" s="9">
        <v>1.17E-2</v>
      </c>
      <c r="C123" s="9">
        <v>2.4533588760364822E-2</v>
      </c>
      <c r="D123" s="3">
        <f t="shared" si="4"/>
        <v>163.73912964209777</v>
      </c>
      <c r="E123" s="3">
        <f>D123/MAXA($D$6:D122)-1</f>
        <v>1.1194150000000125E-2</v>
      </c>
      <c r="F123" s="10">
        <f>'L6 (3)'!Q121</f>
        <v>9.3305678704043906E-3</v>
      </c>
      <c r="G123" s="10">
        <f t="shared" si="5"/>
        <v>6.1933916593903716E-3</v>
      </c>
      <c r="H123" s="11">
        <f t="shared" si="6"/>
        <v>232.29917256669424</v>
      </c>
      <c r="I123" s="3">
        <f t="shared" si="7"/>
        <v>161.26016434650725</v>
      </c>
      <c r="J123" s="3">
        <f>I123/MAXA($I$6:I122)-1</f>
        <v>6.1933916593903682E-3</v>
      </c>
    </row>
    <row r="124" spans="1:10" x14ac:dyDescent="0.25">
      <c r="A124" s="47">
        <v>41974</v>
      </c>
      <c r="B124" s="9">
        <v>4.0000000000000002E-4</v>
      </c>
      <c r="C124" s="9">
        <v>-4.1885878779204244E-3</v>
      </c>
      <c r="D124" s="3">
        <f t="shared" si="4"/>
        <v>163.80462529395459</v>
      </c>
      <c r="E124" s="3">
        <f>D124/MAXA($D$6:D123)-1</f>
        <v>3.9999999999995595E-4</v>
      </c>
      <c r="F124" s="10">
        <f>'L6 (3)'!Q122</f>
        <v>6.7017963763655319E-3</v>
      </c>
      <c r="G124" s="10">
        <f t="shared" si="5"/>
        <v>3.564620165351513E-3</v>
      </c>
      <c r="H124" s="11">
        <f t="shared" si="6"/>
        <v>233.85599431963445</v>
      </c>
      <c r="I124" s="3">
        <f t="shared" si="7"/>
        <v>161.83499558020469</v>
      </c>
      <c r="J124" s="3">
        <f>I124/MAXA($I$6:I123)-1</f>
        <v>3.5646201653514176E-3</v>
      </c>
    </row>
    <row r="125" spans="1:10" x14ac:dyDescent="0.25">
      <c r="A125" s="47">
        <v>42005</v>
      </c>
      <c r="B125" s="9">
        <v>2.29E-2</v>
      </c>
      <c r="C125" s="9">
        <v>-3.1040805790470194E-2</v>
      </c>
      <c r="D125" s="3">
        <f t="shared" si="4"/>
        <v>167.55575121318614</v>
      </c>
      <c r="E125" s="3">
        <f>D125/MAXA($D$6:D124)-1</f>
        <v>2.289999999999992E-2</v>
      </c>
      <c r="F125" s="10">
        <f>'L6 (3)'!Q123</f>
        <v>6.7660861199942274E-3</v>
      </c>
      <c r="G125" s="10">
        <f t="shared" si="5"/>
        <v>3.6289099089802084E-3</v>
      </c>
      <c r="H125" s="11">
        <f t="shared" si="6"/>
        <v>235.43828411687798</v>
      </c>
      <c r="I125" s="3">
        <f t="shared" si="7"/>
        <v>162.42228019928544</v>
      </c>
      <c r="J125" s="3">
        <f>I125/MAXA($I$6:I124)-1</f>
        <v>3.6289099089801269E-3</v>
      </c>
    </row>
    <row r="126" spans="1:10" x14ac:dyDescent="0.25">
      <c r="A126" s="47">
        <v>42036</v>
      </c>
      <c r="B126" s="9">
        <v>1.34E-2</v>
      </c>
      <c r="C126" s="9">
        <v>5.4892511014553946E-2</v>
      </c>
      <c r="D126" s="3">
        <f t="shared" si="4"/>
        <v>169.80099827944284</v>
      </c>
      <c r="E126" s="3">
        <f>D126/MAXA($D$6:D125)-1</f>
        <v>1.3400000000000079E-2</v>
      </c>
      <c r="F126" s="10">
        <f>'L6 (3)'!Q124</f>
        <v>1.0187732731824245E-2</v>
      </c>
      <c r="G126" s="10">
        <f t="shared" si="5"/>
        <v>7.050556520810226E-3</v>
      </c>
      <c r="H126" s="11">
        <f t="shared" si="6"/>
        <v>237.83686643030003</v>
      </c>
      <c r="I126" s="3">
        <f t="shared" si="7"/>
        <v>163.5674476660694</v>
      </c>
      <c r="J126" s="3">
        <f>I126/MAXA($I$6:I125)-1</f>
        <v>7.0505565208103249E-3</v>
      </c>
    </row>
    <row r="127" spans="1:10" x14ac:dyDescent="0.25">
      <c r="A127" s="47">
        <v>42064</v>
      </c>
      <c r="B127" s="9">
        <v>9.0000000000000011E-3</v>
      </c>
      <c r="C127" s="9">
        <v>-1.739610691375626E-2</v>
      </c>
      <c r="D127" s="3">
        <f t="shared" si="4"/>
        <v>171.32920726395781</v>
      </c>
      <c r="E127" s="3">
        <f>D127/MAXA($D$6:D126)-1</f>
        <v>8.999999999999897E-3</v>
      </c>
      <c r="F127" s="10">
        <f>'L6 (3)'!Q125</f>
        <v>1.0054791766491584E-2</v>
      </c>
      <c r="G127" s="10">
        <f t="shared" si="5"/>
        <v>6.9176155554775652E-3</v>
      </c>
      <c r="H127" s="11">
        <f t="shared" si="6"/>
        <v>240.22826659665157</v>
      </c>
      <c r="I127" s="3">
        <f t="shared" si="7"/>
        <v>164.69894438641396</v>
      </c>
      <c r="J127" s="3">
        <f>I127/MAXA($I$6:I126)-1</f>
        <v>6.9176155554775409E-3</v>
      </c>
    </row>
    <row r="128" spans="1:10" x14ac:dyDescent="0.25">
      <c r="A128" s="47">
        <v>42095</v>
      </c>
      <c r="B128" s="9">
        <v>-1.7000000000000001E-3</v>
      </c>
      <c r="C128" s="9">
        <v>8.5208197301247512E-3</v>
      </c>
      <c r="D128" s="3">
        <f t="shared" si="4"/>
        <v>171.03794761160907</v>
      </c>
      <c r="E128" s="3">
        <f>D128/MAXA($D$6:D127)-1</f>
        <v>-1.7000000000000348E-3</v>
      </c>
      <c r="F128" s="10">
        <f>'L6 (3)'!Q126</f>
        <v>6.4420992874141955E-3</v>
      </c>
      <c r="G128" s="10">
        <f t="shared" si="5"/>
        <v>3.3049230764001765E-3</v>
      </c>
      <c r="H128" s="11">
        <f t="shared" si="6"/>
        <v>241.77584094171058</v>
      </c>
      <c r="I128" s="3">
        <f t="shared" si="7"/>
        <v>165.24326172837536</v>
      </c>
      <c r="J128" s="3">
        <f>I128/MAXA($I$6:I127)-1</f>
        <v>3.3049230764001791E-3</v>
      </c>
    </row>
    <row r="129" spans="1:10" x14ac:dyDescent="0.25">
      <c r="A129" s="47">
        <v>42125</v>
      </c>
      <c r="B129" s="9">
        <v>4.1999999999999997E-3</v>
      </c>
      <c r="C129" s="9">
        <v>1.0491382393316817E-2</v>
      </c>
      <c r="D129" s="3">
        <f t="shared" si="4"/>
        <v>171.75630699157782</v>
      </c>
      <c r="E129" s="3">
        <f>D129/MAXA($D$6:D128)-1</f>
        <v>2.4928599999998191E-3</v>
      </c>
      <c r="F129" s="10">
        <f>'L6 (3)'!Q127</f>
        <v>4.5200801880431038E-3</v>
      </c>
      <c r="G129" s="10">
        <f t="shared" si="5"/>
        <v>1.3829039770290848E-3</v>
      </c>
      <c r="H129" s="11">
        <f t="shared" si="6"/>
        <v>242.8686871302987</v>
      </c>
      <c r="I129" s="3">
        <f t="shared" si="7"/>
        <v>165.47177729219678</v>
      </c>
      <c r="J129" s="3">
        <f>I129/MAXA($I$6:I128)-1</f>
        <v>1.3829039770290041E-3</v>
      </c>
    </row>
    <row r="130" spans="1:10" x14ac:dyDescent="0.25">
      <c r="A130" s="47">
        <v>42156</v>
      </c>
      <c r="B130" s="9">
        <v>-1.47E-2</v>
      </c>
      <c r="C130" s="9">
        <v>-2.1011672375900514E-2</v>
      </c>
      <c r="D130" s="3">
        <f t="shared" si="4"/>
        <v>169.2314892788016</v>
      </c>
      <c r="E130" s="3">
        <f>D130/MAXA($D$6:D129)-1</f>
        <v>-1.4700000000000157E-2</v>
      </c>
      <c r="F130" s="10">
        <f>'L6 (3)'!Q128</f>
        <v>5.8600108518719477E-3</v>
      </c>
      <c r="G130" s="10">
        <f t="shared" si="5"/>
        <v>2.7228346408579287E-3</v>
      </c>
      <c r="H130" s="11">
        <f t="shared" si="6"/>
        <v>244.29190027246216</v>
      </c>
      <c r="I130" s="3">
        <f t="shared" si="7"/>
        <v>165.9223295794923</v>
      </c>
      <c r="J130" s="3">
        <f>I130/MAXA($I$6:I129)-1</f>
        <v>2.7228346408578741E-3</v>
      </c>
    </row>
    <row r="131" spans="1:10" x14ac:dyDescent="0.25">
      <c r="A131" s="47">
        <v>42186</v>
      </c>
      <c r="B131" s="9">
        <v>1.1899999999999999E-2</v>
      </c>
      <c r="C131" s="9">
        <v>1.9742029696721453E-2</v>
      </c>
      <c r="D131" s="3">
        <f t="shared" si="4"/>
        <v>171.24534400121934</v>
      </c>
      <c r="E131" s="3">
        <f>D131/MAXA($D$6:D130)-1</f>
        <v>-2.9749300000001533E-3</v>
      </c>
      <c r="F131" s="10">
        <f>'L6 (3)'!Q129</f>
        <v>4.8518649130331309E-3</v>
      </c>
      <c r="G131" s="10">
        <f t="shared" si="5"/>
        <v>1.7146887020191119E-3</v>
      </c>
      <c r="H131" s="11">
        <f t="shared" si="6"/>
        <v>245.4771715719323</v>
      </c>
      <c r="I131" s="3">
        <f t="shared" si="7"/>
        <v>166.20683472343495</v>
      </c>
      <c r="J131" s="3">
        <f>I131/MAXA($I$6:I130)-1</f>
        <v>1.7146887020191848E-3</v>
      </c>
    </row>
    <row r="132" spans="1:10" x14ac:dyDescent="0.25">
      <c r="A132" s="47">
        <v>42217</v>
      </c>
      <c r="B132" s="9">
        <v>-1.46E-2</v>
      </c>
      <c r="C132" s="9">
        <v>-6.2580818167202845E-2</v>
      </c>
      <c r="D132" s="3">
        <f t="shared" si="4"/>
        <v>168.74516197880155</v>
      </c>
      <c r="E132" s="3">
        <f>D132/MAXA($D$6:D131)-1</f>
        <v>-1.7531496022000104E-2</v>
      </c>
      <c r="F132" s="10">
        <f>'L6 (3)'!Q130</f>
        <v>9.5782879017040599E-3</v>
      </c>
      <c r="G132" s="10">
        <f t="shared" si="5"/>
        <v>6.441111690690041E-3</v>
      </c>
      <c r="H132" s="11">
        <f t="shared" si="6"/>
        <v>247.82842259454429</v>
      </c>
      <c r="I132" s="3">
        <f t="shared" si="7"/>
        <v>167.27739150964464</v>
      </c>
      <c r="J132" s="3">
        <f>I132/MAXA($I$6:I131)-1</f>
        <v>6.441111690689949E-3</v>
      </c>
    </row>
    <row r="133" spans="1:10" x14ac:dyDescent="0.25">
      <c r="A133" s="47">
        <v>42248</v>
      </c>
      <c r="B133" s="9">
        <v>-4.5999999999999999E-3</v>
      </c>
      <c r="C133" s="9">
        <v>-2.6442831573227132E-2</v>
      </c>
      <c r="D133" s="3">
        <f t="shared" si="4"/>
        <v>167.96893423369906</v>
      </c>
      <c r="E133" s="3">
        <f>D133/MAXA($D$6:D132)-1</f>
        <v>-2.2050851140298922E-2</v>
      </c>
      <c r="F133" s="10">
        <f>'L6 (3)'!Q131</f>
        <v>-1.0770187556489112E-2</v>
      </c>
      <c r="G133" s="10">
        <f t="shared" si="5"/>
        <v>-1.3907363767503131E-2</v>
      </c>
      <c r="H133" s="11">
        <f t="shared" si="6"/>
        <v>245.15926400137221</v>
      </c>
      <c r="I133" s="3">
        <f t="shared" si="7"/>
        <v>164.95100397584099</v>
      </c>
      <c r="J133" s="3">
        <f>I133/MAXA($I$6:I132)-1</f>
        <v>-1.3907363767503012E-2</v>
      </c>
    </row>
    <row r="134" spans="1:10" x14ac:dyDescent="0.25">
      <c r="A134" s="47">
        <v>42278</v>
      </c>
      <c r="B134" s="9">
        <v>8.0000000000000002E-3</v>
      </c>
      <c r="C134" s="9">
        <v>8.2983117760394132E-2</v>
      </c>
      <c r="D134" s="3">
        <f t="shared" si="4"/>
        <v>169.31268570756865</v>
      </c>
      <c r="E134" s="3">
        <f>D134/MAXA($D$6:D133)-1</f>
        <v>-1.4227257949421257E-2</v>
      </c>
      <c r="F134" s="10">
        <f>'L6 (3)'!Q132</f>
        <v>1.2648375170266589E-2</v>
      </c>
      <c r="G134" s="10">
        <f t="shared" si="5"/>
        <v>9.51119895925257E-3</v>
      </c>
      <c r="H134" s="11">
        <f t="shared" si="6"/>
        <v>248.26013034892802</v>
      </c>
      <c r="I134" s="3">
        <f t="shared" si="7"/>
        <v>166.5198857931837</v>
      </c>
      <c r="J134" s="3">
        <f>I134/MAXA($I$6:I133)-1</f>
        <v>-4.5284405120417093E-3</v>
      </c>
    </row>
    <row r="135" spans="1:10" x14ac:dyDescent="0.25">
      <c r="A135" s="47">
        <v>42309</v>
      </c>
      <c r="B135" s="9">
        <v>1.6399999999999998E-2</v>
      </c>
      <c r="C135" s="9">
        <v>5.0486926072412786E-4</v>
      </c>
      <c r="D135" s="3">
        <f t="shared" ref="D135:D149" si="8">D134*(1+B135)</f>
        <v>172.08941375317278</v>
      </c>
      <c r="E135" s="3">
        <f>D135/MAXA($D$6:D134)-1</f>
        <v>1.9394150202083349E-3</v>
      </c>
      <c r="F135" s="10">
        <f>'L6 (3)'!Q133</f>
        <v>9.4685990338164265E-3</v>
      </c>
      <c r="G135" s="10">
        <f t="shared" si="5"/>
        <v>6.3314228228024075E-3</v>
      </c>
      <c r="H135" s="11">
        <f t="shared" si="6"/>
        <v>250.610805979285</v>
      </c>
      <c r="I135" s="3">
        <f t="shared" si="7"/>
        <v>167.57419359854512</v>
      </c>
      <c r="J135" s="3">
        <f>I135/MAXA($I$6:I134)-1</f>
        <v>1.7743108391510276E-3</v>
      </c>
    </row>
    <row r="136" spans="1:10" x14ac:dyDescent="0.25">
      <c r="A136" s="47">
        <v>42339</v>
      </c>
      <c r="B136" s="9">
        <v>-5.0000000000000001E-3</v>
      </c>
      <c r="C136" s="9">
        <v>-1.7530185176314439E-2</v>
      </c>
      <c r="D136" s="3">
        <f t="shared" si="8"/>
        <v>171.22896668440691</v>
      </c>
      <c r="E136" s="3">
        <f>D136/MAXA($D$6:D135)-1</f>
        <v>-5.0000000000000044E-3</v>
      </c>
      <c r="F136" s="10">
        <f>'L6 (3)'!Q134</f>
        <v>6.6096385837219667E-3</v>
      </c>
      <c r="G136" s="10">
        <f t="shared" ref="G136:G149" si="9">F136-$L$5</f>
        <v>3.4724623727079478E-3</v>
      </c>
      <c r="H136" s="11">
        <f t="shared" si="6"/>
        <v>252.26725283198334</v>
      </c>
      <c r="I136" s="3">
        <f t="shared" si="7"/>
        <v>168.15608868045297</v>
      </c>
      <c r="J136" s="3">
        <f>I136/MAXA($I$6:I135)-1</f>
        <v>3.4724623727080406E-3</v>
      </c>
    </row>
    <row r="137" spans="1:10" x14ac:dyDescent="0.25">
      <c r="A137" s="47">
        <v>42370</v>
      </c>
      <c r="B137" s="9">
        <v>-1.0500000000000001E-2</v>
      </c>
      <c r="C137" s="9">
        <v>-5.073532197294639E-2</v>
      </c>
      <c r="D137" s="3">
        <f t="shared" si="8"/>
        <v>169.43106253422064</v>
      </c>
      <c r="E137" s="3">
        <f>D137/MAXA($D$6:D136)-1</f>
        <v>-1.5447499999999947E-2</v>
      </c>
      <c r="F137" s="10">
        <f>'L6 (3)'!Q135</f>
        <v>7.585132727451962E-3</v>
      </c>
      <c r="G137" s="10">
        <f t="shared" si="9"/>
        <v>4.4479565164379431E-3</v>
      </c>
      <c r="H137" s="11">
        <f t="shared" ref="H137:H149" si="10">H136*(1+F137)</f>
        <v>254.18073342750358</v>
      </c>
      <c r="I137" s="3">
        <f t="shared" ref="I137:I149" si="11">(1+G137)*I136</f>
        <v>168.90403965087791</v>
      </c>
      <c r="J137" s="3">
        <f>I137/MAXA($I$6:I136)-1</f>
        <v>4.4479565164379231E-3</v>
      </c>
    </row>
    <row r="138" spans="1:10" x14ac:dyDescent="0.25">
      <c r="A138" s="47">
        <v>42401</v>
      </c>
      <c r="B138" s="9">
        <v>3.2000000000000002E-3</v>
      </c>
      <c r="C138" s="9">
        <v>-4.1283604302990717E-3</v>
      </c>
      <c r="D138" s="3">
        <f t="shared" si="8"/>
        <v>169.97324193433016</v>
      </c>
      <c r="E138" s="3">
        <f>D138/MAXA($D$6:D137)-1</f>
        <v>-1.2296931999999927E-2</v>
      </c>
      <c r="F138" s="10">
        <f>'L6 (3)'!Q136</f>
        <v>7.3228151703169791E-3</v>
      </c>
      <c r="G138" s="10">
        <f t="shared" si="9"/>
        <v>4.1856389593029602E-3</v>
      </c>
      <c r="H138" s="11">
        <f t="shared" si="10"/>
        <v>256.04205195824881</v>
      </c>
      <c r="I138" s="3">
        <f t="shared" si="11"/>
        <v>169.61101097962427</v>
      </c>
      <c r="J138" s="3">
        <f>I138/MAXA($I$6:I137)-1</f>
        <v>4.1856389593029064E-3</v>
      </c>
    </row>
    <row r="139" spans="1:10" x14ac:dyDescent="0.25">
      <c r="A139" s="47">
        <v>42430</v>
      </c>
      <c r="B139" s="9">
        <v>2E-3</v>
      </c>
      <c r="C139" s="9">
        <v>6.5991114577365062E-2</v>
      </c>
      <c r="D139" s="3">
        <f t="shared" si="8"/>
        <v>170.31318841819882</v>
      </c>
      <c r="E139" s="3">
        <f>D139/MAXA($D$6:D138)-1</f>
        <v>-1.0321525863999925E-2</v>
      </c>
      <c r="F139" s="10">
        <f>'L6 (3)'!Q137</f>
        <v>7.9541114197657047E-3</v>
      </c>
      <c r="G139" s="10">
        <f t="shared" si="9"/>
        <v>4.8169352087516857E-3</v>
      </c>
      <c r="H139" s="11">
        <f t="shared" si="10"/>
        <v>258.07863896767014</v>
      </c>
      <c r="I139" s="3">
        <f t="shared" si="11"/>
        <v>170.42801623020398</v>
      </c>
      <c r="J139" s="3">
        <f>I139/MAXA($I$6:I138)-1</f>
        <v>4.8169352087517048E-3</v>
      </c>
    </row>
    <row r="140" spans="1:10" x14ac:dyDescent="0.25">
      <c r="A140" s="47">
        <v>42461</v>
      </c>
      <c r="B140" s="9">
        <v>3.7000000000000002E-3</v>
      </c>
      <c r="C140" s="9">
        <v>2.6993984808731941E-3</v>
      </c>
      <c r="D140" s="3">
        <f t="shared" si="8"/>
        <v>170.94334721534617</v>
      </c>
      <c r="E140" s="3">
        <f>D140/MAXA($D$6:D139)-1</f>
        <v>-6.6597155096966842E-3</v>
      </c>
      <c r="F140" s="10">
        <f>'L6 (3)'!Q138</f>
        <v>6.5205503990554197E-3</v>
      </c>
      <c r="G140" s="10">
        <f t="shared" si="9"/>
        <v>3.3833741880414008E-3</v>
      </c>
      <c r="H140" s="11">
        <f t="shared" si="10"/>
        <v>259.76145373997849</v>
      </c>
      <c r="I140" s="3">
        <f t="shared" si="11"/>
        <v>171.00463798123636</v>
      </c>
      <c r="J140" s="3">
        <f>I140/MAXA($I$6:I139)-1</f>
        <v>3.3833741880413548E-3</v>
      </c>
    </row>
    <row r="141" spans="1:10" x14ac:dyDescent="0.25">
      <c r="A141" s="47">
        <v>42491</v>
      </c>
      <c r="B141" s="9">
        <v>5.6000000000000008E-3</v>
      </c>
      <c r="C141" s="9">
        <v>1.5324602357572603E-2</v>
      </c>
      <c r="D141" s="3">
        <f t="shared" si="8"/>
        <v>171.90062995975211</v>
      </c>
      <c r="E141" s="3">
        <f>D141/MAXA($D$6:D140)-1</f>
        <v>-1.0970099165509284E-3</v>
      </c>
      <c r="F141" s="10">
        <f>'L6 (3)'!Q139</f>
        <v>6.8746547087816046E-3</v>
      </c>
      <c r="G141" s="10">
        <f t="shared" si="9"/>
        <v>3.7374784977675856E-3</v>
      </c>
      <c r="H141" s="11">
        <f t="shared" si="10"/>
        <v>261.54722404109202</v>
      </c>
      <c r="I141" s="3">
        <f t="shared" si="11"/>
        <v>171.64376413870974</v>
      </c>
      <c r="J141" s="3">
        <f>I141/MAXA($I$6:I140)-1</f>
        <v>3.7374784977675102E-3</v>
      </c>
    </row>
    <row r="142" spans="1:10" x14ac:dyDescent="0.25">
      <c r="A142" s="47">
        <v>42522</v>
      </c>
      <c r="B142" s="9">
        <v>1.5E-3</v>
      </c>
      <c r="C142" s="9">
        <v>9.1092112097812539E-4</v>
      </c>
      <c r="D142" s="3">
        <f t="shared" si="8"/>
        <v>172.15848090469174</v>
      </c>
      <c r="E142" s="3">
        <f>D142/MAXA($D$6:D141)-1</f>
        <v>4.0134456857421341E-4</v>
      </c>
      <c r="F142" s="10">
        <f>'L6 (3)'!Q140</f>
        <v>6.835154889067295E-3</v>
      </c>
      <c r="G142" s="10">
        <f t="shared" si="9"/>
        <v>3.6979786780532761E-3</v>
      </c>
      <c r="H142" s="11">
        <f t="shared" si="10"/>
        <v>263.33493982821847</v>
      </c>
      <c r="I142" s="3">
        <f t="shared" si="11"/>
        <v>172.2784991187155</v>
      </c>
      <c r="J142" s="3">
        <f>I142/MAXA($I$6:I141)-1</f>
        <v>3.6979786780533264E-3</v>
      </c>
    </row>
    <row r="143" spans="1:10" x14ac:dyDescent="0.25">
      <c r="A143" s="47">
        <v>42552</v>
      </c>
      <c r="B143" s="9">
        <v>1.3899999999999999E-2</v>
      </c>
      <c r="C143" s="9">
        <v>3.5609801125254359E-2</v>
      </c>
      <c r="D143" s="3">
        <f t="shared" si="8"/>
        <v>174.55148378926697</v>
      </c>
      <c r="E143" s="3">
        <f>D143/MAXA($D$6:D142)-1</f>
        <v>1.3900000000000023E-2</v>
      </c>
      <c r="F143" s="10">
        <f>'L6 (3)'!Q141</f>
        <v>5.4041267875915826E-3</v>
      </c>
      <c r="G143" s="10">
        <f t="shared" si="9"/>
        <v>2.2669505765775637E-3</v>
      </c>
      <c r="H143" s="11">
        <f t="shared" si="10"/>
        <v>264.75803523065292</v>
      </c>
      <c r="I143" s="3">
        <f t="shared" si="11"/>
        <v>172.66904596162459</v>
      </c>
      <c r="J143" s="3">
        <f>I143/MAXA($I$6:I142)-1</f>
        <v>2.2669505765775533E-3</v>
      </c>
    </row>
    <row r="144" spans="1:10" x14ac:dyDescent="0.25">
      <c r="A144" s="47">
        <v>42583</v>
      </c>
      <c r="B144" s="9">
        <v>-4.0000000000000002E-4</v>
      </c>
      <c r="C144" s="9">
        <v>-1.2192431360480427E-3</v>
      </c>
      <c r="D144" s="3">
        <f t="shared" si="8"/>
        <v>174.48166319575128</v>
      </c>
      <c r="E144" s="3">
        <f>D144/MAXA($D$6:D143)-1</f>
        <v>-3.9999999999984492E-4</v>
      </c>
      <c r="F144" s="10">
        <f>'L6 (3)'!Q142</f>
        <v>8.4888950977172889E-3</v>
      </c>
      <c r="G144" s="10">
        <f t="shared" si="9"/>
        <v>5.3517188867032699E-3</v>
      </c>
      <c r="H144" s="11">
        <f t="shared" si="10"/>
        <v>267.00553841800371</v>
      </c>
      <c r="I144" s="3">
        <f t="shared" si="11"/>
        <v>173.59312215604643</v>
      </c>
      <c r="J144" s="3">
        <f>I144/MAXA($I$6:I143)-1</f>
        <v>5.3517188867031606E-3</v>
      </c>
    </row>
    <row r="145" spans="1:10" x14ac:dyDescent="0.25">
      <c r="A145" s="47">
        <v>42614</v>
      </c>
      <c r="B145" s="9">
        <v>2.6000000000000003E-3</v>
      </c>
      <c r="C145" s="9">
        <v>-1.2344508443253854E-3</v>
      </c>
      <c r="D145" s="3">
        <f t="shared" si="8"/>
        <v>174.93531552006021</v>
      </c>
      <c r="E145" s="3">
        <f>D145/MAXA($D$6:D144)-1</f>
        <v>2.1989600000000831E-3</v>
      </c>
      <c r="F145" s="10">
        <f>'L6 (3)'!Q143</f>
        <v>5.871699746646206E-3</v>
      </c>
      <c r="G145" s="10">
        <f t="shared" si="9"/>
        <v>2.734523535632187E-3</v>
      </c>
      <c r="H145" s="11">
        <f t="shared" si="10"/>
        <v>268.57331477028583</v>
      </c>
      <c r="I145" s="3">
        <f t="shared" si="11"/>
        <v>174.06781663420603</v>
      </c>
      <c r="J145" s="3">
        <f>I145/MAXA($I$6:I144)-1</f>
        <v>2.734523535632194E-3</v>
      </c>
    </row>
    <row r="146" spans="1:10" x14ac:dyDescent="0.25">
      <c r="A146" s="47">
        <v>42644</v>
      </c>
      <c r="B146" s="9">
        <v>-6.9999999999999999E-4</v>
      </c>
      <c r="C146" s="9">
        <v>-1.9425679279557517E-2</v>
      </c>
      <c r="D146" s="3">
        <f t="shared" si="8"/>
        <v>174.81286079919616</v>
      </c>
      <c r="E146" s="3">
        <f>D146/MAXA($D$6:D145)-1</f>
        <v>-7.0000000000003393E-4</v>
      </c>
      <c r="F146" s="10">
        <f>'L6 (3)'!Q144</f>
        <v>8.4462217199187516E-3</v>
      </c>
      <c r="G146" s="10">
        <f t="shared" si="9"/>
        <v>5.3090455089047327E-3</v>
      </c>
      <c r="H146" s="11">
        <f t="shared" si="10"/>
        <v>270.84174453488924</v>
      </c>
      <c r="I146" s="3">
        <f t="shared" si="11"/>
        <v>174.99195059435269</v>
      </c>
      <c r="J146" s="3">
        <f>I146/MAXA($I$6:I145)-1</f>
        <v>5.3090455089046529E-3</v>
      </c>
    </row>
    <row r="147" spans="1:10" x14ac:dyDescent="0.25">
      <c r="A147" s="47">
        <v>42675</v>
      </c>
      <c r="B147" s="9">
        <v>1.6999999999999999E-3</v>
      </c>
      <c r="C147" s="9">
        <v>3.4174522187570444E-2</v>
      </c>
      <c r="D147" s="3">
        <f t="shared" si="8"/>
        <v>175.1100426625548</v>
      </c>
      <c r="E147" s="3">
        <f>D147/MAXA($D$6:D146)-1</f>
        <v>9.9881000000001663E-4</v>
      </c>
      <c r="F147" s="10">
        <f>'L6 (3)'!Q145</f>
        <v>6.8638912636017242E-3</v>
      </c>
      <c r="G147" s="10">
        <f t="shared" si="9"/>
        <v>3.7267150525877053E-3</v>
      </c>
      <c r="H147" s="11">
        <f t="shared" si="10"/>
        <v>272.70077281902093</v>
      </c>
      <c r="I147" s="3">
        <f t="shared" si="11"/>
        <v>175.64409573071435</v>
      </c>
      <c r="J147" s="3">
        <f>I147/MAXA($I$6:I146)-1</f>
        <v>3.7267150525877035E-3</v>
      </c>
    </row>
    <row r="148" spans="1:10" x14ac:dyDescent="0.25">
      <c r="A148" s="47">
        <v>42705</v>
      </c>
      <c r="B148" s="9">
        <v>1.03E-2</v>
      </c>
      <c r="C148" s="9">
        <v>1.8200762196895148E-2</v>
      </c>
      <c r="D148" s="3">
        <f t="shared" si="8"/>
        <v>176.91367610197912</v>
      </c>
      <c r="E148" s="3">
        <f>D148/MAXA($D$6:D147)-1</f>
        <v>1.0299999999999976E-2</v>
      </c>
      <c r="F148" s="10">
        <f>'L6 (3)'!Q146</f>
        <v>6.8773825825817854E-3</v>
      </c>
      <c r="G148" s="10">
        <f t="shared" si="9"/>
        <v>3.7402063715677664E-3</v>
      </c>
      <c r="H148" s="11">
        <f t="shared" si="10"/>
        <v>274.57624036426307</v>
      </c>
      <c r="I148" s="3">
        <f t="shared" si="11"/>
        <v>176.30104089669462</v>
      </c>
      <c r="J148" s="3">
        <f>I148/MAXA($I$6:I147)-1</f>
        <v>3.7402063715676892E-3</v>
      </c>
    </row>
    <row r="149" spans="1:10" x14ac:dyDescent="0.25">
      <c r="A149" s="47">
        <v>42736</v>
      </c>
      <c r="B149" s="9">
        <v>5.9999999999999995E-4</v>
      </c>
      <c r="C149" s="9">
        <v>2.3E-2</v>
      </c>
      <c r="D149" s="3">
        <f t="shared" si="8"/>
        <v>177.01982430764031</v>
      </c>
      <c r="E149" s="3">
        <f>D149/MAXA($D$6:D148)-1</f>
        <v>5.9999999999993392E-4</v>
      </c>
      <c r="F149" s="10">
        <f>'L6 (3)'!Q147</f>
        <v>7.2133116996303936E-3</v>
      </c>
      <c r="G149" s="10">
        <f t="shared" si="9"/>
        <v>4.0761354886163746E-3</v>
      </c>
      <c r="H149" s="11">
        <f t="shared" si="10"/>
        <v>276.55684437132317</v>
      </c>
      <c r="I149" s="3">
        <f t="shared" si="11"/>
        <v>177.01966782617362</v>
      </c>
      <c r="J149" s="3">
        <f>I149/MAXA($I$6:I148)-1</f>
        <v>4.0761354886162948E-3</v>
      </c>
    </row>
    <row r="150" spans="1:10" x14ac:dyDescent="0.25">
      <c r="F150" s="10"/>
      <c r="G150" s="10"/>
    </row>
  </sheetData>
  <pageMargins left="0.75" right="0.75" top="1" bottom="1" header="0.5" footer="0.5"/>
  <pageSetup paperSize="9" orientation="portrait" horizontalDpi="4294967292" verticalDpi="4294967292"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8"/>
  <sheetViews>
    <sheetView workbookViewId="0">
      <selection activeCell="M15" sqref="M15"/>
    </sheetView>
  </sheetViews>
  <sheetFormatPr baseColWidth="10" defaultRowHeight="15" x14ac:dyDescent="0.25"/>
  <cols>
    <col min="1" max="1" width="11.7109375" bestFit="1" customWidth="1"/>
    <col min="4" max="4" width="12.7109375" bestFit="1" customWidth="1"/>
    <col min="5" max="5" width="11.85546875" customWidth="1"/>
    <col min="9" max="9" width="18.140625" customWidth="1"/>
  </cols>
  <sheetData>
    <row r="1" spans="1:17" x14ac:dyDescent="0.25">
      <c r="A1" t="s">
        <v>0</v>
      </c>
      <c r="B1">
        <v>8</v>
      </c>
    </row>
    <row r="2" spans="1:17" x14ac:dyDescent="0.25">
      <c r="A2" t="s">
        <v>1</v>
      </c>
      <c r="B2">
        <v>-3</v>
      </c>
    </row>
    <row r="3" spans="1:17" x14ac:dyDescent="0.25">
      <c r="A3" s="2"/>
    </row>
    <row r="4" spans="1:17" x14ac:dyDescent="0.25">
      <c r="A4" s="1" t="s">
        <v>18</v>
      </c>
      <c r="B4" s="1" t="s">
        <v>2</v>
      </c>
      <c r="C4" s="1" t="s">
        <v>6</v>
      </c>
      <c r="D4" s="1" t="s">
        <v>5</v>
      </c>
      <c r="E4" s="1" t="s">
        <v>7</v>
      </c>
      <c r="F4" s="1" t="s">
        <v>8</v>
      </c>
      <c r="G4" s="1" t="s">
        <v>9</v>
      </c>
      <c r="H4" s="1" t="s">
        <v>10</v>
      </c>
      <c r="I4" s="1" t="s">
        <v>17</v>
      </c>
      <c r="J4" s="1" t="s">
        <v>4</v>
      </c>
      <c r="K4" s="1" t="s">
        <v>3</v>
      </c>
      <c r="L4" s="1" t="s">
        <v>11</v>
      </c>
      <c r="M4" s="1" t="s">
        <v>12</v>
      </c>
      <c r="N4" s="1" t="s">
        <v>13</v>
      </c>
      <c r="O4" s="1" t="s">
        <v>14</v>
      </c>
      <c r="P4" s="1" t="s">
        <v>15</v>
      </c>
      <c r="Q4" s="1" t="s">
        <v>16</v>
      </c>
    </row>
    <row r="5" spans="1:17" x14ac:dyDescent="0.25">
      <c r="A5" s="36">
        <v>38353</v>
      </c>
      <c r="B5" s="37">
        <v>0.12820000000000001</v>
      </c>
      <c r="C5" s="38">
        <v>1181.27</v>
      </c>
      <c r="D5" s="37">
        <v>2.06E-2</v>
      </c>
      <c r="E5" s="37">
        <v>1.7500000000000002E-2</v>
      </c>
      <c r="F5" s="75">
        <v>28</v>
      </c>
      <c r="G5" s="38">
        <f>C5*EXP((D5-E5+((B5^2)/2))*(1/12)+(B5*SQRT(F5/365)*$B$2))</f>
        <v>1062.910223593025</v>
      </c>
      <c r="H5" s="38">
        <v>1075</v>
      </c>
      <c r="I5" s="49">
        <v>38430</v>
      </c>
      <c r="J5" s="38">
        <v>47</v>
      </c>
      <c r="K5" s="38">
        <v>1.8</v>
      </c>
      <c r="L5" s="38">
        <v>0.55000000000000004</v>
      </c>
      <c r="M5" s="38">
        <f>H5*EXP(-D5*(J5/365))-K5</f>
        <v>1070.3522307248986</v>
      </c>
      <c r="N5" s="38">
        <f>M5/$B$1</f>
        <v>133.79402884061233</v>
      </c>
      <c r="O5" s="38">
        <f>(N5+K5)*(EXP(D5*F5/365)-1)</f>
        <v>0.21444511100370933</v>
      </c>
      <c r="P5" s="38">
        <f>K5-L5+O5</f>
        <v>1.4644451110037093</v>
      </c>
      <c r="Q5" s="37">
        <f>P5/N5</f>
        <v>1.094551919613909E-2</v>
      </c>
    </row>
    <row r="6" spans="1:17" x14ac:dyDescent="0.25">
      <c r="A6" s="36">
        <v>38384</v>
      </c>
      <c r="B6" s="37">
        <v>0.1208</v>
      </c>
      <c r="C6" s="38">
        <v>1203.599976</v>
      </c>
      <c r="D6" s="37">
        <v>2.5100000000000001E-2</v>
      </c>
      <c r="E6" s="37">
        <v>1.66E-2</v>
      </c>
      <c r="F6" s="38">
        <v>31</v>
      </c>
      <c r="G6" s="38">
        <f>C6*EXP((D6-E6+((B6^2)/2))*(1/12)+(B6*SQRT(F6/365)*$B$2))</f>
        <v>1084.3916465449163</v>
      </c>
      <c r="H6" s="38">
        <v>1075</v>
      </c>
      <c r="I6" s="49">
        <v>38458</v>
      </c>
      <c r="J6" s="38">
        <v>47</v>
      </c>
      <c r="K6" s="38">
        <v>0.8</v>
      </c>
      <c r="L6" s="38">
        <v>0.6</v>
      </c>
      <c r="M6" s="38">
        <f t="shared" ref="M6:M69" si="0">H6*EXP(-D6*(J6/365))-K6</f>
        <v>1070.7311498724187</v>
      </c>
      <c r="N6" s="38">
        <f t="shared" ref="N6:N69" si="1">M6/$B$1</f>
        <v>133.84139373405233</v>
      </c>
      <c r="O6" s="38">
        <f t="shared" ref="O6:O69" si="2">(N6+K6)*(EXP(D6*F6/365)-1)</f>
        <v>0.28733209671037246</v>
      </c>
      <c r="P6" s="38">
        <f t="shared" ref="P6:P69" si="3">K6-L6+O6</f>
        <v>0.48733209671037253</v>
      </c>
      <c r="Q6" s="37">
        <f t="shared" ref="Q6:Q69" si="4">P6/N6</f>
        <v>3.6411164223134058E-3</v>
      </c>
    </row>
    <row r="7" spans="1:17" x14ac:dyDescent="0.25">
      <c r="A7" s="36">
        <v>38412</v>
      </c>
      <c r="B7" s="37">
        <v>0.14019999999999999</v>
      </c>
      <c r="C7" s="38">
        <v>1180.589966</v>
      </c>
      <c r="D7" s="37">
        <v>2.63E-2</v>
      </c>
      <c r="E7" s="37">
        <v>1.6899999999999998E-2</v>
      </c>
      <c r="F7" s="38">
        <v>29</v>
      </c>
      <c r="G7" s="38">
        <f t="shared" ref="G7:G70" si="5">C7*EXP((D7-E7+((B7^2)/2))*(1/12)+(B7*SQRT(F7/365)*$B$2))</f>
        <v>1050.2845050049452</v>
      </c>
      <c r="H7" s="38">
        <v>1050</v>
      </c>
      <c r="I7" s="49">
        <v>38493</v>
      </c>
      <c r="J7" s="38">
        <v>51</v>
      </c>
      <c r="K7" s="38">
        <v>1.4</v>
      </c>
      <c r="L7" s="38">
        <v>1</v>
      </c>
      <c r="M7" s="38">
        <f>H7*EXP(-D7*(J7/365))-K7</f>
        <v>1044.7485467373021</v>
      </c>
      <c r="N7" s="38">
        <f>M7/$B$1</f>
        <v>130.59356834216277</v>
      </c>
      <c r="O7" s="38">
        <f>(N7+K7)*(EXP(D7*F7/365)-1)</f>
        <v>0.27610068191910347</v>
      </c>
      <c r="P7" s="38">
        <f t="shared" si="3"/>
        <v>0.67610068191910333</v>
      </c>
      <c r="Q7" s="37">
        <f t="shared" si="4"/>
        <v>5.1771361369625808E-3</v>
      </c>
    </row>
    <row r="8" spans="1:17" x14ac:dyDescent="0.25">
      <c r="A8" s="36">
        <v>38443</v>
      </c>
      <c r="B8" s="37">
        <v>0.15310000000000001</v>
      </c>
      <c r="C8" s="38">
        <v>1156.849976</v>
      </c>
      <c r="D8" s="37">
        <v>2.7E-2</v>
      </c>
      <c r="E8" s="37">
        <v>1.7600000000000001E-2</v>
      </c>
      <c r="F8" s="38">
        <v>32</v>
      </c>
      <c r="G8" s="38">
        <f t="shared" si="5"/>
        <v>1011.531088093109</v>
      </c>
      <c r="H8" s="38">
        <v>1005</v>
      </c>
      <c r="I8" s="49">
        <v>38521</v>
      </c>
      <c r="J8" s="38">
        <v>50</v>
      </c>
      <c r="K8" s="38">
        <v>1.45</v>
      </c>
      <c r="L8" s="38">
        <v>0.5</v>
      </c>
      <c r="M8" s="38">
        <f t="shared" si="0"/>
        <v>999.83974237730934</v>
      </c>
      <c r="N8" s="38">
        <f t="shared" si="1"/>
        <v>124.97996779716367</v>
      </c>
      <c r="O8" s="38">
        <f t="shared" si="2"/>
        <v>0.29962981147544143</v>
      </c>
      <c r="P8" s="38">
        <f t="shared" si="3"/>
        <v>1.2496298114754414</v>
      </c>
      <c r="Q8" s="37">
        <f t="shared" si="4"/>
        <v>9.998640850216324E-3</v>
      </c>
    </row>
    <row r="9" spans="1:17" x14ac:dyDescent="0.25">
      <c r="A9" s="36">
        <v>38473</v>
      </c>
      <c r="B9" s="37">
        <v>0.13289999999999999</v>
      </c>
      <c r="C9" s="38">
        <v>1191.5</v>
      </c>
      <c r="D9" s="37">
        <v>2.8000000000000001E-2</v>
      </c>
      <c r="E9" s="37">
        <v>1.7600000000000001E-2</v>
      </c>
      <c r="F9" s="38">
        <v>30</v>
      </c>
      <c r="G9" s="38">
        <f t="shared" si="5"/>
        <v>1064.5071057976768</v>
      </c>
      <c r="H9" s="38">
        <v>1050</v>
      </c>
      <c r="I9" s="49">
        <v>38549</v>
      </c>
      <c r="J9" s="38">
        <v>46</v>
      </c>
      <c r="K9" s="38">
        <v>1</v>
      </c>
      <c r="L9" s="38">
        <v>0.25</v>
      </c>
      <c r="M9" s="38">
        <f t="shared" si="0"/>
        <v>1045.301324241309</v>
      </c>
      <c r="N9" s="38">
        <f t="shared" si="1"/>
        <v>130.66266553016362</v>
      </c>
      <c r="O9" s="38">
        <f t="shared" si="2"/>
        <v>0.30335342085784911</v>
      </c>
      <c r="P9" s="38">
        <f t="shared" si="3"/>
        <v>1.053353420857849</v>
      </c>
      <c r="Q9" s="37">
        <f t="shared" si="4"/>
        <v>8.0616250754097871E-3</v>
      </c>
    </row>
    <row r="10" spans="1:17" x14ac:dyDescent="0.25">
      <c r="A10" s="36">
        <v>38504</v>
      </c>
      <c r="B10" s="37">
        <v>0.12039999999999999</v>
      </c>
      <c r="C10" s="38">
        <v>1191.329956</v>
      </c>
      <c r="D10" s="37">
        <v>2.9899999999999999E-2</v>
      </c>
      <c r="E10" s="37">
        <v>1.7399999999999999E-2</v>
      </c>
      <c r="F10" s="38">
        <v>29</v>
      </c>
      <c r="G10" s="38">
        <f t="shared" si="5"/>
        <v>1077.7803043923175</v>
      </c>
      <c r="H10" s="38">
        <v>1075</v>
      </c>
      <c r="I10" s="49">
        <v>38584</v>
      </c>
      <c r="J10" s="38">
        <v>49</v>
      </c>
      <c r="K10" s="38">
        <v>1.25</v>
      </c>
      <c r="L10" s="38">
        <v>0.5</v>
      </c>
      <c r="M10" s="38">
        <f t="shared" si="0"/>
        <v>1069.4436280635518</v>
      </c>
      <c r="N10" s="38">
        <f t="shared" si="1"/>
        <v>133.68045350794398</v>
      </c>
      <c r="O10" s="38">
        <f t="shared" si="2"/>
        <v>0.3209240486817509</v>
      </c>
      <c r="P10" s="38">
        <f t="shared" si="3"/>
        <v>1.0709240486817508</v>
      </c>
      <c r="Q10" s="37">
        <f t="shared" si="4"/>
        <v>8.0110743237275968E-3</v>
      </c>
    </row>
    <row r="11" spans="1:17" x14ac:dyDescent="0.25">
      <c r="A11" s="36">
        <v>38534</v>
      </c>
      <c r="B11" s="37">
        <v>0.1157</v>
      </c>
      <c r="C11" s="38">
        <v>1234.1800539999999</v>
      </c>
      <c r="D11" s="37">
        <v>3.2500000000000001E-2</v>
      </c>
      <c r="E11" s="37">
        <v>1.7299999999999999E-2</v>
      </c>
      <c r="F11" s="38">
        <v>32</v>
      </c>
      <c r="G11" s="38">
        <f t="shared" si="5"/>
        <v>1115.6724127180785</v>
      </c>
      <c r="H11" s="38">
        <v>1115</v>
      </c>
      <c r="I11" s="49">
        <v>38612</v>
      </c>
      <c r="J11" s="38">
        <v>49</v>
      </c>
      <c r="K11" s="38">
        <v>1.2</v>
      </c>
      <c r="L11" s="38">
        <v>0.5</v>
      </c>
      <c r="M11" s="38">
        <f t="shared" si="0"/>
        <v>1108.9458368165331</v>
      </c>
      <c r="N11" s="38">
        <f t="shared" si="1"/>
        <v>138.61822960206663</v>
      </c>
      <c r="O11" s="38">
        <f t="shared" si="2"/>
        <v>0.3989542917804309</v>
      </c>
      <c r="P11" s="38">
        <f t="shared" si="3"/>
        <v>1.0989542917804309</v>
      </c>
      <c r="Q11" s="37">
        <f t="shared" si="4"/>
        <v>7.9279204108667015E-3</v>
      </c>
    </row>
    <row r="12" spans="1:17" x14ac:dyDescent="0.25">
      <c r="A12" s="36">
        <v>38565</v>
      </c>
      <c r="B12" s="37">
        <v>0.126</v>
      </c>
      <c r="C12" s="38">
        <v>1220.329956</v>
      </c>
      <c r="D12" s="37">
        <v>3.4099999999999998E-2</v>
      </c>
      <c r="E12" s="37">
        <v>1.7399999999999999E-2</v>
      </c>
      <c r="F12" s="38">
        <v>30</v>
      </c>
      <c r="G12" s="38">
        <f t="shared" si="5"/>
        <v>1097.2479845186956</v>
      </c>
      <c r="H12" s="38">
        <v>1100</v>
      </c>
      <c r="I12" s="49">
        <v>38647</v>
      </c>
      <c r="J12" s="38">
        <v>52</v>
      </c>
      <c r="K12" s="38">
        <v>1.75</v>
      </c>
      <c r="L12" s="38">
        <v>0.3</v>
      </c>
      <c r="M12" s="38">
        <f t="shared" si="0"/>
        <v>1092.9190691238061</v>
      </c>
      <c r="N12" s="38">
        <f t="shared" si="1"/>
        <v>136.61488364047577</v>
      </c>
      <c r="O12" s="38">
        <f t="shared" si="2"/>
        <v>0.38834471643312291</v>
      </c>
      <c r="P12" s="38">
        <f t="shared" si="3"/>
        <v>1.8383447164331228</v>
      </c>
      <c r="Q12" s="37">
        <f t="shared" si="4"/>
        <v>1.3456401436252182E-2</v>
      </c>
    </row>
    <row r="13" spans="1:17" x14ac:dyDescent="0.25">
      <c r="A13" s="36">
        <v>38596</v>
      </c>
      <c r="B13" s="37">
        <v>0.1192</v>
      </c>
      <c r="C13" s="38">
        <v>1228.8100589999999</v>
      </c>
      <c r="D13" s="37">
        <v>3.15E-2</v>
      </c>
      <c r="E13" s="37">
        <v>1.7500000000000002E-2</v>
      </c>
      <c r="F13" s="38">
        <v>31</v>
      </c>
      <c r="G13" s="38">
        <f t="shared" si="5"/>
        <v>1109.1451203370475</v>
      </c>
      <c r="H13" s="38">
        <v>1100</v>
      </c>
      <c r="I13" s="49">
        <v>38675</v>
      </c>
      <c r="J13" s="38">
        <v>50</v>
      </c>
      <c r="K13" s="38">
        <v>1</v>
      </c>
      <c r="L13" s="38">
        <v>1.3</v>
      </c>
      <c r="M13" s="38">
        <f t="shared" si="0"/>
        <v>1094.2636508422063</v>
      </c>
      <c r="N13" s="38">
        <f t="shared" si="1"/>
        <v>136.78295635527579</v>
      </c>
      <c r="O13" s="38">
        <f t="shared" si="2"/>
        <v>0.36911012202885235</v>
      </c>
      <c r="P13" s="38">
        <f t="shared" si="3"/>
        <v>6.9110122028852305E-2</v>
      </c>
      <c r="Q13" s="37">
        <f t="shared" si="4"/>
        <v>5.0525389909944506E-4</v>
      </c>
    </row>
    <row r="14" spans="1:17" x14ac:dyDescent="0.25">
      <c r="A14" s="36">
        <v>38626</v>
      </c>
      <c r="B14" s="48">
        <v>0.1532</v>
      </c>
      <c r="C14" s="38">
        <v>1207.01001</v>
      </c>
      <c r="D14" s="37">
        <v>3.7699999999999997E-2</v>
      </c>
      <c r="E14" s="48">
        <v>1.8200000000000001E-2</v>
      </c>
      <c r="F14" s="38">
        <v>30</v>
      </c>
      <c r="G14" s="38">
        <f t="shared" si="5"/>
        <v>1060.7603234641037</v>
      </c>
      <c r="H14" s="38">
        <v>1050</v>
      </c>
      <c r="I14" s="49">
        <v>38703</v>
      </c>
      <c r="J14" s="38">
        <v>47</v>
      </c>
      <c r="K14" s="38">
        <v>1.4</v>
      </c>
      <c r="L14" s="38">
        <v>0.2</v>
      </c>
      <c r="M14" s="38">
        <f t="shared" si="0"/>
        <v>1043.5151057724509</v>
      </c>
      <c r="N14" s="38">
        <f t="shared" si="1"/>
        <v>130.43938822155636</v>
      </c>
      <c r="O14" s="38">
        <f t="shared" si="2"/>
        <v>0.40915508434723247</v>
      </c>
      <c r="P14" s="38">
        <f t="shared" si="3"/>
        <v>1.6091550843472324</v>
      </c>
      <c r="Q14" s="37">
        <f t="shared" si="4"/>
        <v>1.2336420051388313E-2</v>
      </c>
    </row>
    <row r="15" spans="1:17" x14ac:dyDescent="0.25">
      <c r="A15" s="36">
        <v>38657</v>
      </c>
      <c r="B15" s="37">
        <v>0.1206</v>
      </c>
      <c r="C15" s="38">
        <v>1249.4799800000001</v>
      </c>
      <c r="D15" s="37">
        <v>0.04</v>
      </c>
      <c r="E15" s="37">
        <v>1.78E-2</v>
      </c>
      <c r="F15" s="38">
        <v>30</v>
      </c>
      <c r="G15" s="38">
        <f t="shared" si="5"/>
        <v>1129.1426495720264</v>
      </c>
      <c r="H15" s="38">
        <v>1125</v>
      </c>
      <c r="I15" s="49">
        <v>38738</v>
      </c>
      <c r="J15" s="38">
        <v>51</v>
      </c>
      <c r="K15" s="38">
        <v>1.1000000000000001</v>
      </c>
      <c r="L15" s="38">
        <v>0.5</v>
      </c>
      <c r="M15" s="38">
        <f t="shared" si="0"/>
        <v>1117.6298671042077</v>
      </c>
      <c r="N15" s="38">
        <f t="shared" si="1"/>
        <v>139.70373338802597</v>
      </c>
      <c r="O15" s="38">
        <f t="shared" si="2"/>
        <v>0.46367817679339568</v>
      </c>
      <c r="P15" s="38">
        <f t="shared" si="3"/>
        <v>1.0636781767933958</v>
      </c>
      <c r="Q15" s="37">
        <f t="shared" si="4"/>
        <v>7.6138135395354004E-3</v>
      </c>
    </row>
    <row r="16" spans="1:17" x14ac:dyDescent="0.25">
      <c r="A16" s="36">
        <v>38687</v>
      </c>
      <c r="B16" s="37">
        <v>0.1207</v>
      </c>
      <c r="C16" s="38">
        <v>1248.290039</v>
      </c>
      <c r="D16" s="37">
        <v>4.0099999999999997E-2</v>
      </c>
      <c r="E16" s="37">
        <v>1.7600000000000001E-2</v>
      </c>
      <c r="F16" s="38">
        <v>32</v>
      </c>
      <c r="G16" s="38">
        <f t="shared" si="5"/>
        <v>1124.1658435641461</v>
      </c>
      <c r="H16" s="38">
        <v>1125</v>
      </c>
      <c r="I16" s="49">
        <v>38766</v>
      </c>
      <c r="J16" s="38">
        <v>49</v>
      </c>
      <c r="K16" s="38">
        <v>1.3</v>
      </c>
      <c r="L16" s="38">
        <v>0.3</v>
      </c>
      <c r="M16" s="38">
        <f t="shared" si="0"/>
        <v>1117.6600732876743</v>
      </c>
      <c r="N16" s="38">
        <f t="shared" si="1"/>
        <v>139.70750916095929</v>
      </c>
      <c r="O16" s="38">
        <f t="shared" si="2"/>
        <v>0.4966007345102873</v>
      </c>
      <c r="P16" s="38">
        <f t="shared" si="3"/>
        <v>1.4966007345102872</v>
      </c>
      <c r="Q16" s="37">
        <f t="shared" si="4"/>
        <v>1.071238578010885E-2</v>
      </c>
    </row>
    <row r="17" spans="1:17" x14ac:dyDescent="0.25">
      <c r="A17" s="36">
        <v>38718</v>
      </c>
      <c r="B17" s="37">
        <v>0.1295</v>
      </c>
      <c r="C17" s="38">
        <v>1280.079956</v>
      </c>
      <c r="D17" s="37">
        <v>4.3700000000000003E-2</v>
      </c>
      <c r="E17" s="37">
        <v>1.7500000000000002E-2</v>
      </c>
      <c r="F17" s="38">
        <v>28</v>
      </c>
      <c r="G17" s="38">
        <f t="shared" si="5"/>
        <v>1152.8092930064615</v>
      </c>
      <c r="H17" s="38">
        <v>1155</v>
      </c>
      <c r="I17" s="49">
        <v>38794</v>
      </c>
      <c r="J17" s="38">
        <v>46</v>
      </c>
      <c r="K17" s="38">
        <v>1.5</v>
      </c>
      <c r="L17" s="38">
        <v>0.75</v>
      </c>
      <c r="M17" s="38">
        <f t="shared" si="0"/>
        <v>1147.156440449719</v>
      </c>
      <c r="N17" s="38">
        <f t="shared" si="1"/>
        <v>143.39455505621487</v>
      </c>
      <c r="O17" s="38">
        <f t="shared" si="2"/>
        <v>0.48654926600731097</v>
      </c>
      <c r="P17" s="38">
        <f t="shared" si="3"/>
        <v>1.236549266007311</v>
      </c>
      <c r="Q17" s="37">
        <f t="shared" si="4"/>
        <v>8.6234046022357503E-3</v>
      </c>
    </row>
    <row r="18" spans="1:17" x14ac:dyDescent="0.25">
      <c r="A18" s="36">
        <v>38749</v>
      </c>
      <c r="B18" s="37">
        <v>0.1234</v>
      </c>
      <c r="C18" s="38">
        <v>1280.660034</v>
      </c>
      <c r="D18" s="37">
        <v>4.4699999999999997E-2</v>
      </c>
      <c r="E18" s="37">
        <v>1.77E-2</v>
      </c>
      <c r="F18" s="38">
        <v>31</v>
      </c>
      <c r="G18" s="38">
        <f t="shared" si="5"/>
        <v>1153.0062396198903</v>
      </c>
      <c r="H18" s="38">
        <v>1150</v>
      </c>
      <c r="I18" s="49">
        <v>38829</v>
      </c>
      <c r="J18" s="38">
        <v>53</v>
      </c>
      <c r="K18" s="38">
        <v>1.25</v>
      </c>
      <c r="L18" s="38">
        <v>0.3</v>
      </c>
      <c r="M18" s="38">
        <f t="shared" si="0"/>
        <v>1141.3098841729734</v>
      </c>
      <c r="N18" s="38">
        <f t="shared" si="1"/>
        <v>142.66373552162167</v>
      </c>
      <c r="O18" s="38">
        <f t="shared" si="2"/>
        <v>0.54739804952085103</v>
      </c>
      <c r="P18" s="38">
        <f t="shared" si="3"/>
        <v>1.497398049520851</v>
      </c>
      <c r="Q18" s="37">
        <f t="shared" si="4"/>
        <v>1.0495996365480771E-2</v>
      </c>
    </row>
    <row r="19" spans="1:17" x14ac:dyDescent="0.25">
      <c r="A19" s="36">
        <v>38777</v>
      </c>
      <c r="B19" s="37">
        <v>0.1139</v>
      </c>
      <c r="C19" s="38">
        <v>1294.869995</v>
      </c>
      <c r="D19" s="37">
        <v>4.65E-2</v>
      </c>
      <c r="E19" s="37">
        <v>1.67E-2</v>
      </c>
      <c r="F19" s="38">
        <v>28</v>
      </c>
      <c r="G19" s="38">
        <f t="shared" si="5"/>
        <v>1181.5103374781543</v>
      </c>
      <c r="H19" s="38">
        <v>1180</v>
      </c>
      <c r="I19" s="49">
        <v>38857</v>
      </c>
      <c r="J19" s="38">
        <v>50</v>
      </c>
      <c r="K19" s="38">
        <v>1.25</v>
      </c>
      <c r="L19" s="38">
        <v>0.75</v>
      </c>
      <c r="M19" s="38">
        <f t="shared" si="0"/>
        <v>1171.2574502359093</v>
      </c>
      <c r="N19" s="38">
        <f t="shared" si="1"/>
        <v>146.40718127948867</v>
      </c>
      <c r="O19" s="38">
        <f t="shared" si="2"/>
        <v>0.52765191013918056</v>
      </c>
      <c r="P19" s="38">
        <f t="shared" si="3"/>
        <v>1.0276519101391806</v>
      </c>
      <c r="Q19" s="37">
        <f t="shared" si="4"/>
        <v>7.0191359546592979E-3</v>
      </c>
    </row>
    <row r="20" spans="1:17" x14ac:dyDescent="0.25">
      <c r="A20" s="36">
        <v>38808</v>
      </c>
      <c r="B20" s="37">
        <v>0.1159</v>
      </c>
      <c r="C20" s="38">
        <v>1310.6099850000001</v>
      </c>
      <c r="D20" s="37">
        <v>4.5999999999999999E-2</v>
      </c>
      <c r="E20" s="37">
        <v>1.77E-2</v>
      </c>
      <c r="F20" s="38">
        <v>33</v>
      </c>
      <c r="G20" s="38">
        <f t="shared" si="5"/>
        <v>1183.957713115389</v>
      </c>
      <c r="H20" s="38">
        <v>1185</v>
      </c>
      <c r="I20" s="49">
        <v>38885</v>
      </c>
      <c r="J20" s="38">
        <v>50</v>
      </c>
      <c r="K20" s="38">
        <v>1.2</v>
      </c>
      <c r="L20" s="38">
        <v>2</v>
      </c>
      <c r="M20" s="38">
        <f t="shared" si="0"/>
        <v>1176.3563539263992</v>
      </c>
      <c r="N20" s="38">
        <f t="shared" si="1"/>
        <v>147.04454424079989</v>
      </c>
      <c r="O20" s="38">
        <f t="shared" si="2"/>
        <v>0.61781867807956148</v>
      </c>
      <c r="P20" s="38">
        <f t="shared" si="3"/>
        <v>-0.18218132192043857</v>
      </c>
      <c r="Q20" s="37">
        <f t="shared" si="4"/>
        <v>-1.2389532903859305E-3</v>
      </c>
    </row>
    <row r="21" spans="1:17" x14ac:dyDescent="0.25">
      <c r="A21" s="36">
        <v>38838</v>
      </c>
      <c r="B21" s="37">
        <v>0.16439999999999999</v>
      </c>
      <c r="C21" s="38">
        <v>1270.089966</v>
      </c>
      <c r="D21" s="37">
        <v>4.7500000000000001E-2</v>
      </c>
      <c r="E21" s="37">
        <v>1.7999999999999999E-2</v>
      </c>
      <c r="F21" s="38">
        <v>30</v>
      </c>
      <c r="G21" s="38">
        <f t="shared" si="5"/>
        <v>1106.5821991782411</v>
      </c>
      <c r="H21" s="38">
        <v>1100</v>
      </c>
      <c r="I21" s="49">
        <v>38920</v>
      </c>
      <c r="J21" s="38">
        <v>52</v>
      </c>
      <c r="K21" s="38">
        <v>2.2999999999999998</v>
      </c>
      <c r="L21" s="38">
        <v>0.3</v>
      </c>
      <c r="M21" s="38">
        <f t="shared" si="0"/>
        <v>1090.281294342441</v>
      </c>
      <c r="N21" s="38">
        <f t="shared" si="1"/>
        <v>136.28516179280513</v>
      </c>
      <c r="O21" s="38">
        <f t="shared" si="2"/>
        <v>0.54210919733983964</v>
      </c>
      <c r="P21" s="38">
        <f t="shared" si="3"/>
        <v>2.5421091973398395</v>
      </c>
      <c r="Q21" s="37">
        <f t="shared" si="4"/>
        <v>1.8652868470043851E-2</v>
      </c>
    </row>
    <row r="22" spans="1:17" x14ac:dyDescent="0.25">
      <c r="A22" s="36">
        <v>38869</v>
      </c>
      <c r="B22" s="37">
        <v>0.1308</v>
      </c>
      <c r="C22" s="38">
        <v>1270.1999510000001</v>
      </c>
      <c r="D22" s="37">
        <v>4.5400000000000003E-2</v>
      </c>
      <c r="E22" s="37">
        <v>1.8700000000000001E-2</v>
      </c>
      <c r="F22" s="38">
        <v>31</v>
      </c>
      <c r="G22" s="38">
        <f t="shared" si="5"/>
        <v>1136.2745996178421</v>
      </c>
      <c r="H22" s="38">
        <v>1130</v>
      </c>
      <c r="I22" s="49">
        <v>38948</v>
      </c>
      <c r="J22" s="38">
        <v>50</v>
      </c>
      <c r="K22" s="38">
        <v>1.45</v>
      </c>
      <c r="L22" s="38">
        <v>0.6</v>
      </c>
      <c r="M22" s="38">
        <f t="shared" si="0"/>
        <v>1121.5441367040053</v>
      </c>
      <c r="N22" s="38">
        <f t="shared" si="1"/>
        <v>140.19301708800066</v>
      </c>
      <c r="O22" s="38">
        <f t="shared" si="2"/>
        <v>0.54721427250861132</v>
      </c>
      <c r="P22" s="38">
        <f t="shared" si="3"/>
        <v>1.3972142725086112</v>
      </c>
      <c r="Q22" s="37">
        <f t="shared" si="4"/>
        <v>9.9663613889667893E-3</v>
      </c>
    </row>
    <row r="23" spans="1:17" x14ac:dyDescent="0.25">
      <c r="A23" s="36">
        <v>38899</v>
      </c>
      <c r="B23" s="37">
        <v>0.1459</v>
      </c>
      <c r="C23" s="38">
        <v>1276.660034</v>
      </c>
      <c r="D23" s="37">
        <v>5.0200000000000002E-2</v>
      </c>
      <c r="E23" s="37">
        <v>1.8800000000000001E-2</v>
      </c>
      <c r="F23" s="38">
        <v>31</v>
      </c>
      <c r="G23" s="38">
        <f t="shared" si="5"/>
        <v>1127.7133278203225</v>
      </c>
      <c r="H23" s="38">
        <v>1125</v>
      </c>
      <c r="I23" s="49">
        <v>38976</v>
      </c>
      <c r="J23" s="38">
        <v>47</v>
      </c>
      <c r="K23" s="38">
        <v>1.8</v>
      </c>
      <c r="L23" s="38">
        <v>0.2</v>
      </c>
      <c r="M23" s="38">
        <f t="shared" si="0"/>
        <v>1115.951330051073</v>
      </c>
      <c r="N23" s="38">
        <f t="shared" si="1"/>
        <v>139.49391625638413</v>
      </c>
      <c r="O23" s="38">
        <f t="shared" si="2"/>
        <v>0.60370136634841776</v>
      </c>
      <c r="P23" s="38">
        <f t="shared" si="3"/>
        <v>2.203701366348418</v>
      </c>
      <c r="Q23" s="37">
        <f t="shared" si="4"/>
        <v>1.5797831371356045E-2</v>
      </c>
    </row>
    <row r="24" spans="1:17" x14ac:dyDescent="0.25">
      <c r="A24" s="36">
        <v>38930</v>
      </c>
      <c r="B24" s="37">
        <v>0.1231</v>
      </c>
      <c r="C24" s="38">
        <v>1303.8199460000001</v>
      </c>
      <c r="D24" s="37">
        <v>5.1200000000000002E-2</v>
      </c>
      <c r="E24" s="37">
        <v>1.8499999999999999E-2</v>
      </c>
      <c r="F24" s="38">
        <v>29</v>
      </c>
      <c r="G24" s="38">
        <f t="shared" si="5"/>
        <v>1178.8734695222961</v>
      </c>
      <c r="H24" s="38">
        <v>1180</v>
      </c>
      <c r="I24" s="49">
        <v>39011</v>
      </c>
      <c r="J24" s="38">
        <v>51</v>
      </c>
      <c r="K24" s="38">
        <v>0.2</v>
      </c>
      <c r="L24" s="38">
        <v>0.45</v>
      </c>
      <c r="M24" s="38">
        <f t="shared" si="0"/>
        <v>1171.388436251882</v>
      </c>
      <c r="N24" s="38">
        <f t="shared" si="1"/>
        <v>146.42355453148525</v>
      </c>
      <c r="O24" s="38">
        <f t="shared" si="2"/>
        <v>0.59767140874001767</v>
      </c>
      <c r="P24" s="38">
        <f t="shared" si="3"/>
        <v>0.34767140874001767</v>
      </c>
      <c r="Q24" s="37">
        <f t="shared" si="4"/>
        <v>2.3744226798240878E-3</v>
      </c>
    </row>
    <row r="25" spans="1:17" x14ac:dyDescent="0.25">
      <c r="A25" s="36">
        <v>38961</v>
      </c>
      <c r="B25" s="37">
        <v>0.1198</v>
      </c>
      <c r="C25" s="38">
        <v>1335.849976</v>
      </c>
      <c r="D25" s="37">
        <v>4.5999999999999999E-2</v>
      </c>
      <c r="E25" s="37">
        <v>1.83E-2</v>
      </c>
      <c r="F25" s="38">
        <v>32</v>
      </c>
      <c r="G25" s="38">
        <f t="shared" si="5"/>
        <v>1204.4923406390933</v>
      </c>
      <c r="H25" s="38">
        <v>1205</v>
      </c>
      <c r="I25" s="49">
        <v>39039</v>
      </c>
      <c r="J25" s="38">
        <v>50</v>
      </c>
      <c r="K25" s="38">
        <v>1.75</v>
      </c>
      <c r="L25" s="38">
        <v>0.25</v>
      </c>
      <c r="M25" s="38">
        <f t="shared" si="0"/>
        <v>1195.6807227690388</v>
      </c>
      <c r="N25" s="38">
        <f t="shared" si="1"/>
        <v>149.46009034612985</v>
      </c>
      <c r="O25" s="38">
        <f t="shared" si="2"/>
        <v>0.61104295430488342</v>
      </c>
      <c r="P25" s="38">
        <f t="shared" si="3"/>
        <v>2.1110429543048834</v>
      </c>
      <c r="Q25" s="37">
        <f t="shared" si="4"/>
        <v>1.4124459241366618E-2</v>
      </c>
    </row>
    <row r="26" spans="1:17" x14ac:dyDescent="0.25">
      <c r="A26" s="36">
        <v>38991</v>
      </c>
      <c r="B26" s="37">
        <v>0.111</v>
      </c>
      <c r="C26" s="38">
        <v>1377.9399410000001</v>
      </c>
      <c r="D26" s="37">
        <v>5.1799999999999999E-2</v>
      </c>
      <c r="E26" s="37">
        <v>1.7899999999999999E-2</v>
      </c>
      <c r="F26" s="38">
        <v>30</v>
      </c>
      <c r="G26" s="38">
        <f t="shared" si="5"/>
        <v>1256.6630435170121</v>
      </c>
      <c r="H26" s="38">
        <v>1255</v>
      </c>
      <c r="I26" s="49">
        <v>39067</v>
      </c>
      <c r="J26" s="38">
        <v>46</v>
      </c>
      <c r="K26" s="38">
        <v>1</v>
      </c>
      <c r="L26" s="38">
        <v>0.5</v>
      </c>
      <c r="M26" s="38">
        <f t="shared" si="0"/>
        <v>1245.8337694052038</v>
      </c>
      <c r="N26" s="38">
        <f t="shared" si="1"/>
        <v>155.72922117565048</v>
      </c>
      <c r="O26" s="38">
        <f t="shared" si="2"/>
        <v>0.66870252844403888</v>
      </c>
      <c r="P26" s="38">
        <f t="shared" si="3"/>
        <v>1.1687025284440389</v>
      </c>
      <c r="Q26" s="37">
        <f t="shared" si="4"/>
        <v>7.504709261506118E-3</v>
      </c>
    </row>
    <row r="27" spans="1:17" x14ac:dyDescent="0.25">
      <c r="A27" s="36">
        <v>39022</v>
      </c>
      <c r="B27" s="37">
        <v>0.1191</v>
      </c>
      <c r="C27" s="38">
        <v>1400.630005</v>
      </c>
      <c r="D27" s="37">
        <v>5.2200000000000003E-2</v>
      </c>
      <c r="E27" s="37">
        <v>1.77E-2</v>
      </c>
      <c r="F27" s="38">
        <v>29</v>
      </c>
      <c r="G27" s="38">
        <f t="shared" si="5"/>
        <v>1270.8362661942042</v>
      </c>
      <c r="H27" s="38">
        <v>1270</v>
      </c>
      <c r="I27" s="49">
        <v>38738</v>
      </c>
      <c r="J27" s="38">
        <v>51</v>
      </c>
      <c r="K27" s="38">
        <v>1.25</v>
      </c>
      <c r="L27" s="38">
        <v>0.4</v>
      </c>
      <c r="M27" s="38">
        <f t="shared" si="0"/>
        <v>1259.5207015155952</v>
      </c>
      <c r="N27" s="38">
        <f t="shared" si="1"/>
        <v>157.4400876894494</v>
      </c>
      <c r="O27" s="38">
        <f t="shared" si="2"/>
        <v>0.65951753015680803</v>
      </c>
      <c r="P27" s="38">
        <f t="shared" si="3"/>
        <v>1.509517530156808</v>
      </c>
      <c r="Q27" s="37">
        <f t="shared" si="4"/>
        <v>9.5878854763745535E-3</v>
      </c>
    </row>
    <row r="28" spans="1:17" x14ac:dyDescent="0.25">
      <c r="A28" s="36">
        <v>39052</v>
      </c>
      <c r="B28" s="37">
        <v>0.11559999999999999</v>
      </c>
      <c r="C28" s="38">
        <v>1418.3000489999999</v>
      </c>
      <c r="D28" s="37">
        <v>4.7500000000000001E-2</v>
      </c>
      <c r="E28" s="37">
        <v>1.7600000000000001E-2</v>
      </c>
      <c r="F28" s="38">
        <v>33</v>
      </c>
      <c r="G28" s="38">
        <f t="shared" si="5"/>
        <v>1281.7549780862203</v>
      </c>
      <c r="H28" s="38">
        <v>1280</v>
      </c>
      <c r="I28" s="49">
        <v>38765</v>
      </c>
      <c r="J28" s="38">
        <v>50</v>
      </c>
      <c r="K28" s="38">
        <v>1.65</v>
      </c>
      <c r="L28" s="38">
        <v>0.5</v>
      </c>
      <c r="M28" s="38">
        <f t="shared" si="0"/>
        <v>1270.0482712164517</v>
      </c>
      <c r="N28" s="38">
        <f t="shared" si="1"/>
        <v>158.75603390205646</v>
      </c>
      <c r="O28" s="38">
        <f t="shared" si="2"/>
        <v>0.69034830509537304</v>
      </c>
      <c r="P28" s="38">
        <f t="shared" si="3"/>
        <v>1.8403483050953731</v>
      </c>
      <c r="Q28" s="37">
        <f t="shared" si="4"/>
        <v>1.1592304618990195E-2</v>
      </c>
    </row>
    <row r="29" spans="1:17" x14ac:dyDescent="0.25">
      <c r="A29" s="36">
        <v>39083</v>
      </c>
      <c r="B29" s="37">
        <v>0.1042</v>
      </c>
      <c r="C29" s="38">
        <v>1438.23999</v>
      </c>
      <c r="D29" s="41">
        <v>0.05</v>
      </c>
      <c r="E29" s="48">
        <v>1.7600000000000001E-2</v>
      </c>
      <c r="F29" s="38">
        <v>28</v>
      </c>
      <c r="G29" s="38">
        <f t="shared" si="5"/>
        <v>1323.1188912377597</v>
      </c>
      <c r="H29" s="38">
        <v>1325</v>
      </c>
      <c r="I29" s="49">
        <v>39158</v>
      </c>
      <c r="J29" s="38">
        <v>45</v>
      </c>
      <c r="K29" s="38">
        <v>1.55</v>
      </c>
      <c r="L29" s="38">
        <v>3.8</v>
      </c>
      <c r="M29" s="38">
        <f t="shared" si="0"/>
        <v>1315.3073148828623</v>
      </c>
      <c r="N29" s="38">
        <f t="shared" si="1"/>
        <v>164.41341436035779</v>
      </c>
      <c r="O29" s="38">
        <f t="shared" si="2"/>
        <v>0.63779438566804847</v>
      </c>
      <c r="P29" s="38">
        <f t="shared" si="3"/>
        <v>-1.6122056143319514</v>
      </c>
      <c r="Q29" s="37">
        <f t="shared" si="4"/>
        <v>-9.8058033804854505E-3</v>
      </c>
    </row>
    <row r="30" spans="1:17" x14ac:dyDescent="0.25">
      <c r="A30" s="36">
        <v>39114</v>
      </c>
      <c r="B30" s="37">
        <v>0.1542</v>
      </c>
      <c r="C30" s="38">
        <v>1406.8199460000001</v>
      </c>
      <c r="D30" s="37">
        <v>5.2400000000000002E-2</v>
      </c>
      <c r="E30" s="48">
        <v>1.7500000000000002E-2</v>
      </c>
      <c r="F30" s="38">
        <v>30</v>
      </c>
      <c r="G30" s="38">
        <f t="shared" si="5"/>
        <v>1236.8991597830113</v>
      </c>
      <c r="H30" s="38">
        <v>1235</v>
      </c>
      <c r="I30" s="49">
        <v>39193</v>
      </c>
      <c r="J30" s="38">
        <v>52</v>
      </c>
      <c r="K30" s="38">
        <v>1.1000000000000001</v>
      </c>
      <c r="L30" s="38">
        <v>0.5</v>
      </c>
      <c r="M30" s="38">
        <f t="shared" si="0"/>
        <v>1224.7147985978208</v>
      </c>
      <c r="N30" s="38">
        <f t="shared" si="1"/>
        <v>153.08934982472761</v>
      </c>
      <c r="O30" s="38">
        <f t="shared" si="2"/>
        <v>0.66550237621281083</v>
      </c>
      <c r="P30" s="38">
        <f t="shared" si="3"/>
        <v>1.2655023762128108</v>
      </c>
      <c r="Q30" s="37">
        <f t="shared" si="4"/>
        <v>8.2664298833438621E-3</v>
      </c>
    </row>
    <row r="31" spans="1:17" x14ac:dyDescent="0.25">
      <c r="A31" s="36">
        <v>39142</v>
      </c>
      <c r="B31" s="37">
        <v>0.1464</v>
      </c>
      <c r="C31" s="38">
        <v>1420.8599850000001</v>
      </c>
      <c r="D31" s="37">
        <v>5.0700000000000002E-2</v>
      </c>
      <c r="E31" s="48">
        <v>1.8100000000000002E-2</v>
      </c>
      <c r="F31" s="38">
        <v>31</v>
      </c>
      <c r="G31" s="38">
        <f t="shared" si="5"/>
        <v>1254.6741726924427</v>
      </c>
      <c r="H31" s="38">
        <v>1255</v>
      </c>
      <c r="I31" s="49">
        <v>39221</v>
      </c>
      <c r="J31" s="38">
        <v>50</v>
      </c>
      <c r="K31" s="38">
        <v>2.2000000000000002</v>
      </c>
      <c r="L31" s="38">
        <v>0.3</v>
      </c>
      <c r="M31" s="38">
        <f t="shared" si="0"/>
        <v>1244.1139651864278</v>
      </c>
      <c r="N31" s="38">
        <f t="shared" si="1"/>
        <v>155.51424564830347</v>
      </c>
      <c r="O31" s="38">
        <f t="shared" si="2"/>
        <v>0.68058612233290172</v>
      </c>
      <c r="P31" s="38">
        <f t="shared" si="3"/>
        <v>2.5805861223329019</v>
      </c>
      <c r="Q31" s="37">
        <f t="shared" si="4"/>
        <v>1.6593888949369404E-2</v>
      </c>
    </row>
    <row r="32" spans="1:17" x14ac:dyDescent="0.25">
      <c r="A32" s="36">
        <v>39173</v>
      </c>
      <c r="B32" s="37">
        <v>0.14219999999999999</v>
      </c>
      <c r="C32" s="50">
        <v>1482.369995</v>
      </c>
      <c r="D32" s="37">
        <v>4.8000000000000001E-2</v>
      </c>
      <c r="E32" s="48">
        <v>1.7600000000000001E-2</v>
      </c>
      <c r="F32" s="38">
        <v>31</v>
      </c>
      <c r="G32" s="38">
        <f t="shared" si="5"/>
        <v>1313.4981739829614</v>
      </c>
      <c r="H32" s="38">
        <v>1315</v>
      </c>
      <c r="I32" s="49">
        <v>39249</v>
      </c>
      <c r="J32" s="38">
        <v>47</v>
      </c>
      <c r="K32" s="38">
        <v>2.1</v>
      </c>
      <c r="L32" s="38">
        <v>0.5</v>
      </c>
      <c r="M32" s="38">
        <f t="shared" si="0"/>
        <v>1304.7972856905335</v>
      </c>
      <c r="N32" s="38">
        <f t="shared" si="1"/>
        <v>163.09966071131669</v>
      </c>
      <c r="O32" s="38">
        <f t="shared" si="2"/>
        <v>0.67484613567240637</v>
      </c>
      <c r="P32" s="38">
        <f t="shared" si="3"/>
        <v>2.2748461356724063</v>
      </c>
      <c r="Q32" s="37">
        <f t="shared" si="4"/>
        <v>1.3947583494357116E-2</v>
      </c>
    </row>
    <row r="33" spans="1:17" x14ac:dyDescent="0.25">
      <c r="A33" s="36">
        <v>39203</v>
      </c>
      <c r="B33" s="37">
        <v>0.1305</v>
      </c>
      <c r="C33" s="50">
        <v>1530.619995</v>
      </c>
      <c r="D33" s="37">
        <v>4.7800000000000002E-2</v>
      </c>
      <c r="E33" s="48">
        <v>1.72E-2</v>
      </c>
      <c r="F33" s="38">
        <v>29</v>
      </c>
      <c r="G33" s="38">
        <f t="shared" si="5"/>
        <v>1375.1728393319806</v>
      </c>
      <c r="H33" s="38">
        <v>1375</v>
      </c>
      <c r="I33" s="49">
        <v>42937</v>
      </c>
      <c r="J33" s="38">
        <v>51</v>
      </c>
      <c r="K33" s="38">
        <v>2.2999999999999998</v>
      </c>
      <c r="L33" s="38">
        <v>1.65</v>
      </c>
      <c r="M33" s="38">
        <f t="shared" si="0"/>
        <v>1363.547106522394</v>
      </c>
      <c r="N33" s="38">
        <f t="shared" si="1"/>
        <v>170.44338831529925</v>
      </c>
      <c r="O33" s="38">
        <f t="shared" si="2"/>
        <v>0.65729360745395882</v>
      </c>
      <c r="P33" s="38">
        <f t="shared" si="3"/>
        <v>1.3072936074539587</v>
      </c>
      <c r="Q33" s="37">
        <f t="shared" si="4"/>
        <v>7.6699578691525822E-3</v>
      </c>
    </row>
    <row r="34" spans="1:17" x14ac:dyDescent="0.25">
      <c r="A34" s="36">
        <v>39234</v>
      </c>
      <c r="B34" s="37">
        <v>0.1623</v>
      </c>
      <c r="C34" s="38">
        <v>1503.349976</v>
      </c>
      <c r="D34" s="37">
        <v>4.2799999999999998E-2</v>
      </c>
      <c r="E34" s="48">
        <v>1.7299999999999999E-2</v>
      </c>
      <c r="F34" s="38">
        <v>32</v>
      </c>
      <c r="G34" s="38">
        <f t="shared" si="5"/>
        <v>1305.7148505877517</v>
      </c>
      <c r="H34" s="38">
        <v>1300</v>
      </c>
      <c r="I34" s="49">
        <v>39312</v>
      </c>
      <c r="J34" s="38">
        <v>50</v>
      </c>
      <c r="K34" s="38">
        <v>2.5</v>
      </c>
      <c r="L34" s="38">
        <v>2.9</v>
      </c>
      <c r="M34" s="38">
        <f t="shared" si="0"/>
        <v>1289.9003822928228</v>
      </c>
      <c r="N34" s="38">
        <f t="shared" si="1"/>
        <v>161.23754778660285</v>
      </c>
      <c r="O34" s="38">
        <f t="shared" si="2"/>
        <v>0.61555126393037318</v>
      </c>
      <c r="P34" s="38">
        <f t="shared" si="3"/>
        <v>0.21555126393037327</v>
      </c>
      <c r="Q34" s="37">
        <f t="shared" si="4"/>
        <v>1.3368552603867084E-3</v>
      </c>
    </row>
    <row r="35" spans="1:17" x14ac:dyDescent="0.25">
      <c r="A35" s="36">
        <v>39264</v>
      </c>
      <c r="B35" s="37">
        <v>0.23519999999999999</v>
      </c>
      <c r="C35" s="38">
        <v>1455.2700199999999</v>
      </c>
      <c r="D35" s="37">
        <v>5.1299999999999998E-2</v>
      </c>
      <c r="E35" s="48">
        <v>1.7399999999999999E-2</v>
      </c>
      <c r="F35" s="38">
        <v>31</v>
      </c>
      <c r="G35" s="38">
        <f t="shared" si="5"/>
        <v>1190.8750120539821</v>
      </c>
      <c r="H35" s="38">
        <v>1200</v>
      </c>
      <c r="I35" s="49">
        <v>39347</v>
      </c>
      <c r="J35" s="38">
        <v>53</v>
      </c>
      <c r="K35" s="38">
        <v>2.7</v>
      </c>
      <c r="L35" s="38">
        <v>0.5</v>
      </c>
      <c r="M35" s="38">
        <f t="shared" si="0"/>
        <v>1188.3943610998024</v>
      </c>
      <c r="N35" s="38">
        <f t="shared" si="1"/>
        <v>148.5492951374753</v>
      </c>
      <c r="O35" s="38">
        <f t="shared" si="2"/>
        <v>0.66042880186605279</v>
      </c>
      <c r="P35" s="38">
        <f t="shared" si="3"/>
        <v>2.8604288018660529</v>
      </c>
      <c r="Q35" s="37">
        <f t="shared" si="4"/>
        <v>1.9255754793173957E-2</v>
      </c>
    </row>
    <row r="36" spans="1:17" x14ac:dyDescent="0.25">
      <c r="A36" s="36">
        <v>39295</v>
      </c>
      <c r="B36" s="37">
        <v>0.23380000000000001</v>
      </c>
      <c r="C36" s="38">
        <v>1473.98999</v>
      </c>
      <c r="D36" s="37">
        <v>4.02E-2</v>
      </c>
      <c r="E36" s="48">
        <v>1.84E-2</v>
      </c>
      <c r="F36" s="38">
        <v>28</v>
      </c>
      <c r="G36" s="38">
        <f t="shared" si="5"/>
        <v>1218.7193314116978</v>
      </c>
      <c r="H36" s="38">
        <v>1220</v>
      </c>
      <c r="I36" s="49">
        <v>39375</v>
      </c>
      <c r="J36" s="38">
        <v>50</v>
      </c>
      <c r="K36" s="38">
        <v>3.5</v>
      </c>
      <c r="L36" s="38">
        <v>0.5</v>
      </c>
      <c r="M36" s="38">
        <f t="shared" si="0"/>
        <v>1209.8001084137061</v>
      </c>
      <c r="N36" s="38">
        <f t="shared" si="1"/>
        <v>151.22501355171326</v>
      </c>
      <c r="O36" s="38">
        <f t="shared" si="2"/>
        <v>0.47788298510579247</v>
      </c>
      <c r="P36" s="38">
        <f t="shared" si="3"/>
        <v>3.4778829851057926</v>
      </c>
      <c r="Q36" s="37">
        <f t="shared" si="4"/>
        <v>2.2998066942916739E-2</v>
      </c>
    </row>
    <row r="37" spans="1:17" x14ac:dyDescent="0.25">
      <c r="A37" s="36">
        <v>39326</v>
      </c>
      <c r="B37" s="41">
        <v>0.18</v>
      </c>
      <c r="C37" s="38">
        <v>1526.75</v>
      </c>
      <c r="D37" s="37">
        <v>3.4299999999999997E-2</v>
      </c>
      <c r="E37" s="48">
        <v>1.7999999999999999E-2</v>
      </c>
      <c r="F37" s="38">
        <v>33</v>
      </c>
      <c r="G37" s="38">
        <f t="shared" si="5"/>
        <v>1301.4515060309448</v>
      </c>
      <c r="H37" s="38">
        <v>1300</v>
      </c>
      <c r="I37" s="49">
        <v>39403</v>
      </c>
      <c r="J37" s="38">
        <v>50</v>
      </c>
      <c r="K37" s="38">
        <v>2.4</v>
      </c>
      <c r="L37" s="38">
        <v>0.25</v>
      </c>
      <c r="M37" s="38">
        <f t="shared" si="0"/>
        <v>1291.5061085043305</v>
      </c>
      <c r="N37" s="38">
        <f t="shared" si="1"/>
        <v>161.43826356304132</v>
      </c>
      <c r="O37" s="38">
        <f t="shared" si="2"/>
        <v>0.50886678036249533</v>
      </c>
      <c r="P37" s="38">
        <f t="shared" si="3"/>
        <v>2.6588667803624952</v>
      </c>
      <c r="Q37" s="37">
        <f t="shared" si="4"/>
        <v>1.6469867314474758E-2</v>
      </c>
    </row>
    <row r="38" spans="1:17" x14ac:dyDescent="0.25">
      <c r="A38" s="36">
        <v>39356</v>
      </c>
      <c r="B38" s="37">
        <v>0.18529999999999999</v>
      </c>
      <c r="C38" s="38">
        <v>1549.380005</v>
      </c>
      <c r="D38" s="37">
        <v>4.0099999999999997E-2</v>
      </c>
      <c r="E38" s="48">
        <v>1.77E-2</v>
      </c>
      <c r="F38" s="38">
        <v>30</v>
      </c>
      <c r="G38" s="38">
        <f t="shared" si="5"/>
        <v>1325.4878953211758</v>
      </c>
      <c r="H38" s="38">
        <v>1325</v>
      </c>
      <c r="I38" s="49">
        <v>39438</v>
      </c>
      <c r="J38" s="38">
        <v>52</v>
      </c>
      <c r="K38" s="38">
        <v>2.8</v>
      </c>
      <c r="L38" s="38">
        <v>1.95</v>
      </c>
      <c r="M38" s="38">
        <f t="shared" si="0"/>
        <v>1314.6520192265421</v>
      </c>
      <c r="N38" s="38">
        <f t="shared" si="1"/>
        <v>164.33150240331776</v>
      </c>
      <c r="O38" s="38">
        <f t="shared" si="2"/>
        <v>0.55175588012547505</v>
      </c>
      <c r="P38" s="38">
        <f t="shared" si="3"/>
        <v>1.4017558801254748</v>
      </c>
      <c r="Q38" s="37">
        <f t="shared" si="4"/>
        <v>8.5300496838710462E-3</v>
      </c>
    </row>
    <row r="39" spans="1:17" x14ac:dyDescent="0.25">
      <c r="A39" s="36">
        <v>39387</v>
      </c>
      <c r="B39" s="37">
        <v>0.22869999999999999</v>
      </c>
      <c r="C39" s="38">
        <v>1481.1400149999999</v>
      </c>
      <c r="D39" s="37">
        <v>3.6299999999999999E-2</v>
      </c>
      <c r="E39" s="48">
        <v>1.8800000000000001E-2</v>
      </c>
      <c r="F39" s="38">
        <v>31</v>
      </c>
      <c r="G39" s="38">
        <f t="shared" si="5"/>
        <v>1217.1347482107581</v>
      </c>
      <c r="H39" s="38">
        <v>1215</v>
      </c>
      <c r="I39" s="49">
        <v>39466</v>
      </c>
      <c r="J39" s="38">
        <v>50</v>
      </c>
      <c r="K39" s="38">
        <v>1.95</v>
      </c>
      <c r="L39" s="38">
        <v>0.3</v>
      </c>
      <c r="M39" s="38">
        <f t="shared" si="0"/>
        <v>1207.0232843211143</v>
      </c>
      <c r="N39" s="38">
        <f t="shared" si="1"/>
        <v>150.87791054013928</v>
      </c>
      <c r="O39" s="38">
        <f t="shared" si="2"/>
        <v>0.47189760133176878</v>
      </c>
      <c r="P39" s="38">
        <f t="shared" si="3"/>
        <v>2.1218976013317685</v>
      </c>
      <c r="Q39" s="37">
        <f t="shared" si="4"/>
        <v>1.4063673030302622E-2</v>
      </c>
    </row>
    <row r="40" spans="1:17" x14ac:dyDescent="0.25">
      <c r="A40" s="36">
        <v>39417</v>
      </c>
      <c r="B40" s="37">
        <v>0.22500000000000001</v>
      </c>
      <c r="C40" s="38">
        <v>1468.3599850000001</v>
      </c>
      <c r="D40" s="37">
        <v>2.76E-2</v>
      </c>
      <c r="E40" s="48">
        <v>1.8700000000000001E-2</v>
      </c>
      <c r="F40" s="38">
        <v>31</v>
      </c>
      <c r="G40" s="38">
        <f t="shared" si="5"/>
        <v>1209.5904623431095</v>
      </c>
      <c r="H40" s="38">
        <v>1210</v>
      </c>
      <c r="I40" s="49">
        <v>39494</v>
      </c>
      <c r="J40" s="38">
        <v>47</v>
      </c>
      <c r="K40" s="38">
        <v>2.1</v>
      </c>
      <c r="L40" s="38">
        <v>1.75</v>
      </c>
      <c r="M40" s="38">
        <f t="shared" si="0"/>
        <v>1203.6073256924226</v>
      </c>
      <c r="N40" s="38">
        <f t="shared" si="1"/>
        <v>150.45091571155282</v>
      </c>
      <c r="O40" s="38">
        <f t="shared" si="2"/>
        <v>0.35801551419962119</v>
      </c>
      <c r="P40" s="38">
        <f t="shared" si="3"/>
        <v>0.70801551419962128</v>
      </c>
      <c r="Q40" s="37">
        <f t="shared" si="4"/>
        <v>4.7059568288506876E-3</v>
      </c>
    </row>
    <row r="41" spans="1:17" x14ac:dyDescent="0.25">
      <c r="A41" s="36">
        <v>39448</v>
      </c>
      <c r="B41" s="37">
        <v>0.26200000000000001</v>
      </c>
      <c r="C41" s="38">
        <v>1378.5500489999999</v>
      </c>
      <c r="D41" s="37">
        <v>1.6400000000000001E-2</v>
      </c>
      <c r="E41" s="48">
        <v>2.0299999999999999E-2</v>
      </c>
      <c r="F41" s="38">
        <v>29</v>
      </c>
      <c r="G41" s="38">
        <f t="shared" si="5"/>
        <v>1107.400870071504</v>
      </c>
      <c r="H41" s="38">
        <v>1100</v>
      </c>
      <c r="I41" s="49">
        <v>39529</v>
      </c>
      <c r="J41" s="38">
        <v>51</v>
      </c>
      <c r="K41" s="38">
        <v>2.25</v>
      </c>
      <c r="L41" s="38">
        <v>0.5</v>
      </c>
      <c r="M41" s="38">
        <f t="shared" si="0"/>
        <v>1095.2322283130218</v>
      </c>
      <c r="N41" s="38">
        <f t="shared" si="1"/>
        <v>136.90402853912772</v>
      </c>
      <c r="O41" s="38">
        <f t="shared" si="2"/>
        <v>0.18143778769635371</v>
      </c>
      <c r="P41" s="38">
        <f t="shared" si="3"/>
        <v>1.9314377876963538</v>
      </c>
      <c r="Q41" s="37">
        <f t="shared" si="4"/>
        <v>1.4107968978753179E-2</v>
      </c>
    </row>
    <row r="42" spans="1:17" x14ac:dyDescent="0.25">
      <c r="A42" s="36">
        <v>39479</v>
      </c>
      <c r="B42" s="37">
        <v>0.26540000000000002</v>
      </c>
      <c r="C42" s="38">
        <v>1330.630005</v>
      </c>
      <c r="D42" s="37">
        <v>2.07E-2</v>
      </c>
      <c r="E42" s="48">
        <v>2.07E-2</v>
      </c>
      <c r="F42" s="38">
        <v>31</v>
      </c>
      <c r="G42" s="38">
        <f t="shared" si="5"/>
        <v>1058.1803151270888</v>
      </c>
      <c r="H42" s="38">
        <v>1160</v>
      </c>
      <c r="I42" s="49">
        <v>39557</v>
      </c>
      <c r="J42" s="38">
        <v>50</v>
      </c>
      <c r="K42" s="38">
        <v>7.6</v>
      </c>
      <c r="L42" s="38">
        <v>8.9</v>
      </c>
      <c r="M42" s="38">
        <f t="shared" si="0"/>
        <v>1149.1153441444924</v>
      </c>
      <c r="N42" s="38">
        <f t="shared" si="1"/>
        <v>143.63941801806155</v>
      </c>
      <c r="O42" s="38">
        <f t="shared" si="2"/>
        <v>0.26612519394882223</v>
      </c>
      <c r="P42" s="38">
        <f t="shared" si="3"/>
        <v>-1.0338748060511784</v>
      </c>
      <c r="Q42" s="37">
        <f t="shared" si="4"/>
        <v>-7.1977095167649364E-3</v>
      </c>
    </row>
    <row r="43" spans="1:17" x14ac:dyDescent="0.25">
      <c r="A43" s="36">
        <v>39508</v>
      </c>
      <c r="B43" s="37">
        <v>0.25609999999999999</v>
      </c>
      <c r="C43" s="38">
        <v>1322.6999510000001</v>
      </c>
      <c r="D43" s="37">
        <v>1.2200000000000001E-2</v>
      </c>
      <c r="E43" s="48">
        <v>2.1499999999999998E-2</v>
      </c>
      <c r="F43" s="38">
        <v>30</v>
      </c>
      <c r="G43" s="38">
        <f t="shared" si="5"/>
        <v>1063.2902407075983</v>
      </c>
      <c r="H43" s="38">
        <v>1060</v>
      </c>
      <c r="I43" s="49">
        <v>39585</v>
      </c>
      <c r="J43" s="38">
        <v>47</v>
      </c>
      <c r="K43" s="38">
        <v>1.5</v>
      </c>
      <c r="L43" s="38">
        <v>0.4</v>
      </c>
      <c r="M43" s="38">
        <f t="shared" si="0"/>
        <v>1056.8360908702737</v>
      </c>
      <c r="N43" s="38">
        <f t="shared" si="1"/>
        <v>132.10451135878421</v>
      </c>
      <c r="O43" s="38">
        <f t="shared" si="2"/>
        <v>0.13403774236937577</v>
      </c>
      <c r="P43" s="38">
        <f t="shared" si="3"/>
        <v>1.2340377423693758</v>
      </c>
      <c r="Q43" s="37">
        <f t="shared" si="4"/>
        <v>9.3413747167031876E-3</v>
      </c>
    </row>
    <row r="44" spans="1:17" x14ac:dyDescent="0.25">
      <c r="A44" s="36">
        <v>39539</v>
      </c>
      <c r="B44" s="37">
        <v>0.2079</v>
      </c>
      <c r="C44" s="38">
        <v>1385.589966</v>
      </c>
      <c r="D44" s="37">
        <v>1.17E-2</v>
      </c>
      <c r="E44" s="48">
        <v>2.0799999999999999E-2</v>
      </c>
      <c r="F44" s="38">
        <v>30</v>
      </c>
      <c r="G44" s="38">
        <f t="shared" si="5"/>
        <v>1159.9296828427391</v>
      </c>
      <c r="H44" s="38">
        <v>1150</v>
      </c>
      <c r="I44" s="49">
        <v>39620</v>
      </c>
      <c r="J44" s="38">
        <v>52</v>
      </c>
      <c r="K44" s="38">
        <v>2</v>
      </c>
      <c r="L44" s="38">
        <v>0.2</v>
      </c>
      <c r="M44" s="38">
        <f t="shared" si="0"/>
        <v>1146.0847199727211</v>
      </c>
      <c r="N44" s="38">
        <f t="shared" si="1"/>
        <v>143.26058999659014</v>
      </c>
      <c r="O44" s="38">
        <f t="shared" si="2"/>
        <v>0.13975613797244257</v>
      </c>
      <c r="P44" s="38">
        <f t="shared" si="3"/>
        <v>1.9397561379724426</v>
      </c>
      <c r="Q44" s="37">
        <f t="shared" si="4"/>
        <v>1.3540054093164158E-2</v>
      </c>
    </row>
    <row r="45" spans="1:17" x14ac:dyDescent="0.25">
      <c r="A45" s="36">
        <v>39569</v>
      </c>
      <c r="B45" s="37">
        <v>0.17829999999999999</v>
      </c>
      <c r="C45" s="38">
        <v>1400.380005</v>
      </c>
      <c r="D45" s="37">
        <v>1.9800000000000002E-2</v>
      </c>
      <c r="E45" s="48">
        <v>2.0400000000000001E-2</v>
      </c>
      <c r="F45" s="38">
        <v>31</v>
      </c>
      <c r="G45" s="38">
        <f t="shared" si="5"/>
        <v>1199.7728995367806</v>
      </c>
      <c r="H45" s="38">
        <v>1200</v>
      </c>
      <c r="I45" s="49">
        <v>39648</v>
      </c>
      <c r="J45" s="38">
        <v>50</v>
      </c>
      <c r="K45" s="38">
        <v>2.0499999999999998</v>
      </c>
      <c r="L45" s="38">
        <v>5.2</v>
      </c>
      <c r="M45" s="38">
        <f t="shared" si="0"/>
        <v>1194.6996155277886</v>
      </c>
      <c r="N45" s="38">
        <f t="shared" si="1"/>
        <v>149.33745194097358</v>
      </c>
      <c r="O45" s="38">
        <f t="shared" si="2"/>
        <v>0.25479395164042778</v>
      </c>
      <c r="P45" s="38">
        <f t="shared" si="3"/>
        <v>-2.8952060483595727</v>
      </c>
      <c r="Q45" s="37">
        <f t="shared" si="4"/>
        <v>-1.9387005809526726E-2</v>
      </c>
    </row>
    <row r="46" spans="1:17" x14ac:dyDescent="0.25">
      <c r="A46" s="36">
        <v>39600</v>
      </c>
      <c r="B46" s="37">
        <v>0.23949999999999999</v>
      </c>
      <c r="C46" s="38">
        <v>1280</v>
      </c>
      <c r="D46" s="37">
        <v>1.6E-2</v>
      </c>
      <c r="E46" s="48">
        <v>2.1399999999999999E-2</v>
      </c>
      <c r="F46" s="38">
        <v>31</v>
      </c>
      <c r="G46" s="38">
        <f t="shared" si="5"/>
        <v>1040.1943357369187</v>
      </c>
      <c r="H46" s="38">
        <v>1050</v>
      </c>
      <c r="I46" s="49">
        <v>39676</v>
      </c>
      <c r="J46" s="38">
        <v>47</v>
      </c>
      <c r="K46" s="38">
        <v>2</v>
      </c>
      <c r="L46" s="38">
        <v>0.25</v>
      </c>
      <c r="M46" s="38">
        <f t="shared" si="0"/>
        <v>1045.8389392817689</v>
      </c>
      <c r="N46" s="38">
        <f t="shared" si="1"/>
        <v>130.72986741022112</v>
      </c>
      <c r="O46" s="38">
        <f t="shared" si="2"/>
        <v>0.18048976865848418</v>
      </c>
      <c r="P46" s="38">
        <f t="shared" si="3"/>
        <v>1.9304897686584841</v>
      </c>
      <c r="Q46" s="37">
        <f t="shared" si="4"/>
        <v>1.4767013895919768E-2</v>
      </c>
    </row>
    <row r="47" spans="1:17" x14ac:dyDescent="0.25">
      <c r="A47" s="36">
        <v>39630</v>
      </c>
      <c r="B47" s="37">
        <v>0.22939999999999999</v>
      </c>
      <c r="C47" s="38">
        <v>1267.380005</v>
      </c>
      <c r="D47" s="37">
        <v>1.55E-2</v>
      </c>
      <c r="E47" s="48">
        <v>2.29E-2</v>
      </c>
      <c r="F47" s="38">
        <v>29</v>
      </c>
      <c r="G47" s="38">
        <f t="shared" si="5"/>
        <v>1045.5501484286071</v>
      </c>
      <c r="H47" s="38">
        <v>1050</v>
      </c>
      <c r="I47" s="49">
        <v>39711</v>
      </c>
      <c r="J47" s="38">
        <v>51</v>
      </c>
      <c r="K47" s="38">
        <v>1.55</v>
      </c>
      <c r="L47" s="38">
        <v>0.25</v>
      </c>
      <c r="M47" s="38">
        <f t="shared" si="0"/>
        <v>1046.1784196334902</v>
      </c>
      <c r="N47" s="38">
        <f t="shared" si="1"/>
        <v>130.77230245418627</v>
      </c>
      <c r="O47" s="38">
        <f t="shared" si="2"/>
        <v>0.16305620359752787</v>
      </c>
      <c r="P47" s="38">
        <f t="shared" si="3"/>
        <v>1.4630562035975279</v>
      </c>
      <c r="Q47" s="37">
        <f t="shared" si="4"/>
        <v>1.1187814056497807E-2</v>
      </c>
    </row>
    <row r="48" spans="1:17" x14ac:dyDescent="0.25">
      <c r="A48" s="36">
        <v>39661</v>
      </c>
      <c r="B48" s="37">
        <v>0.20649999999999999</v>
      </c>
      <c r="C48" s="38">
        <v>1282.829956</v>
      </c>
      <c r="D48" s="37">
        <v>1.6299999999999999E-2</v>
      </c>
      <c r="E48" s="48">
        <v>2.2499999999999999E-2</v>
      </c>
      <c r="F48" s="38">
        <v>32</v>
      </c>
      <c r="G48" s="38">
        <f t="shared" si="5"/>
        <v>1069.1873189216453</v>
      </c>
      <c r="H48" s="38">
        <v>1070</v>
      </c>
      <c r="I48" s="49">
        <v>39739</v>
      </c>
      <c r="J48" s="38">
        <v>50</v>
      </c>
      <c r="K48" s="38">
        <v>1.5</v>
      </c>
      <c r="L48" s="38">
        <v>15.1</v>
      </c>
      <c r="M48" s="38">
        <f t="shared" si="0"/>
        <v>1066.1134873036638</v>
      </c>
      <c r="N48" s="38">
        <f t="shared" si="1"/>
        <v>133.26418591295797</v>
      </c>
      <c r="O48" s="38">
        <f t="shared" si="2"/>
        <v>0.19272123040571806</v>
      </c>
      <c r="P48" s="38">
        <f t="shared" si="3"/>
        <v>-13.407278769594281</v>
      </c>
      <c r="Q48" s="37">
        <f t="shared" si="4"/>
        <v>-0.10060676600952111</v>
      </c>
    </row>
    <row r="49" spans="1:17" x14ac:dyDescent="0.25">
      <c r="A49" s="36">
        <v>39692</v>
      </c>
      <c r="B49" s="37">
        <v>0.39389999999999997</v>
      </c>
      <c r="C49" s="38">
        <v>1166.3599850000001</v>
      </c>
      <c r="D49" s="37">
        <v>1.0200000000000001E-2</v>
      </c>
      <c r="E49" s="48">
        <v>2.3699999999999999E-2</v>
      </c>
      <c r="F49" s="38">
        <v>31</v>
      </c>
      <c r="G49" s="38">
        <f t="shared" si="5"/>
        <v>830.97522539280067</v>
      </c>
      <c r="H49" s="38">
        <v>850</v>
      </c>
      <c r="I49" s="49">
        <v>39774</v>
      </c>
      <c r="J49" s="38">
        <v>53</v>
      </c>
      <c r="K49" s="38">
        <v>1.85</v>
      </c>
      <c r="L49" s="38">
        <v>0.23</v>
      </c>
      <c r="M49" s="38">
        <f t="shared" si="0"/>
        <v>846.89200033218674</v>
      </c>
      <c r="N49" s="38">
        <f t="shared" si="1"/>
        <v>105.86150004152334</v>
      </c>
      <c r="O49" s="38">
        <f t="shared" si="2"/>
        <v>9.3351049268744504E-2</v>
      </c>
      <c r="P49" s="38">
        <f t="shared" si="3"/>
        <v>1.7133510492687447</v>
      </c>
      <c r="Q49" s="37">
        <f t="shared" si="4"/>
        <v>1.6184836305896819E-2</v>
      </c>
    </row>
    <row r="50" spans="1:17" x14ac:dyDescent="0.25">
      <c r="A50" s="36">
        <v>39722</v>
      </c>
      <c r="B50" s="37">
        <v>0.59889999999999999</v>
      </c>
      <c r="C50" s="38">
        <v>968.75</v>
      </c>
      <c r="D50" s="37">
        <v>1.1999999999999999E-3</v>
      </c>
      <c r="E50" s="48">
        <v>2.9600000000000001E-2</v>
      </c>
      <c r="F50" s="38">
        <v>28</v>
      </c>
      <c r="G50" s="38">
        <f t="shared" si="5"/>
        <v>596.42478190077475</v>
      </c>
      <c r="H50" s="38">
        <v>600</v>
      </c>
      <c r="I50" s="49">
        <v>39802</v>
      </c>
      <c r="J50" s="38">
        <v>50</v>
      </c>
      <c r="K50" s="38">
        <v>5</v>
      </c>
      <c r="L50" s="38">
        <v>1.25</v>
      </c>
      <c r="M50" s="38">
        <f t="shared" si="0"/>
        <v>594.9013779691561</v>
      </c>
      <c r="N50" s="38">
        <f t="shared" si="1"/>
        <v>74.362672246144513</v>
      </c>
      <c r="O50" s="38">
        <f t="shared" si="2"/>
        <v>7.3060507595545665E-3</v>
      </c>
      <c r="P50" s="38">
        <f t="shared" si="3"/>
        <v>3.7573060507595546</v>
      </c>
      <c r="Q50" s="37">
        <f t="shared" si="4"/>
        <v>5.0526775561839224E-2</v>
      </c>
    </row>
    <row r="51" spans="1:17" x14ac:dyDescent="0.25">
      <c r="A51" s="36">
        <v>39753</v>
      </c>
      <c r="B51" s="37">
        <v>0.55279999999999996</v>
      </c>
      <c r="C51" s="38">
        <v>896.23999000000003</v>
      </c>
      <c r="D51" s="37">
        <v>2.0000000000000001E-4</v>
      </c>
      <c r="E51" s="48">
        <v>3.2300000000000002E-2</v>
      </c>
      <c r="F51" s="38">
        <v>33</v>
      </c>
      <c r="G51" s="38">
        <f t="shared" si="5"/>
        <v>549.83127205296205</v>
      </c>
      <c r="H51" s="38">
        <v>550</v>
      </c>
      <c r="I51" s="49">
        <v>39830</v>
      </c>
      <c r="J51" s="38">
        <v>50</v>
      </c>
      <c r="K51" s="38">
        <v>2.5</v>
      </c>
      <c r="L51" s="38">
        <v>0.4</v>
      </c>
      <c r="M51" s="38">
        <f t="shared" si="0"/>
        <v>547.48493171326515</v>
      </c>
      <c r="N51" s="38">
        <f t="shared" si="1"/>
        <v>68.435616464158144</v>
      </c>
      <c r="O51" s="38">
        <f t="shared" si="2"/>
        <v>1.2826830178240894E-3</v>
      </c>
      <c r="P51" s="38">
        <f t="shared" si="3"/>
        <v>2.1012826830178244</v>
      </c>
      <c r="Q51" s="37">
        <f t="shared" si="4"/>
        <v>3.070451895641696E-2</v>
      </c>
    </row>
    <row r="52" spans="1:17" x14ac:dyDescent="0.25">
      <c r="A52" s="36">
        <v>39783</v>
      </c>
      <c r="B52" s="41">
        <v>0.4</v>
      </c>
      <c r="C52" s="38">
        <v>903.25</v>
      </c>
      <c r="D52" s="37">
        <v>1.1000000000000001E-3</v>
      </c>
      <c r="E52" s="48">
        <v>3.2300000000000002E-2</v>
      </c>
      <c r="F52" s="38">
        <v>30</v>
      </c>
      <c r="G52" s="38">
        <f t="shared" si="5"/>
        <v>642.93056296976533</v>
      </c>
      <c r="H52" s="38">
        <v>645</v>
      </c>
      <c r="I52" s="49">
        <v>39865</v>
      </c>
      <c r="J52" s="38">
        <v>52</v>
      </c>
      <c r="K52" s="38">
        <v>3</v>
      </c>
      <c r="L52" s="38">
        <v>2.75</v>
      </c>
      <c r="M52" s="38">
        <f t="shared" si="0"/>
        <v>641.89892846772966</v>
      </c>
      <c r="N52" s="38">
        <f t="shared" si="1"/>
        <v>80.237366058466208</v>
      </c>
      <c r="O52" s="38">
        <f t="shared" si="2"/>
        <v>7.5259102892589946E-3</v>
      </c>
      <c r="P52" s="38">
        <f t="shared" si="3"/>
        <v>0.25752591028925897</v>
      </c>
      <c r="Q52" s="37">
        <f t="shared" si="4"/>
        <v>3.209550898039309E-3</v>
      </c>
    </row>
    <row r="53" spans="1:17" x14ac:dyDescent="0.25">
      <c r="A53" s="36">
        <v>39814</v>
      </c>
      <c r="B53" s="37">
        <v>0.44840000000000002</v>
      </c>
      <c r="C53" s="38">
        <v>825.88000499999998</v>
      </c>
      <c r="D53" s="37">
        <v>1.5E-3</v>
      </c>
      <c r="E53" s="48">
        <v>3.2399999999999998E-2</v>
      </c>
      <c r="F53" s="38">
        <v>28</v>
      </c>
      <c r="G53" s="38">
        <f t="shared" si="5"/>
        <v>572.30506511954025</v>
      </c>
      <c r="H53" s="38">
        <v>575</v>
      </c>
      <c r="I53" s="49">
        <v>39893</v>
      </c>
      <c r="J53" s="38">
        <v>50</v>
      </c>
      <c r="K53" s="38">
        <v>2.9</v>
      </c>
      <c r="L53" s="38">
        <v>1.95</v>
      </c>
      <c r="M53" s="38">
        <f t="shared" si="0"/>
        <v>571.9818614530061</v>
      </c>
      <c r="N53" s="38">
        <f t="shared" si="1"/>
        <v>71.497732681625763</v>
      </c>
      <c r="O53" s="38">
        <f t="shared" si="2"/>
        <v>8.5613275535892201E-3</v>
      </c>
      <c r="P53" s="38">
        <f t="shared" si="3"/>
        <v>0.95856132755358914</v>
      </c>
      <c r="Q53" s="37">
        <f t="shared" si="4"/>
        <v>1.3406877275703182E-2</v>
      </c>
    </row>
    <row r="54" spans="1:17" x14ac:dyDescent="0.25">
      <c r="A54" s="36">
        <v>39845</v>
      </c>
      <c r="B54" s="37">
        <v>0.46350000000000002</v>
      </c>
      <c r="C54" s="38">
        <v>735.09002699999996</v>
      </c>
      <c r="D54" s="37">
        <v>1.6000000000000001E-3</v>
      </c>
      <c r="E54" s="48">
        <v>3.4299999999999997E-2</v>
      </c>
      <c r="F54" s="38">
        <v>32</v>
      </c>
      <c r="G54" s="38">
        <f t="shared" si="5"/>
        <v>490.04714936257739</v>
      </c>
      <c r="H54" s="38">
        <v>490</v>
      </c>
      <c r="I54" s="49">
        <v>39921</v>
      </c>
      <c r="J54" s="38">
        <v>50</v>
      </c>
      <c r="K54" s="38">
        <v>2</v>
      </c>
      <c r="L54" s="38">
        <v>1.1499999999999999</v>
      </c>
      <c r="M54" s="38">
        <f t="shared" si="0"/>
        <v>487.89261450842901</v>
      </c>
      <c r="N54" s="38">
        <f t="shared" si="1"/>
        <v>60.986576813553626</v>
      </c>
      <c r="O54" s="38">
        <f t="shared" si="2"/>
        <v>8.8359970659944321E-3</v>
      </c>
      <c r="P54" s="38">
        <f t="shared" si="3"/>
        <v>0.85883599706599456</v>
      </c>
      <c r="Q54" s="37">
        <f t="shared" si="4"/>
        <v>1.4082377499094641E-2</v>
      </c>
    </row>
    <row r="55" spans="1:17" x14ac:dyDescent="0.25">
      <c r="A55" s="36">
        <v>39873</v>
      </c>
      <c r="B55" s="37">
        <v>0.44140000000000001</v>
      </c>
      <c r="C55" s="38">
        <v>797.86999500000002</v>
      </c>
      <c r="D55" s="37">
        <v>1.6999999999999999E-3</v>
      </c>
      <c r="E55" s="48">
        <v>3.5999999999999997E-2</v>
      </c>
      <c r="F55" s="38">
        <v>30</v>
      </c>
      <c r="G55" s="38">
        <f t="shared" si="5"/>
        <v>548.70945645575046</v>
      </c>
      <c r="H55" s="38">
        <v>550</v>
      </c>
      <c r="I55" s="49">
        <v>39949</v>
      </c>
      <c r="J55" s="38">
        <v>46</v>
      </c>
      <c r="K55" s="38">
        <v>1.9</v>
      </c>
      <c r="L55" s="38">
        <v>0.1</v>
      </c>
      <c r="M55" s="38">
        <f t="shared" si="0"/>
        <v>547.98217700559883</v>
      </c>
      <c r="N55" s="38">
        <f t="shared" si="1"/>
        <v>68.497772125699854</v>
      </c>
      <c r="O55" s="38">
        <f t="shared" si="2"/>
        <v>9.8370882693623197E-3</v>
      </c>
      <c r="P55" s="38">
        <f t="shared" si="3"/>
        <v>1.8098370882693622</v>
      </c>
      <c r="Q55" s="37">
        <f t="shared" si="4"/>
        <v>2.6421838727077734E-2</v>
      </c>
    </row>
    <row r="56" spans="1:17" x14ac:dyDescent="0.25">
      <c r="A56" s="36">
        <v>39904</v>
      </c>
      <c r="B56" s="37">
        <v>0.36499999999999999</v>
      </c>
      <c r="C56" s="38">
        <v>872.80999799999995</v>
      </c>
      <c r="D56" s="37">
        <v>4.0000000000000002E-4</v>
      </c>
      <c r="E56" s="48">
        <v>3.15E-2</v>
      </c>
      <c r="F56" s="38">
        <v>29</v>
      </c>
      <c r="G56" s="38">
        <f t="shared" si="5"/>
        <v>642.92429298211857</v>
      </c>
      <c r="H56" s="38">
        <v>645</v>
      </c>
      <c r="I56" s="49">
        <v>39984</v>
      </c>
      <c r="J56" s="38">
        <v>50</v>
      </c>
      <c r="K56" s="38">
        <v>2.65</v>
      </c>
      <c r="L56" s="38">
        <v>0.9</v>
      </c>
      <c r="M56" s="38">
        <f t="shared" si="0"/>
        <v>642.31465850251561</v>
      </c>
      <c r="N56" s="38">
        <f t="shared" si="1"/>
        <v>80.289332312814452</v>
      </c>
      <c r="O56" s="38">
        <f t="shared" si="2"/>
        <v>2.635922035878827E-3</v>
      </c>
      <c r="P56" s="38">
        <f t="shared" si="3"/>
        <v>1.7526359220358789</v>
      </c>
      <c r="Q56" s="37">
        <f t="shared" si="4"/>
        <v>2.1829001083325143E-2</v>
      </c>
    </row>
    <row r="57" spans="1:17" x14ac:dyDescent="0.25">
      <c r="A57" s="36">
        <v>39934</v>
      </c>
      <c r="B57" s="37">
        <v>0.28920000000000001</v>
      </c>
      <c r="C57" s="38">
        <v>919.14001499999995</v>
      </c>
      <c r="D57" s="37">
        <v>1.4E-3</v>
      </c>
      <c r="E57" s="48">
        <v>2.9000000000000001E-2</v>
      </c>
      <c r="F57" s="38">
        <v>32</v>
      </c>
      <c r="G57" s="38">
        <f t="shared" si="5"/>
        <v>711.75431830507591</v>
      </c>
      <c r="H57" s="38">
        <v>710</v>
      </c>
      <c r="I57" s="49">
        <v>40012</v>
      </c>
      <c r="J57" s="38">
        <v>50</v>
      </c>
      <c r="K57" s="38">
        <v>1.9</v>
      </c>
      <c r="L57" s="38">
        <v>0.4</v>
      </c>
      <c r="M57" s="38">
        <f t="shared" si="0"/>
        <v>707.9638486724624</v>
      </c>
      <c r="N57" s="38">
        <f t="shared" si="1"/>
        <v>88.495481084057801</v>
      </c>
      <c r="O57" s="38">
        <f t="shared" si="2"/>
        <v>1.1095797516024821E-2</v>
      </c>
      <c r="P57" s="38">
        <f t="shared" si="3"/>
        <v>1.5110957975160249</v>
      </c>
      <c r="Q57" s="37">
        <f t="shared" si="4"/>
        <v>1.7075400675891056E-2</v>
      </c>
    </row>
    <row r="58" spans="1:17" x14ac:dyDescent="0.25">
      <c r="A58" s="36">
        <v>39965</v>
      </c>
      <c r="B58" s="37">
        <v>0.26350000000000001</v>
      </c>
      <c r="C58" s="38">
        <v>919.32000700000003</v>
      </c>
      <c r="D58" s="37">
        <v>1.6999999999999999E-3</v>
      </c>
      <c r="E58" s="48">
        <v>2.76E-2</v>
      </c>
      <c r="F58" s="38">
        <v>31</v>
      </c>
      <c r="G58" s="38">
        <f t="shared" si="5"/>
        <v>730.69303879958318</v>
      </c>
      <c r="H58" s="38">
        <v>730</v>
      </c>
      <c r="I58" s="49">
        <v>40047</v>
      </c>
      <c r="J58" s="38">
        <v>53</v>
      </c>
      <c r="K58" s="38">
        <v>2</v>
      </c>
      <c r="L58" s="38">
        <v>0.3</v>
      </c>
      <c r="M58" s="38">
        <f t="shared" si="0"/>
        <v>727.81982223929333</v>
      </c>
      <c r="N58" s="38">
        <f t="shared" si="1"/>
        <v>90.977477779911666</v>
      </c>
      <c r="O58" s="38">
        <f t="shared" si="2"/>
        <v>1.3425388573912749E-2</v>
      </c>
      <c r="P58" s="38">
        <f t="shared" si="3"/>
        <v>1.7134253885739128</v>
      </c>
      <c r="Q58" s="37">
        <f t="shared" si="4"/>
        <v>1.8833511660094039E-2</v>
      </c>
    </row>
    <row r="59" spans="1:17" x14ac:dyDescent="0.25">
      <c r="A59" s="36">
        <v>39995</v>
      </c>
      <c r="B59" s="37">
        <v>0.25919999999999999</v>
      </c>
      <c r="C59" s="38">
        <v>987.47997999999995</v>
      </c>
      <c r="D59" s="37">
        <v>1.4E-3</v>
      </c>
      <c r="E59" s="48">
        <v>2.6700000000000002E-2</v>
      </c>
      <c r="F59" s="38">
        <v>31</v>
      </c>
      <c r="G59" s="38">
        <f t="shared" si="5"/>
        <v>787.78971820147615</v>
      </c>
      <c r="H59" s="38">
        <v>790</v>
      </c>
      <c r="I59" s="49">
        <v>40075</v>
      </c>
      <c r="J59" s="38">
        <v>50</v>
      </c>
      <c r="K59" s="38">
        <v>2.25</v>
      </c>
      <c r="L59" s="38">
        <v>0.4</v>
      </c>
      <c r="M59" s="38">
        <f t="shared" si="0"/>
        <v>787.59850767781029</v>
      </c>
      <c r="N59" s="38">
        <f t="shared" si="1"/>
        <v>98.449813459726286</v>
      </c>
      <c r="O59" s="38">
        <f t="shared" si="2"/>
        <v>1.1974333539828916E-2</v>
      </c>
      <c r="P59" s="38">
        <f t="shared" si="3"/>
        <v>1.8619743335398291</v>
      </c>
      <c r="Q59" s="37">
        <f t="shared" si="4"/>
        <v>1.8912929015366016E-2</v>
      </c>
    </row>
    <row r="60" spans="1:17" x14ac:dyDescent="0.25">
      <c r="A60" s="36">
        <v>40026</v>
      </c>
      <c r="B60" s="37">
        <v>0.2601</v>
      </c>
      <c r="C60" s="38">
        <v>1020.619995</v>
      </c>
      <c r="D60" s="37">
        <v>1.1000000000000001E-3</v>
      </c>
      <c r="E60" s="48">
        <v>2.4199999999999999E-2</v>
      </c>
      <c r="F60" s="38">
        <v>30</v>
      </c>
      <c r="G60" s="38">
        <f t="shared" si="5"/>
        <v>816.76738548889762</v>
      </c>
      <c r="H60" s="38">
        <v>815</v>
      </c>
      <c r="I60" s="49">
        <v>40103</v>
      </c>
      <c r="J60" s="38">
        <v>47</v>
      </c>
      <c r="K60" s="38">
        <v>2.1</v>
      </c>
      <c r="L60" s="38">
        <v>0.55000000000000004</v>
      </c>
      <c r="M60" s="38">
        <f t="shared" si="0"/>
        <v>812.78456844924938</v>
      </c>
      <c r="N60" s="38">
        <f t="shared" si="1"/>
        <v>101.59807105615617</v>
      </c>
      <c r="O60" s="38">
        <f t="shared" si="2"/>
        <v>9.3758658748243507E-3</v>
      </c>
      <c r="P60" s="38">
        <f t="shared" si="3"/>
        <v>1.5593758658748245</v>
      </c>
      <c r="Q60" s="37">
        <f t="shared" si="4"/>
        <v>1.5348479057372189E-2</v>
      </c>
    </row>
    <row r="61" spans="1:17" x14ac:dyDescent="0.25">
      <c r="A61" s="36">
        <v>40057</v>
      </c>
      <c r="B61" s="37">
        <v>0.25609999999999999</v>
      </c>
      <c r="C61" s="38">
        <v>1057.079956</v>
      </c>
      <c r="D61" s="37">
        <v>5.9999999999999995E-4</v>
      </c>
      <c r="E61" s="48">
        <v>2.29E-2</v>
      </c>
      <c r="F61" s="38">
        <v>30</v>
      </c>
      <c r="G61" s="38">
        <f t="shared" si="5"/>
        <v>848.84392057363266</v>
      </c>
      <c r="H61" s="38">
        <v>850</v>
      </c>
      <c r="I61" s="49">
        <v>40138</v>
      </c>
      <c r="J61" s="38">
        <v>52</v>
      </c>
      <c r="K61" s="38">
        <v>2.75</v>
      </c>
      <c r="L61" s="38">
        <v>2.2999999999999998</v>
      </c>
      <c r="M61" s="38">
        <f t="shared" si="0"/>
        <v>847.17734557102813</v>
      </c>
      <c r="N61" s="38">
        <f t="shared" si="1"/>
        <v>105.89716819637852</v>
      </c>
      <c r="O61" s="38">
        <f t="shared" si="2"/>
        <v>5.3580746570247029E-3</v>
      </c>
      <c r="P61" s="38">
        <f t="shared" si="3"/>
        <v>0.45535807465702488</v>
      </c>
      <c r="Q61" s="37">
        <f t="shared" si="4"/>
        <v>4.3000023741201158E-3</v>
      </c>
    </row>
    <row r="62" spans="1:17" x14ac:dyDescent="0.25">
      <c r="A62" s="36">
        <v>40087</v>
      </c>
      <c r="B62" s="37">
        <v>0.30690000000000001</v>
      </c>
      <c r="C62" s="38">
        <v>1036.1899410000001</v>
      </c>
      <c r="D62" s="37">
        <v>1E-4</v>
      </c>
      <c r="E62" s="48">
        <v>2.1899999999999999E-2</v>
      </c>
      <c r="F62" s="38">
        <v>31</v>
      </c>
      <c r="G62" s="38">
        <f t="shared" si="5"/>
        <v>794.00826060277518</v>
      </c>
      <c r="H62" s="38">
        <v>795</v>
      </c>
      <c r="I62" s="49">
        <v>40166</v>
      </c>
      <c r="J62" s="38">
        <v>50</v>
      </c>
      <c r="K62" s="38">
        <v>2.4</v>
      </c>
      <c r="L62" s="38">
        <v>0.3</v>
      </c>
      <c r="M62" s="38">
        <f t="shared" si="0"/>
        <v>792.5891096636326</v>
      </c>
      <c r="N62" s="38">
        <f t="shared" si="1"/>
        <v>99.073638707954075</v>
      </c>
      <c r="O62" s="38">
        <f t="shared" si="2"/>
        <v>8.6183456394047159E-4</v>
      </c>
      <c r="P62" s="38">
        <f t="shared" si="3"/>
        <v>2.1008618345639407</v>
      </c>
      <c r="Q62" s="37">
        <f t="shared" si="4"/>
        <v>2.1205053755588711E-2</v>
      </c>
    </row>
    <row r="63" spans="1:17" x14ac:dyDescent="0.25">
      <c r="A63" s="36">
        <v>40118</v>
      </c>
      <c r="B63" s="37">
        <v>0.24510000000000001</v>
      </c>
      <c r="C63" s="38">
        <v>1095.630005</v>
      </c>
      <c r="D63" s="37">
        <v>8.0000000000000004E-4</v>
      </c>
      <c r="E63" s="48">
        <v>2.1000000000000001E-2</v>
      </c>
      <c r="F63" s="38">
        <v>31</v>
      </c>
      <c r="G63" s="38">
        <f t="shared" si="5"/>
        <v>885.02510965696911</v>
      </c>
      <c r="H63" s="38">
        <v>885</v>
      </c>
      <c r="I63" s="49">
        <v>40194</v>
      </c>
      <c r="J63" s="38">
        <v>47</v>
      </c>
      <c r="K63" s="38">
        <v>2</v>
      </c>
      <c r="L63" s="38">
        <v>0.5</v>
      </c>
      <c r="M63" s="38">
        <f t="shared" si="0"/>
        <v>882.90883757228244</v>
      </c>
      <c r="N63" s="38">
        <f t="shared" si="1"/>
        <v>110.3636046965353</v>
      </c>
      <c r="O63" s="38">
        <f t="shared" si="2"/>
        <v>7.6348275815481493E-3</v>
      </c>
      <c r="P63" s="38">
        <f t="shared" si="3"/>
        <v>1.5076348275815481</v>
      </c>
      <c r="Q63" s="37">
        <f t="shared" si="4"/>
        <v>1.366061603122753E-2</v>
      </c>
    </row>
    <row r="64" spans="1:17" x14ac:dyDescent="0.25">
      <c r="A64" s="36">
        <v>40148</v>
      </c>
      <c r="B64" s="37">
        <v>0.21679999999999999</v>
      </c>
      <c r="C64" s="38">
        <v>1115.099976</v>
      </c>
      <c r="D64" s="37">
        <v>4.0000000000000002E-4</v>
      </c>
      <c r="E64" s="48">
        <v>2.0199999999999999E-2</v>
      </c>
      <c r="F64" s="38">
        <v>29</v>
      </c>
      <c r="G64" s="38">
        <f t="shared" si="5"/>
        <v>928.59988940514836</v>
      </c>
      <c r="H64" s="38">
        <v>930</v>
      </c>
      <c r="I64" s="49">
        <v>40229</v>
      </c>
      <c r="J64" s="38">
        <v>51</v>
      </c>
      <c r="K64" s="38">
        <v>2.75</v>
      </c>
      <c r="L64" s="38">
        <v>2.0499999999999998</v>
      </c>
      <c r="M64" s="38">
        <f t="shared" si="0"/>
        <v>927.19802337031933</v>
      </c>
      <c r="N64" s="38">
        <f t="shared" si="1"/>
        <v>115.89975292128992</v>
      </c>
      <c r="O64" s="38">
        <f t="shared" si="2"/>
        <v>3.7708465881691809E-3</v>
      </c>
      <c r="P64" s="38">
        <f t="shared" si="3"/>
        <v>0.70377084658816935</v>
      </c>
      <c r="Q64" s="37">
        <f t="shared" si="4"/>
        <v>6.0722376782469563E-3</v>
      </c>
    </row>
    <row r="65" spans="1:17" x14ac:dyDescent="0.25">
      <c r="A65" s="36">
        <v>40179</v>
      </c>
      <c r="B65" s="37">
        <v>0.2462</v>
      </c>
      <c r="C65" s="38">
        <v>1073.869995</v>
      </c>
      <c r="D65" s="37">
        <v>2.0000000000000001E-4</v>
      </c>
      <c r="E65" s="48">
        <v>1.9800000000000002E-2</v>
      </c>
      <c r="F65" s="38">
        <v>28</v>
      </c>
      <c r="G65" s="38">
        <f t="shared" si="5"/>
        <v>875.98285261206183</v>
      </c>
      <c r="H65" s="38">
        <v>875</v>
      </c>
      <c r="I65" s="49">
        <v>40257</v>
      </c>
      <c r="J65" s="38">
        <v>50</v>
      </c>
      <c r="K65" s="38">
        <v>2.8</v>
      </c>
      <c r="L65" s="38">
        <v>0.3</v>
      </c>
      <c r="M65" s="38">
        <f t="shared" si="0"/>
        <v>872.17602772564919</v>
      </c>
      <c r="N65" s="38">
        <f t="shared" si="1"/>
        <v>109.02200346570615</v>
      </c>
      <c r="O65" s="38">
        <f t="shared" si="2"/>
        <v>1.7156384196859926E-3</v>
      </c>
      <c r="P65" s="38">
        <f t="shared" si="3"/>
        <v>2.5017156384196859</v>
      </c>
      <c r="Q65" s="37">
        <f t="shared" si="4"/>
        <v>2.2946887407060201E-2</v>
      </c>
    </row>
    <row r="66" spans="1:17" x14ac:dyDescent="0.25">
      <c r="A66" s="36">
        <v>40210</v>
      </c>
      <c r="B66" s="37">
        <v>0.19500000000000001</v>
      </c>
      <c r="C66" s="38">
        <v>1104.48999</v>
      </c>
      <c r="D66" s="37">
        <v>8.9999999999999998E-4</v>
      </c>
      <c r="E66" s="48">
        <v>2.0299999999999999E-2</v>
      </c>
      <c r="F66" s="38">
        <v>33</v>
      </c>
      <c r="G66" s="38">
        <f t="shared" si="5"/>
        <v>926.30767294344798</v>
      </c>
      <c r="H66" s="38">
        <v>925</v>
      </c>
      <c r="I66" s="49">
        <v>40285</v>
      </c>
      <c r="J66" s="38">
        <v>50</v>
      </c>
      <c r="K66" s="38">
        <v>1.8</v>
      </c>
      <c r="L66" s="38">
        <v>0.2</v>
      </c>
      <c r="M66" s="38">
        <f t="shared" si="0"/>
        <v>923.08596593375137</v>
      </c>
      <c r="N66" s="38">
        <f t="shared" si="1"/>
        <v>115.38574574171892</v>
      </c>
      <c r="O66" s="38">
        <f t="shared" si="2"/>
        <v>9.5357760353054193E-3</v>
      </c>
      <c r="P66" s="38">
        <f t="shared" si="3"/>
        <v>1.6095357760353055</v>
      </c>
      <c r="Q66" s="37">
        <f t="shared" si="4"/>
        <v>1.3949173406896491E-2</v>
      </c>
    </row>
    <row r="67" spans="1:17" x14ac:dyDescent="0.25">
      <c r="A67" s="36">
        <v>40238</v>
      </c>
      <c r="B67" s="37">
        <v>0.1759</v>
      </c>
      <c r="C67" s="38">
        <v>1169.4300539999999</v>
      </c>
      <c r="D67" s="37">
        <v>1.5E-3</v>
      </c>
      <c r="E67" s="48">
        <v>1.9E-2</v>
      </c>
      <c r="F67" s="38">
        <v>30</v>
      </c>
      <c r="G67" s="38">
        <f t="shared" si="5"/>
        <v>1005.0733017552448</v>
      </c>
      <c r="H67" s="38">
        <v>1005</v>
      </c>
      <c r="I67" s="49">
        <v>40320</v>
      </c>
      <c r="J67" s="38">
        <v>52</v>
      </c>
      <c r="K67" s="38">
        <v>2.5</v>
      </c>
      <c r="L67" s="38">
        <v>1.6</v>
      </c>
      <c r="M67" s="38">
        <f t="shared" si="0"/>
        <v>1002.2852558227978</v>
      </c>
      <c r="N67" s="38">
        <f t="shared" si="1"/>
        <v>125.28565697784973</v>
      </c>
      <c r="O67" s="38">
        <f t="shared" si="2"/>
        <v>1.5755367267089305E-2</v>
      </c>
      <c r="P67" s="38">
        <f t="shared" si="3"/>
        <v>0.91575536726708917</v>
      </c>
      <c r="Q67" s="37">
        <f t="shared" si="4"/>
        <v>7.309339228104882E-3</v>
      </c>
    </row>
    <row r="68" spans="1:17" x14ac:dyDescent="0.25">
      <c r="A68" s="36">
        <v>40269</v>
      </c>
      <c r="B68" s="37">
        <v>0.2205</v>
      </c>
      <c r="C68" s="38">
        <v>1186.6899410000001</v>
      </c>
      <c r="D68" s="37">
        <v>1.4E-3</v>
      </c>
      <c r="E68" s="48">
        <v>1.83E-2</v>
      </c>
      <c r="F68" s="38">
        <v>28</v>
      </c>
      <c r="G68" s="38">
        <f t="shared" si="5"/>
        <v>988.63486358122395</v>
      </c>
      <c r="H68" s="38">
        <v>990</v>
      </c>
      <c r="I68" s="49">
        <v>40348</v>
      </c>
      <c r="J68" s="38">
        <v>50</v>
      </c>
      <c r="K68" s="38">
        <v>3.2</v>
      </c>
      <c r="L68" s="38">
        <v>8.3000000000000007</v>
      </c>
      <c r="M68" s="38">
        <f t="shared" si="0"/>
        <v>986.61015519117996</v>
      </c>
      <c r="N68" s="38">
        <f t="shared" si="1"/>
        <v>123.32626939889749</v>
      </c>
      <c r="O68" s="38">
        <f t="shared" si="2"/>
        <v>1.3589304400109433E-2</v>
      </c>
      <c r="P68" s="38">
        <f t="shared" si="3"/>
        <v>-5.0864106955998913</v>
      </c>
      <c r="Q68" s="37">
        <f t="shared" si="4"/>
        <v>-4.124353003128596E-2</v>
      </c>
    </row>
    <row r="69" spans="1:17" x14ac:dyDescent="0.25">
      <c r="A69" s="36">
        <v>40299</v>
      </c>
      <c r="B69" s="37">
        <v>0.35539999999999999</v>
      </c>
      <c r="C69" s="38">
        <v>1089.410034</v>
      </c>
      <c r="D69" s="37">
        <v>1.5E-3</v>
      </c>
      <c r="E69" s="48">
        <v>1.95E-2</v>
      </c>
      <c r="F69" s="38">
        <v>33</v>
      </c>
      <c r="G69" s="38">
        <f t="shared" si="5"/>
        <v>793.58846030930727</v>
      </c>
      <c r="H69" s="38">
        <v>795</v>
      </c>
      <c r="I69" s="49">
        <v>40376</v>
      </c>
      <c r="J69" s="38">
        <v>50</v>
      </c>
      <c r="K69" s="38">
        <v>2.8</v>
      </c>
      <c r="L69" s="38">
        <v>0.9</v>
      </c>
      <c r="M69" s="38">
        <f t="shared" si="0"/>
        <v>792.03666061763454</v>
      </c>
      <c r="N69" s="38">
        <f t="shared" si="1"/>
        <v>99.004582577204317</v>
      </c>
      <c r="O69" s="38">
        <f t="shared" si="2"/>
        <v>1.3807311125484821E-2</v>
      </c>
      <c r="P69" s="38">
        <f t="shared" si="3"/>
        <v>1.9138073111254847</v>
      </c>
      <c r="Q69" s="37">
        <f t="shared" si="4"/>
        <v>1.9330492198510987E-2</v>
      </c>
    </row>
    <row r="70" spans="1:17" x14ac:dyDescent="0.25">
      <c r="A70" s="36">
        <v>40330</v>
      </c>
      <c r="B70" s="37">
        <v>0.34539999999999998</v>
      </c>
      <c r="C70" s="38">
        <v>1030.709961</v>
      </c>
      <c r="D70" s="37">
        <v>1.6999999999999999E-3</v>
      </c>
      <c r="E70" s="48">
        <v>2.0299999999999999E-2</v>
      </c>
      <c r="F70" s="38">
        <v>30</v>
      </c>
      <c r="G70" s="38">
        <f t="shared" si="5"/>
        <v>768.43401789187521</v>
      </c>
      <c r="H70" s="38">
        <v>770</v>
      </c>
      <c r="I70" s="49">
        <v>40411</v>
      </c>
      <c r="J70" s="38">
        <v>52</v>
      </c>
      <c r="K70" s="38">
        <v>3.7</v>
      </c>
      <c r="L70" s="38">
        <v>0.15</v>
      </c>
      <c r="M70" s="38">
        <f t="shared" ref="M70:M133" si="6">H70*EXP(-D70*(J70/365))-K70</f>
        <v>766.11353490983458</v>
      </c>
      <c r="N70" s="38">
        <f t="shared" ref="N70:N133" si="7">M70/$B$1</f>
        <v>95.764191863729323</v>
      </c>
      <c r="O70" s="38">
        <f t="shared" ref="O70:O133" si="8">(N70+K70)*(EXP(D70*F70/365)-1)</f>
        <v>1.3898707380358987E-2</v>
      </c>
      <c r="P70" s="38">
        <f t="shared" ref="P70:P133" si="9">K70-L70+O70</f>
        <v>3.5638987073803592</v>
      </c>
      <c r="Q70" s="37">
        <f t="shared" ref="Q70:Q133" si="10">P70/N70</f>
        <v>3.7215358246344532E-2</v>
      </c>
    </row>
    <row r="71" spans="1:17" x14ac:dyDescent="0.25">
      <c r="A71" s="36">
        <v>40360</v>
      </c>
      <c r="B71" s="37">
        <v>0.23499999999999999</v>
      </c>
      <c r="C71" s="38">
        <v>1101.599976</v>
      </c>
      <c r="D71" s="37">
        <v>1.4E-3</v>
      </c>
      <c r="E71" s="48">
        <v>2.0500000000000001E-2</v>
      </c>
      <c r="F71" s="38">
        <v>32</v>
      </c>
      <c r="G71" s="38">
        <f t="shared" ref="G71:G134" si="11">C71*EXP((D71-E71+((B71^2)/2))*(1/12)+(B71*SQRT(F71/365)*$B$2))</f>
        <v>894.69469336991415</v>
      </c>
      <c r="H71" s="38">
        <v>895</v>
      </c>
      <c r="I71" s="49">
        <v>40439</v>
      </c>
      <c r="J71" s="38">
        <v>50</v>
      </c>
      <c r="K71" s="38">
        <v>2.2000000000000002</v>
      </c>
      <c r="L71" s="38">
        <v>0.65</v>
      </c>
      <c r="M71" s="38">
        <f t="shared" si="6"/>
        <v>892.62837262232927</v>
      </c>
      <c r="N71" s="38">
        <f t="shared" si="7"/>
        <v>111.57854657779116</v>
      </c>
      <c r="O71" s="38">
        <f t="shared" si="8"/>
        <v>1.3966004709027632E-2</v>
      </c>
      <c r="P71" s="38">
        <f t="shared" si="9"/>
        <v>1.5639660047090278</v>
      </c>
      <c r="Q71" s="37">
        <f t="shared" si="10"/>
        <v>1.4016726805261354E-2</v>
      </c>
    </row>
    <row r="72" spans="1:17" x14ac:dyDescent="0.25">
      <c r="A72" s="36">
        <v>40391</v>
      </c>
      <c r="B72" s="37">
        <v>0.26050000000000001</v>
      </c>
      <c r="C72" s="38">
        <v>1049.329956</v>
      </c>
      <c r="D72" s="37">
        <v>1.6000000000000001E-3</v>
      </c>
      <c r="E72" s="48">
        <v>2.0500000000000001E-2</v>
      </c>
      <c r="F72" s="38">
        <v>30</v>
      </c>
      <c r="G72" s="38">
        <f t="shared" si="11"/>
        <v>839.75528856137612</v>
      </c>
      <c r="H72" s="38">
        <v>840</v>
      </c>
      <c r="I72" s="49">
        <v>40467</v>
      </c>
      <c r="J72" s="38">
        <v>46</v>
      </c>
      <c r="K72" s="38">
        <v>1.85</v>
      </c>
      <c r="L72" s="38">
        <v>0.1</v>
      </c>
      <c r="M72" s="38">
        <f t="shared" si="6"/>
        <v>837.98063625423367</v>
      </c>
      <c r="N72" s="38">
        <f t="shared" si="7"/>
        <v>104.74757953177921</v>
      </c>
      <c r="O72" s="38">
        <f t="shared" si="8"/>
        <v>1.4019233621256554E-2</v>
      </c>
      <c r="P72" s="38">
        <f t="shared" si="9"/>
        <v>1.7640192336212566</v>
      </c>
      <c r="Q72" s="37">
        <f t="shared" si="10"/>
        <v>1.6840668218840067E-2</v>
      </c>
    </row>
    <row r="73" spans="1:17" x14ac:dyDescent="0.25">
      <c r="A73" s="36">
        <v>40422</v>
      </c>
      <c r="B73" s="37">
        <v>0.23699999999999999</v>
      </c>
      <c r="C73" s="38">
        <v>1141.1999510000001</v>
      </c>
      <c r="D73" s="37">
        <v>1.4E-3</v>
      </c>
      <c r="E73" s="48">
        <v>1.9900000000000001E-2</v>
      </c>
      <c r="F73" s="38">
        <v>29</v>
      </c>
      <c r="G73" s="38">
        <f t="shared" si="11"/>
        <v>934.69755104327987</v>
      </c>
      <c r="H73" s="38">
        <v>935</v>
      </c>
      <c r="I73" s="49">
        <v>40502</v>
      </c>
      <c r="J73" s="38">
        <v>51</v>
      </c>
      <c r="K73" s="38">
        <v>2.8</v>
      </c>
      <c r="L73" s="38">
        <v>0.3</v>
      </c>
      <c r="M73" s="38">
        <f t="shared" si="6"/>
        <v>932.01711651822791</v>
      </c>
      <c r="N73" s="38">
        <f t="shared" si="7"/>
        <v>116.50213956477849</v>
      </c>
      <c r="O73" s="38">
        <f t="shared" si="8"/>
        <v>1.3271058257046079E-2</v>
      </c>
      <c r="P73" s="38">
        <f t="shared" si="9"/>
        <v>2.5132710582570459</v>
      </c>
      <c r="Q73" s="37">
        <f t="shared" si="10"/>
        <v>2.1572745939653717E-2</v>
      </c>
    </row>
    <row r="74" spans="1:17" x14ac:dyDescent="0.25">
      <c r="A74" s="36">
        <v>40452</v>
      </c>
      <c r="B74" s="37">
        <v>0.21199999999999999</v>
      </c>
      <c r="C74" s="38">
        <v>1183.26001</v>
      </c>
      <c r="D74" s="37">
        <v>1.4E-3</v>
      </c>
      <c r="E74" s="48">
        <v>1.9199999999999998E-2</v>
      </c>
      <c r="F74" s="38">
        <v>32</v>
      </c>
      <c r="G74" s="38">
        <f t="shared" si="11"/>
        <v>980.53920855112676</v>
      </c>
      <c r="H74" s="38">
        <v>980</v>
      </c>
      <c r="I74" s="49">
        <v>40530</v>
      </c>
      <c r="J74" s="38">
        <v>50</v>
      </c>
      <c r="K74" s="38">
        <v>1.8</v>
      </c>
      <c r="L74" s="38">
        <v>0.7</v>
      </c>
      <c r="M74" s="38">
        <f t="shared" si="6"/>
        <v>978.01207281551149</v>
      </c>
      <c r="N74" s="38">
        <f t="shared" si="7"/>
        <v>122.25150910193894</v>
      </c>
      <c r="O74" s="38">
        <f t="shared" si="8"/>
        <v>1.5226982699195746E-2</v>
      </c>
      <c r="P74" s="38">
        <f t="shared" si="9"/>
        <v>1.1152269826991958</v>
      </c>
      <c r="Q74" s="37">
        <f t="shared" si="10"/>
        <v>9.1223984954596198E-3</v>
      </c>
    </row>
    <row r="75" spans="1:17" x14ac:dyDescent="0.25">
      <c r="A75" s="36">
        <v>40483</v>
      </c>
      <c r="B75" s="37">
        <v>0.2354</v>
      </c>
      <c r="C75" s="38">
        <v>1180.5500489999999</v>
      </c>
      <c r="D75" s="37">
        <v>1.8E-3</v>
      </c>
      <c r="E75" s="48">
        <v>1.89E-2</v>
      </c>
      <c r="F75" s="38">
        <v>31</v>
      </c>
      <c r="G75" s="38">
        <f t="shared" si="11"/>
        <v>961.80496658802986</v>
      </c>
      <c r="H75" s="38">
        <v>960</v>
      </c>
      <c r="I75" s="49">
        <v>40565</v>
      </c>
      <c r="J75" s="38">
        <v>53</v>
      </c>
      <c r="K75" s="38">
        <v>2.6</v>
      </c>
      <c r="L75" s="38">
        <v>1</v>
      </c>
      <c r="M75" s="38">
        <f t="shared" si="6"/>
        <v>957.14911771946868</v>
      </c>
      <c r="N75" s="38">
        <f t="shared" si="7"/>
        <v>119.64363971493358</v>
      </c>
      <c r="O75" s="38">
        <f t="shared" si="8"/>
        <v>1.8689634311245165E-2</v>
      </c>
      <c r="P75" s="38">
        <f t="shared" si="9"/>
        <v>1.6186896343112454</v>
      </c>
      <c r="Q75" s="37">
        <f t="shared" si="10"/>
        <v>1.3529257703693922E-2</v>
      </c>
    </row>
    <row r="76" spans="1:17" x14ac:dyDescent="0.25">
      <c r="A76" s="36">
        <v>40513</v>
      </c>
      <c r="B76" s="37">
        <v>0.17749999999999999</v>
      </c>
      <c r="C76" s="38">
        <v>1257.6400149999999</v>
      </c>
      <c r="D76" s="37">
        <v>6.9999999999999999E-4</v>
      </c>
      <c r="E76" s="48">
        <v>1.83E-2</v>
      </c>
      <c r="F76" s="38">
        <v>31</v>
      </c>
      <c r="G76" s="38">
        <f t="shared" si="11"/>
        <v>1076.695386397264</v>
      </c>
      <c r="H76" s="38">
        <v>1075</v>
      </c>
      <c r="I76" s="49">
        <v>40593</v>
      </c>
      <c r="J76" s="38">
        <v>50</v>
      </c>
      <c r="K76" s="38">
        <v>2.35</v>
      </c>
      <c r="L76" s="38">
        <v>0.9</v>
      </c>
      <c r="M76" s="38">
        <f t="shared" si="6"/>
        <v>1072.5469227503581</v>
      </c>
      <c r="N76" s="38">
        <f t="shared" si="7"/>
        <v>134.06836534379477</v>
      </c>
      <c r="O76" s="38">
        <f t="shared" si="8"/>
        <v>8.1105932247374085E-3</v>
      </c>
      <c r="P76" s="38">
        <f t="shared" si="9"/>
        <v>1.4581105932247376</v>
      </c>
      <c r="Q76" s="37">
        <f t="shared" si="10"/>
        <v>1.0875873584985311E-2</v>
      </c>
    </row>
    <row r="77" spans="1:17" x14ac:dyDescent="0.25">
      <c r="A77" s="36">
        <v>40544</v>
      </c>
      <c r="B77" s="37">
        <v>0.1953</v>
      </c>
      <c r="C77" s="38">
        <v>1286.119995</v>
      </c>
      <c r="D77" s="37">
        <v>1.5E-3</v>
      </c>
      <c r="E77" s="48">
        <v>1.7899999999999999E-2</v>
      </c>
      <c r="F77" s="38">
        <v>28</v>
      </c>
      <c r="G77" s="38">
        <f t="shared" si="11"/>
        <v>1093.7102874306549</v>
      </c>
      <c r="H77" s="38">
        <v>1095</v>
      </c>
      <c r="I77" s="49">
        <v>40621</v>
      </c>
      <c r="J77" s="38">
        <v>47</v>
      </c>
      <c r="K77" s="38">
        <v>2.6</v>
      </c>
      <c r="L77" s="38">
        <v>0.55000000000000004</v>
      </c>
      <c r="M77" s="38">
        <f t="shared" si="6"/>
        <v>1092.1885204243699</v>
      </c>
      <c r="N77" s="38">
        <f t="shared" si="7"/>
        <v>136.52356505304624</v>
      </c>
      <c r="O77" s="38">
        <f t="shared" si="8"/>
        <v>1.600966007847672E-2</v>
      </c>
      <c r="P77" s="38">
        <f t="shared" si="9"/>
        <v>2.0660096600784765</v>
      </c>
      <c r="Q77" s="37">
        <f t="shared" si="10"/>
        <v>1.5132989380080489E-2</v>
      </c>
    </row>
    <row r="78" spans="1:17" x14ac:dyDescent="0.25">
      <c r="A78" s="36">
        <v>40575</v>
      </c>
      <c r="B78" s="37">
        <v>0.1835</v>
      </c>
      <c r="C78" s="38">
        <v>1327.219971</v>
      </c>
      <c r="D78" s="37">
        <v>1.2999999999999999E-3</v>
      </c>
      <c r="E78" s="48">
        <v>1.7600000000000001E-2</v>
      </c>
      <c r="F78" s="38">
        <v>31</v>
      </c>
      <c r="G78" s="38">
        <f t="shared" si="11"/>
        <v>1130.5439751423582</v>
      </c>
      <c r="H78" s="38">
        <v>1130</v>
      </c>
      <c r="I78" s="49">
        <v>40649</v>
      </c>
      <c r="J78" s="38">
        <v>47</v>
      </c>
      <c r="K78" s="38">
        <v>2.15</v>
      </c>
      <c r="L78" s="38">
        <v>0.65</v>
      </c>
      <c r="M78" s="38">
        <f t="shared" si="6"/>
        <v>1127.660856927348</v>
      </c>
      <c r="N78" s="38">
        <f t="shared" si="7"/>
        <v>140.95760711591851</v>
      </c>
      <c r="O78" s="38">
        <f t="shared" si="8"/>
        <v>1.5801520442603665E-2</v>
      </c>
      <c r="P78" s="38">
        <f t="shared" si="9"/>
        <v>1.5158015204426036</v>
      </c>
      <c r="Q78" s="37">
        <f t="shared" si="10"/>
        <v>1.0753598556735307E-2</v>
      </c>
    </row>
    <row r="79" spans="1:17" x14ac:dyDescent="0.25">
      <c r="A79" s="36">
        <v>40603</v>
      </c>
      <c r="B79" s="37">
        <v>0.1774</v>
      </c>
      <c r="C79" s="38">
        <v>1325.829956</v>
      </c>
      <c r="D79" s="37">
        <v>5.0000000000000001E-4</v>
      </c>
      <c r="E79" s="48">
        <v>1.7999999999999999E-2</v>
      </c>
      <c r="F79" s="38">
        <v>29</v>
      </c>
      <c r="G79" s="38">
        <f t="shared" si="11"/>
        <v>1140.9703649240209</v>
      </c>
      <c r="H79" s="38">
        <v>1140</v>
      </c>
      <c r="I79" s="49">
        <v>40684</v>
      </c>
      <c r="J79" s="38">
        <v>51</v>
      </c>
      <c r="K79" s="38">
        <v>0.7</v>
      </c>
      <c r="L79" s="38">
        <v>0.5</v>
      </c>
      <c r="M79" s="38">
        <f t="shared" si="6"/>
        <v>1139.2203589463979</v>
      </c>
      <c r="N79" s="38">
        <f t="shared" si="7"/>
        <v>142.40254486829974</v>
      </c>
      <c r="O79" s="38">
        <f t="shared" si="8"/>
        <v>5.6850085386953905E-3</v>
      </c>
      <c r="P79" s="38">
        <f t="shared" si="9"/>
        <v>0.20568500853869534</v>
      </c>
      <c r="Q79" s="37">
        <f t="shared" si="10"/>
        <v>1.444391381691402E-3</v>
      </c>
    </row>
    <row r="80" spans="1:17" x14ac:dyDescent="0.25">
      <c r="A80" s="36">
        <v>40634</v>
      </c>
      <c r="B80" s="37">
        <v>0.1474</v>
      </c>
      <c r="C80" s="38">
        <v>1363.6099850000001</v>
      </c>
      <c r="D80" s="37">
        <v>2.0000000000000001E-4</v>
      </c>
      <c r="E80" s="48">
        <v>1.78E-2</v>
      </c>
      <c r="F80" s="38">
        <v>32</v>
      </c>
      <c r="G80" s="38">
        <f t="shared" si="11"/>
        <v>1195.5923447603141</v>
      </c>
      <c r="H80" s="38">
        <v>1195</v>
      </c>
      <c r="I80" s="49">
        <v>40712</v>
      </c>
      <c r="J80" s="38">
        <v>50</v>
      </c>
      <c r="K80" s="38">
        <v>1.95</v>
      </c>
      <c r="L80" s="38">
        <v>0.95</v>
      </c>
      <c r="M80" s="38">
        <f t="shared" si="6"/>
        <v>1193.0172607224579</v>
      </c>
      <c r="N80" s="38">
        <f t="shared" si="7"/>
        <v>149.12715759030723</v>
      </c>
      <c r="O80" s="38">
        <f t="shared" si="8"/>
        <v>2.6490473575341371E-3</v>
      </c>
      <c r="P80" s="38">
        <f t="shared" si="9"/>
        <v>1.0026490473575342</v>
      </c>
      <c r="Q80" s="37">
        <f t="shared" si="10"/>
        <v>6.7234504000410391E-3</v>
      </c>
    </row>
    <row r="81" spans="1:17" x14ac:dyDescent="0.25">
      <c r="A81" s="36">
        <v>40664</v>
      </c>
      <c r="B81" s="37">
        <v>0.1545</v>
      </c>
      <c r="C81" s="38">
        <v>1345.1999510000001</v>
      </c>
      <c r="D81" s="37">
        <v>4.0000000000000002E-4</v>
      </c>
      <c r="E81" s="48">
        <v>1.7999999999999999E-2</v>
      </c>
      <c r="F81" s="38">
        <v>30</v>
      </c>
      <c r="G81" s="38">
        <f t="shared" si="11"/>
        <v>1177.2594903189918</v>
      </c>
      <c r="H81" s="38">
        <v>1175</v>
      </c>
      <c r="I81" s="49">
        <v>40740</v>
      </c>
      <c r="J81" s="38">
        <v>46</v>
      </c>
      <c r="K81" s="38">
        <v>0.35</v>
      </c>
      <c r="L81" s="38">
        <v>1</v>
      </c>
      <c r="M81" s="38">
        <f t="shared" si="6"/>
        <v>1174.5907686162557</v>
      </c>
      <c r="N81" s="38">
        <f t="shared" si="7"/>
        <v>146.82384607703196</v>
      </c>
      <c r="O81" s="38">
        <f t="shared" si="8"/>
        <v>4.8386717391652369E-3</v>
      </c>
      <c r="P81" s="38">
        <f t="shared" si="9"/>
        <v>-0.64516132826083483</v>
      </c>
      <c r="Q81" s="37">
        <f t="shared" si="10"/>
        <v>-4.3941181592692191E-3</v>
      </c>
    </row>
    <row r="82" spans="1:17" x14ac:dyDescent="0.25">
      <c r="A82" s="36">
        <v>40695</v>
      </c>
      <c r="B82" s="37">
        <v>0.16520000000000001</v>
      </c>
      <c r="C82" s="38">
        <v>1320.6400149999999</v>
      </c>
      <c r="D82" s="37">
        <v>1E-4</v>
      </c>
      <c r="E82" s="48">
        <v>1.89E-2</v>
      </c>
      <c r="F82" s="38">
        <v>29</v>
      </c>
      <c r="G82" s="38">
        <f t="shared" si="11"/>
        <v>1147.9651877537817</v>
      </c>
      <c r="H82" s="38">
        <v>1150</v>
      </c>
      <c r="I82" s="49">
        <v>40775</v>
      </c>
      <c r="J82" s="38">
        <v>51</v>
      </c>
      <c r="K82" s="38">
        <v>2.6</v>
      </c>
      <c r="L82" s="38">
        <v>4.5999999999999996</v>
      </c>
      <c r="M82" s="38">
        <f t="shared" si="6"/>
        <v>1147.3839316191081</v>
      </c>
      <c r="N82" s="38">
        <f t="shared" si="7"/>
        <v>143.42299145238852</v>
      </c>
      <c r="O82" s="38">
        <f t="shared" si="8"/>
        <v>1.1601872807774686E-3</v>
      </c>
      <c r="P82" s="38">
        <f t="shared" si="9"/>
        <v>-1.9988398127192222</v>
      </c>
      <c r="Q82" s="37">
        <f t="shared" si="10"/>
        <v>-1.3936676347897596E-2</v>
      </c>
    </row>
    <row r="83" spans="1:17" x14ac:dyDescent="0.25">
      <c r="A83" s="36">
        <v>40725</v>
      </c>
      <c r="B83" s="37">
        <v>0.2525</v>
      </c>
      <c r="C83" s="38">
        <v>1292.280029</v>
      </c>
      <c r="D83" s="37">
        <v>1.6000000000000001E-3</v>
      </c>
      <c r="E83" s="48">
        <v>1.8599999999999998E-2</v>
      </c>
      <c r="F83" s="38">
        <v>33</v>
      </c>
      <c r="G83" s="38">
        <f t="shared" si="11"/>
        <v>1030.3306000367686</v>
      </c>
      <c r="H83" s="38">
        <v>1030</v>
      </c>
      <c r="I83" s="49">
        <v>40803</v>
      </c>
      <c r="J83" s="38">
        <v>50</v>
      </c>
      <c r="K83" s="38">
        <v>2</v>
      </c>
      <c r="L83" s="38">
        <v>2.2000000000000002</v>
      </c>
      <c r="M83" s="38">
        <f t="shared" si="6"/>
        <v>1027.7742713136365</v>
      </c>
      <c r="N83" s="38">
        <f t="shared" si="7"/>
        <v>128.47178391420456</v>
      </c>
      <c r="O83" s="38">
        <f t="shared" si="8"/>
        <v>1.8875091728981861E-2</v>
      </c>
      <c r="P83" s="38">
        <f t="shared" si="9"/>
        <v>-0.18112490827101832</v>
      </c>
      <c r="Q83" s="37">
        <f t="shared" si="10"/>
        <v>-1.4098419337897287E-3</v>
      </c>
    </row>
    <row r="84" spans="1:17" x14ac:dyDescent="0.25">
      <c r="A84" s="36">
        <v>40756</v>
      </c>
      <c r="B84" s="37">
        <v>0.31619999999999998</v>
      </c>
      <c r="C84" s="38">
        <v>1218.8900149999999</v>
      </c>
      <c r="D84" s="37">
        <v>1E-4</v>
      </c>
      <c r="E84" s="48">
        <v>2.1000000000000001E-2</v>
      </c>
      <c r="F84" s="38">
        <v>30</v>
      </c>
      <c r="G84" s="38">
        <f t="shared" si="11"/>
        <v>930.91223256132082</v>
      </c>
      <c r="H84" s="38">
        <v>930</v>
      </c>
      <c r="I84" s="49">
        <v>40838</v>
      </c>
      <c r="J84" s="38">
        <v>52</v>
      </c>
      <c r="K84" s="38">
        <v>3.9</v>
      </c>
      <c r="L84" s="38">
        <v>5.0999999999999996</v>
      </c>
      <c r="M84" s="38">
        <f t="shared" si="6"/>
        <v>926.0867507793098</v>
      </c>
      <c r="N84" s="38">
        <f t="shared" si="7"/>
        <v>115.76084384741372</v>
      </c>
      <c r="O84" s="38">
        <f t="shared" si="8"/>
        <v>9.8351782690236098E-4</v>
      </c>
      <c r="P84" s="38">
        <f t="shared" si="9"/>
        <v>-1.1990164821730973</v>
      </c>
      <c r="Q84" s="37">
        <f t="shared" si="10"/>
        <v>-1.0357703367760006E-2</v>
      </c>
    </row>
    <row r="85" spans="1:17" x14ac:dyDescent="0.25">
      <c r="A85" s="36">
        <v>40787</v>
      </c>
      <c r="B85" s="37">
        <v>0.42959999999999998</v>
      </c>
      <c r="C85" s="38">
        <v>1131.420044</v>
      </c>
      <c r="D85" s="37">
        <v>2.0000000000000001E-4</v>
      </c>
      <c r="E85" s="48">
        <v>2.1499999999999998E-2</v>
      </c>
      <c r="F85" s="38">
        <v>31</v>
      </c>
      <c r="G85" s="38">
        <f t="shared" si="11"/>
        <v>781.76057053375484</v>
      </c>
      <c r="H85" s="38">
        <v>780</v>
      </c>
      <c r="I85" s="40">
        <v>40866</v>
      </c>
      <c r="J85" s="38">
        <v>50</v>
      </c>
      <c r="K85" s="38">
        <v>4.0999999999999996</v>
      </c>
      <c r="L85" s="38">
        <v>0.05</v>
      </c>
      <c r="M85" s="38">
        <f t="shared" si="6"/>
        <v>775.87863042972151</v>
      </c>
      <c r="N85" s="38">
        <f t="shared" si="7"/>
        <v>96.984828803715189</v>
      </c>
      <c r="O85" s="38">
        <f t="shared" si="8"/>
        <v>1.7170719492863452E-3</v>
      </c>
      <c r="P85" s="38">
        <f t="shared" si="9"/>
        <v>4.0517170719492865</v>
      </c>
      <c r="Q85" s="37">
        <f t="shared" si="10"/>
        <v>4.1776813156513791E-2</v>
      </c>
    </row>
    <row r="86" spans="1:17" x14ac:dyDescent="0.25">
      <c r="A86" s="36">
        <v>40817</v>
      </c>
      <c r="B86" s="37">
        <v>0.29959999999999998</v>
      </c>
      <c r="C86" s="38">
        <v>1253.3000489999999</v>
      </c>
      <c r="D86" s="37">
        <v>2.0000000000000001E-4</v>
      </c>
      <c r="E86" s="48">
        <v>2.12E-2</v>
      </c>
      <c r="F86" s="38">
        <v>30</v>
      </c>
      <c r="G86" s="38">
        <f t="shared" si="11"/>
        <v>970.53498084023511</v>
      </c>
      <c r="H86" s="38">
        <v>970</v>
      </c>
      <c r="I86" s="49">
        <v>40894</v>
      </c>
      <c r="J86" s="38">
        <v>47</v>
      </c>
      <c r="K86" s="38">
        <v>3.5</v>
      </c>
      <c r="L86" s="38">
        <v>0.35</v>
      </c>
      <c r="M86" s="38">
        <f t="shared" si="6"/>
        <v>966.47501949975026</v>
      </c>
      <c r="N86" s="38">
        <f t="shared" si="7"/>
        <v>120.80937743746878</v>
      </c>
      <c r="O86" s="38">
        <f t="shared" si="8"/>
        <v>2.0434586163893122E-3</v>
      </c>
      <c r="P86" s="38">
        <f t="shared" si="9"/>
        <v>3.1520434586163892</v>
      </c>
      <c r="Q86" s="37">
        <f t="shared" si="10"/>
        <v>2.6091049597932861E-2</v>
      </c>
    </row>
    <row r="87" spans="1:17" x14ac:dyDescent="0.25">
      <c r="A87" s="36">
        <v>40848</v>
      </c>
      <c r="B87" s="37">
        <v>0.27800000000000002</v>
      </c>
      <c r="C87" s="38">
        <v>1246.959961</v>
      </c>
      <c r="D87" s="37">
        <v>2.0000000000000001E-4</v>
      </c>
      <c r="E87" s="48">
        <v>2.12E-2</v>
      </c>
      <c r="F87" s="38">
        <v>30</v>
      </c>
      <c r="G87" s="38">
        <f t="shared" si="11"/>
        <v>983.22072277358143</v>
      </c>
      <c r="H87" s="38">
        <v>985</v>
      </c>
      <c r="I87" s="49">
        <v>40564</v>
      </c>
      <c r="J87" s="38">
        <v>52</v>
      </c>
      <c r="K87" s="38">
        <v>3.1</v>
      </c>
      <c r="L87" s="38">
        <v>0.35</v>
      </c>
      <c r="M87" s="38">
        <f t="shared" si="6"/>
        <v>981.87193464641234</v>
      </c>
      <c r="N87" s="38">
        <f t="shared" si="7"/>
        <v>122.73399183080154</v>
      </c>
      <c r="O87" s="38">
        <f t="shared" si="8"/>
        <v>2.068520976791641E-3</v>
      </c>
      <c r="P87" s="38">
        <f t="shared" si="9"/>
        <v>2.7520685209767914</v>
      </c>
      <c r="Q87" s="37">
        <f t="shared" si="10"/>
        <v>2.2423034400858844E-2</v>
      </c>
    </row>
    <row r="88" spans="1:17" x14ac:dyDescent="0.25">
      <c r="A88" s="36">
        <v>40878</v>
      </c>
      <c r="B88" s="37">
        <v>0.23400000000000001</v>
      </c>
      <c r="C88" s="38">
        <v>1257.599976</v>
      </c>
      <c r="D88" s="37">
        <v>1E-4</v>
      </c>
      <c r="E88" s="48">
        <v>2.1299999999999999E-2</v>
      </c>
      <c r="F88" s="38">
        <v>32</v>
      </c>
      <c r="G88" s="38">
        <f t="shared" si="11"/>
        <v>1022.1032065021811</v>
      </c>
      <c r="H88" s="38">
        <v>1020</v>
      </c>
      <c r="I88" s="49">
        <v>40592</v>
      </c>
      <c r="J88" s="38">
        <v>50</v>
      </c>
      <c r="K88" s="38">
        <v>2.7</v>
      </c>
      <c r="L88" s="38">
        <v>0.2</v>
      </c>
      <c r="M88" s="38">
        <f t="shared" si="6"/>
        <v>1017.2860274929626</v>
      </c>
      <c r="N88" s="38">
        <f t="shared" si="7"/>
        <v>127.16075343662033</v>
      </c>
      <c r="O88" s="38">
        <f t="shared" si="8"/>
        <v>1.1385102263362268E-3</v>
      </c>
      <c r="P88" s="38">
        <f t="shared" si="9"/>
        <v>2.5011385102263364</v>
      </c>
      <c r="Q88" s="37">
        <f t="shared" si="10"/>
        <v>1.9669107351372828E-2</v>
      </c>
    </row>
    <row r="89" spans="1:17" x14ac:dyDescent="0.25">
      <c r="A89" s="36">
        <v>40909</v>
      </c>
      <c r="B89" s="37">
        <v>0.19439999999999999</v>
      </c>
      <c r="C89" s="38">
        <v>1312.410034</v>
      </c>
      <c r="D89" s="37">
        <v>4.0000000000000002E-4</v>
      </c>
      <c r="E89" s="48">
        <v>2.06E-2</v>
      </c>
      <c r="F89" s="38">
        <v>29</v>
      </c>
      <c r="G89" s="38">
        <f t="shared" si="11"/>
        <v>1113.3444301983393</v>
      </c>
      <c r="H89" s="38">
        <v>1115</v>
      </c>
      <c r="I89" s="49">
        <v>40985</v>
      </c>
      <c r="J89" s="38">
        <v>46</v>
      </c>
      <c r="K89" s="38">
        <v>2.2000000000000002</v>
      </c>
      <c r="L89" s="38">
        <v>0.3</v>
      </c>
      <c r="M89" s="38">
        <f t="shared" si="6"/>
        <v>1112.7437931975533</v>
      </c>
      <c r="N89" s="38">
        <f t="shared" si="7"/>
        <v>139.09297414969416</v>
      </c>
      <c r="O89" s="38">
        <f t="shared" si="8"/>
        <v>4.4904782048564096E-3</v>
      </c>
      <c r="P89" s="38">
        <f t="shared" si="9"/>
        <v>1.9044904782048566</v>
      </c>
      <c r="Q89" s="37">
        <f t="shared" si="10"/>
        <v>1.3692211916866573E-2</v>
      </c>
    </row>
    <row r="90" spans="1:17" x14ac:dyDescent="0.25">
      <c r="A90" s="36">
        <v>40940</v>
      </c>
      <c r="B90" s="37">
        <v>0.18429999999999999</v>
      </c>
      <c r="C90" s="38">
        <v>1365.6800539999999</v>
      </c>
      <c r="D90" s="37">
        <v>8.0000000000000004E-4</v>
      </c>
      <c r="E90" s="48">
        <v>0.02</v>
      </c>
      <c r="F90" s="38">
        <v>30</v>
      </c>
      <c r="G90" s="38">
        <f t="shared" si="11"/>
        <v>1165.2740316298302</v>
      </c>
      <c r="H90" s="38">
        <v>1165</v>
      </c>
      <c r="I90" s="49">
        <v>41020</v>
      </c>
      <c r="J90" s="38">
        <v>52</v>
      </c>
      <c r="K90" s="38">
        <v>3.2</v>
      </c>
      <c r="L90" s="38">
        <v>0.45</v>
      </c>
      <c r="M90" s="38">
        <f t="shared" si="6"/>
        <v>1161.6672294840525</v>
      </c>
      <c r="N90" s="38">
        <f t="shared" si="7"/>
        <v>145.20840368550657</v>
      </c>
      <c r="O90" s="38">
        <f t="shared" si="8"/>
        <v>9.7586816201377328E-3</v>
      </c>
      <c r="P90" s="38">
        <f t="shared" si="9"/>
        <v>2.7597586816201378</v>
      </c>
      <c r="Q90" s="37">
        <f t="shared" si="10"/>
        <v>1.9005502516212792E-2</v>
      </c>
    </row>
    <row r="91" spans="1:17" x14ac:dyDescent="0.25">
      <c r="A91" s="36">
        <v>40969</v>
      </c>
      <c r="B91" s="37">
        <v>0.155</v>
      </c>
      <c r="C91" s="38">
        <v>1408.469971</v>
      </c>
      <c r="D91" s="37">
        <v>5.0000000000000001E-4</v>
      </c>
      <c r="E91" s="48">
        <v>1.9699999999999999E-2</v>
      </c>
      <c r="F91" s="38">
        <v>31</v>
      </c>
      <c r="G91" s="38">
        <f t="shared" si="11"/>
        <v>1229.2325487043061</v>
      </c>
      <c r="H91" s="38">
        <v>1230</v>
      </c>
      <c r="I91" s="49">
        <v>41048</v>
      </c>
      <c r="J91" s="38">
        <v>50</v>
      </c>
      <c r="K91" s="38">
        <v>2.35</v>
      </c>
      <c r="L91" s="38">
        <v>0.8</v>
      </c>
      <c r="M91" s="38">
        <f t="shared" si="6"/>
        <v>1227.5657563097484</v>
      </c>
      <c r="N91" s="38">
        <f t="shared" si="7"/>
        <v>153.44571953871855</v>
      </c>
      <c r="O91" s="38">
        <f t="shared" si="8"/>
        <v>6.6161230888821887E-3</v>
      </c>
      <c r="P91" s="38">
        <f t="shared" si="9"/>
        <v>1.5566161230888822</v>
      </c>
      <c r="Q91" s="37">
        <f t="shared" si="10"/>
        <v>1.0144408900869374E-2</v>
      </c>
    </row>
    <row r="92" spans="1:17" x14ac:dyDescent="0.25">
      <c r="A92" s="36">
        <v>41000</v>
      </c>
      <c r="B92" s="37">
        <v>0.17150000000000001</v>
      </c>
      <c r="C92" s="38">
        <v>1397.910034</v>
      </c>
      <c r="D92" s="37">
        <v>6.9999999999999999E-4</v>
      </c>
      <c r="E92" s="48">
        <v>0.02</v>
      </c>
      <c r="F92" s="38">
        <v>31</v>
      </c>
      <c r="G92" s="38">
        <f t="shared" si="11"/>
        <v>1202.8030113895936</v>
      </c>
      <c r="H92" s="38">
        <v>1200</v>
      </c>
      <c r="I92" s="49">
        <v>41076</v>
      </c>
      <c r="J92" s="38">
        <v>47</v>
      </c>
      <c r="K92" s="38">
        <v>2.5499999999999998</v>
      </c>
      <c r="L92" s="38">
        <v>2.5</v>
      </c>
      <c r="M92" s="38">
        <f t="shared" si="6"/>
        <v>1197.3418404910979</v>
      </c>
      <c r="N92" s="38">
        <f t="shared" si="7"/>
        <v>149.66773006138723</v>
      </c>
      <c r="O92" s="38">
        <f t="shared" si="8"/>
        <v>9.0499258439981894E-3</v>
      </c>
      <c r="P92" s="38">
        <f t="shared" si="9"/>
        <v>5.9049925843998013E-2</v>
      </c>
      <c r="Q92" s="37">
        <f t="shared" si="10"/>
        <v>3.9454013112765379E-4</v>
      </c>
    </row>
    <row r="93" spans="1:17" x14ac:dyDescent="0.25">
      <c r="A93" s="36">
        <v>41030</v>
      </c>
      <c r="B93" s="37">
        <v>0.24060000000000001</v>
      </c>
      <c r="C93" s="38">
        <v>1310.329956</v>
      </c>
      <c r="D93" s="37">
        <v>2.9999999999999997E-4</v>
      </c>
      <c r="E93" s="48">
        <v>2.0899999999999998E-2</v>
      </c>
      <c r="F93" s="38">
        <v>29</v>
      </c>
      <c r="G93" s="38">
        <f t="shared" si="11"/>
        <v>1069.8503983046539</v>
      </c>
      <c r="H93" s="38">
        <v>1075</v>
      </c>
      <c r="I93" s="49">
        <v>41096</v>
      </c>
      <c r="J93" s="38">
        <v>36</v>
      </c>
      <c r="K93" s="38">
        <v>1.95</v>
      </c>
      <c r="L93" s="38">
        <v>0.05</v>
      </c>
      <c r="M93" s="38">
        <f t="shared" si="6"/>
        <v>1073.0181922514046</v>
      </c>
      <c r="N93" s="38">
        <f t="shared" si="7"/>
        <v>134.12727403142557</v>
      </c>
      <c r="O93" s="38">
        <f t="shared" si="8"/>
        <v>3.2435243653377304E-3</v>
      </c>
      <c r="P93" s="38">
        <f t="shared" si="9"/>
        <v>1.9032435243653376</v>
      </c>
      <c r="Q93" s="37">
        <f t="shared" si="10"/>
        <v>1.4189832292568729E-2</v>
      </c>
    </row>
    <row r="94" spans="1:17" x14ac:dyDescent="0.25">
      <c r="A94" s="36">
        <v>41061</v>
      </c>
      <c r="B94" s="37">
        <v>0.17080000000000001</v>
      </c>
      <c r="C94" s="38">
        <v>1362.160034</v>
      </c>
      <c r="D94" s="37">
        <v>4.0000000000000002E-4</v>
      </c>
      <c r="E94" s="48">
        <v>2.1399999999999999E-2</v>
      </c>
      <c r="F94" s="38">
        <v>32</v>
      </c>
      <c r="G94" s="38">
        <f t="shared" si="11"/>
        <v>1169.7838966070572</v>
      </c>
      <c r="H94" s="38">
        <v>1170</v>
      </c>
      <c r="I94" s="49">
        <v>41124</v>
      </c>
      <c r="J94" s="38">
        <v>35</v>
      </c>
      <c r="K94" s="38">
        <v>0.4</v>
      </c>
      <c r="L94" s="38">
        <v>0.05</v>
      </c>
      <c r="M94" s="38">
        <f t="shared" si="6"/>
        <v>1169.5551241483095</v>
      </c>
      <c r="N94" s="38">
        <f t="shared" si="7"/>
        <v>146.19439051853868</v>
      </c>
      <c r="O94" s="38">
        <f t="shared" si="8"/>
        <v>5.1409345217188771E-3</v>
      </c>
      <c r="P94" s="38">
        <f t="shared" si="9"/>
        <v>0.35514093452171891</v>
      </c>
      <c r="Q94" s="37">
        <f t="shared" si="10"/>
        <v>2.4292377652936283E-3</v>
      </c>
    </row>
    <row r="95" spans="1:17" x14ac:dyDescent="0.25">
      <c r="A95" s="36">
        <v>41091</v>
      </c>
      <c r="B95" s="37">
        <v>0.1893</v>
      </c>
      <c r="C95" s="38">
        <v>1379.3199460000001</v>
      </c>
      <c r="D95" s="37">
        <v>6.9999999999999999E-4</v>
      </c>
      <c r="E95" s="48">
        <v>2.1100000000000001E-2</v>
      </c>
      <c r="F95" s="38">
        <v>31</v>
      </c>
      <c r="G95" s="38">
        <f t="shared" si="11"/>
        <v>1168.6865733350928</v>
      </c>
      <c r="H95" s="38">
        <v>1170</v>
      </c>
      <c r="I95" s="49">
        <v>41174</v>
      </c>
      <c r="J95" s="38">
        <v>53</v>
      </c>
      <c r="K95" s="38">
        <v>2.9</v>
      </c>
      <c r="L95" s="38">
        <v>0.45</v>
      </c>
      <c r="M95" s="38">
        <f t="shared" si="6"/>
        <v>1166.9810827560334</v>
      </c>
      <c r="N95" s="38">
        <f t="shared" si="7"/>
        <v>145.87263534450418</v>
      </c>
      <c r="O95" s="38">
        <f t="shared" si="8"/>
        <v>8.845101795572503E-3</v>
      </c>
      <c r="P95" s="38">
        <f t="shared" si="9"/>
        <v>2.4588451017955721</v>
      </c>
      <c r="Q95" s="37">
        <f t="shared" si="10"/>
        <v>1.6856109413452166E-2</v>
      </c>
    </row>
    <row r="96" spans="1:17" x14ac:dyDescent="0.25">
      <c r="A96" s="36">
        <v>41122</v>
      </c>
      <c r="B96" s="37">
        <v>0.17469999999999999</v>
      </c>
      <c r="C96" s="38">
        <v>1406.579956</v>
      </c>
      <c r="D96" s="37">
        <v>8.9999999999999998E-4</v>
      </c>
      <c r="E96" s="48">
        <v>2.0799999999999999E-2</v>
      </c>
      <c r="F96" s="38">
        <v>28</v>
      </c>
      <c r="G96" s="38">
        <f t="shared" si="11"/>
        <v>1216.0581513490968</v>
      </c>
      <c r="H96" s="38">
        <v>1220</v>
      </c>
      <c r="I96" s="49">
        <v>41187</v>
      </c>
      <c r="J96" s="38">
        <v>35</v>
      </c>
      <c r="K96" s="38">
        <v>1.55</v>
      </c>
      <c r="L96" s="38">
        <v>0.15</v>
      </c>
      <c r="M96" s="38">
        <f t="shared" si="6"/>
        <v>1218.3447168718717</v>
      </c>
      <c r="N96" s="38">
        <f t="shared" si="7"/>
        <v>152.29308960898396</v>
      </c>
      <c r="O96" s="38">
        <f t="shared" si="8"/>
        <v>1.0621862170070186E-2</v>
      </c>
      <c r="P96" s="38">
        <f t="shared" si="9"/>
        <v>1.4106218621700704</v>
      </c>
      <c r="Q96" s="37">
        <f t="shared" si="10"/>
        <v>9.262546749769637E-3</v>
      </c>
    </row>
    <row r="97" spans="1:17" x14ac:dyDescent="0.25">
      <c r="A97" s="36">
        <v>41153</v>
      </c>
      <c r="B97" s="37">
        <v>0.1573</v>
      </c>
      <c r="C97" s="38">
        <v>1440.670044</v>
      </c>
      <c r="D97" s="37">
        <v>5.9999999999999995E-4</v>
      </c>
      <c r="E97" s="48">
        <v>2.0500000000000001E-2</v>
      </c>
      <c r="F97" s="38">
        <v>33</v>
      </c>
      <c r="G97" s="38">
        <f t="shared" si="11"/>
        <v>1249.3058783203264</v>
      </c>
      <c r="H97" s="38">
        <v>1250</v>
      </c>
      <c r="I97" s="49">
        <v>41215</v>
      </c>
      <c r="J97" s="38">
        <v>35</v>
      </c>
      <c r="K97" s="38">
        <v>0.85</v>
      </c>
      <c r="L97" s="38">
        <v>0.05</v>
      </c>
      <c r="M97" s="38">
        <f t="shared" si="6"/>
        <v>1249.0780842606098</v>
      </c>
      <c r="N97" s="38">
        <f t="shared" si="7"/>
        <v>156.13476053257622</v>
      </c>
      <c r="O97" s="38">
        <f t="shared" si="8"/>
        <v>8.5161166228358096E-3</v>
      </c>
      <c r="P97" s="38">
        <f t="shared" si="9"/>
        <v>0.80851611662283573</v>
      </c>
      <c r="Q97" s="37">
        <f t="shared" si="10"/>
        <v>5.17832232787231E-3</v>
      </c>
    </row>
    <row r="98" spans="1:17" x14ac:dyDescent="0.25">
      <c r="A98" s="36">
        <v>41183</v>
      </c>
      <c r="B98" s="37">
        <v>0.186</v>
      </c>
      <c r="C98" s="38">
        <v>1412.160034</v>
      </c>
      <c r="D98" s="37">
        <v>8.9999999999999998E-4</v>
      </c>
      <c r="E98" s="48">
        <v>2.1000000000000001E-2</v>
      </c>
      <c r="F98" s="38">
        <v>30</v>
      </c>
      <c r="G98" s="38">
        <f t="shared" si="11"/>
        <v>1203.1141776000516</v>
      </c>
      <c r="H98" s="38">
        <v>1205</v>
      </c>
      <c r="I98" s="49">
        <v>41265</v>
      </c>
      <c r="J98" s="38">
        <v>52</v>
      </c>
      <c r="K98" s="38">
        <v>2.75</v>
      </c>
      <c r="L98" s="38">
        <v>0.55000000000000004</v>
      </c>
      <c r="M98" s="38">
        <f t="shared" si="6"/>
        <v>1202.0955057951826</v>
      </c>
      <c r="N98" s="38">
        <f t="shared" si="7"/>
        <v>150.26193822439782</v>
      </c>
      <c r="O98" s="38">
        <f t="shared" si="8"/>
        <v>1.1319109967560959E-2</v>
      </c>
      <c r="P98" s="38">
        <f t="shared" si="9"/>
        <v>2.2113191099675613</v>
      </c>
      <c r="Q98" s="37">
        <f t="shared" si="10"/>
        <v>1.4716428764982565E-2</v>
      </c>
    </row>
    <row r="99" spans="1:17" x14ac:dyDescent="0.25">
      <c r="A99" s="36">
        <v>41214</v>
      </c>
      <c r="B99" s="37">
        <v>0.15870000000000001</v>
      </c>
      <c r="C99" s="38">
        <v>1416.1800539999999</v>
      </c>
      <c r="D99" s="37">
        <v>1.1000000000000001E-3</v>
      </c>
      <c r="E99" s="48">
        <v>2.1999999999999999E-2</v>
      </c>
      <c r="F99" s="38">
        <v>31</v>
      </c>
      <c r="G99" s="38">
        <f t="shared" si="11"/>
        <v>1231.8548079155298</v>
      </c>
      <c r="H99" s="38">
        <v>1230</v>
      </c>
      <c r="I99" s="49">
        <v>41293</v>
      </c>
      <c r="J99" s="38">
        <v>50</v>
      </c>
      <c r="K99" s="38">
        <v>1.8</v>
      </c>
      <c r="L99" s="38">
        <v>0.75</v>
      </c>
      <c r="M99" s="38">
        <f t="shared" si="6"/>
        <v>1228.0146714977036</v>
      </c>
      <c r="N99" s="38">
        <f t="shared" si="7"/>
        <v>153.50183393721295</v>
      </c>
      <c r="O99" s="38">
        <f t="shared" si="8"/>
        <v>1.4509698421290296E-2</v>
      </c>
      <c r="P99" s="38">
        <f t="shared" si="9"/>
        <v>1.0645096984212903</v>
      </c>
      <c r="Q99" s="37">
        <f t="shared" si="10"/>
        <v>6.9348337483492737E-3</v>
      </c>
    </row>
    <row r="100" spans="1:17" x14ac:dyDescent="0.25">
      <c r="A100" s="36">
        <v>41244</v>
      </c>
      <c r="B100" s="37">
        <v>0.1802</v>
      </c>
      <c r="C100" s="38">
        <v>1426.1899410000001</v>
      </c>
      <c r="D100" s="37">
        <v>2.0000000000000001E-4</v>
      </c>
      <c r="E100" s="48">
        <v>2.1999999999999999E-2</v>
      </c>
      <c r="F100" s="38">
        <v>31</v>
      </c>
      <c r="G100" s="38">
        <f t="shared" si="11"/>
        <v>1217.7388423156535</v>
      </c>
      <c r="H100" s="38">
        <v>1220</v>
      </c>
      <c r="I100" s="49">
        <v>41306</v>
      </c>
      <c r="J100" s="38">
        <v>32</v>
      </c>
      <c r="K100" s="38">
        <v>0.85</v>
      </c>
      <c r="L100" s="38">
        <v>0.05</v>
      </c>
      <c r="M100" s="38">
        <f t="shared" si="6"/>
        <v>1219.1286084067215</v>
      </c>
      <c r="N100" s="38">
        <f t="shared" si="7"/>
        <v>152.39107605084018</v>
      </c>
      <c r="O100" s="38">
        <f t="shared" si="8"/>
        <v>2.6030212078242397E-3</v>
      </c>
      <c r="P100" s="38">
        <f t="shared" si="9"/>
        <v>0.80260302120782412</v>
      </c>
      <c r="Q100" s="37">
        <f t="shared" si="10"/>
        <v>5.2667324229672243E-3</v>
      </c>
    </row>
    <row r="101" spans="1:17" x14ac:dyDescent="0.25">
      <c r="A101" s="36">
        <v>41275</v>
      </c>
      <c r="B101" s="37">
        <v>0.14280000000000001</v>
      </c>
      <c r="C101" s="38">
        <v>1498.1099850000001</v>
      </c>
      <c r="D101" s="37">
        <v>4.0000000000000002E-4</v>
      </c>
      <c r="E101" s="48">
        <v>2.1299999999999999E-2</v>
      </c>
      <c r="F101" s="38">
        <v>28</v>
      </c>
      <c r="G101" s="38">
        <f t="shared" si="11"/>
        <v>1329.3078447382129</v>
      </c>
      <c r="H101" s="38">
        <v>1330</v>
      </c>
      <c r="I101" s="49">
        <v>41334</v>
      </c>
      <c r="J101" s="38">
        <v>29</v>
      </c>
      <c r="K101" s="38">
        <v>0.9</v>
      </c>
      <c r="L101" s="38">
        <v>0.05</v>
      </c>
      <c r="M101" s="38">
        <f t="shared" si="6"/>
        <v>1329.0577321785058</v>
      </c>
      <c r="N101" s="38">
        <f t="shared" si="7"/>
        <v>166.13221652231323</v>
      </c>
      <c r="O101" s="38">
        <f t="shared" si="8"/>
        <v>5.1254507600838163E-3</v>
      </c>
      <c r="P101" s="38">
        <f t="shared" si="9"/>
        <v>0.85512545076008384</v>
      </c>
      <c r="Q101" s="37">
        <f t="shared" si="10"/>
        <v>5.1472584226024088E-3</v>
      </c>
    </row>
    <row r="102" spans="1:17" x14ac:dyDescent="0.25">
      <c r="A102" s="36">
        <v>41306</v>
      </c>
      <c r="B102" s="37">
        <v>0.15509999999999999</v>
      </c>
      <c r="C102" s="38">
        <v>1514.6800539999999</v>
      </c>
      <c r="D102" s="37">
        <v>6.9999999999999999E-4</v>
      </c>
      <c r="E102" s="48">
        <v>2.1000000000000001E-2</v>
      </c>
      <c r="F102" s="38">
        <v>28</v>
      </c>
      <c r="G102" s="38">
        <f t="shared" si="11"/>
        <v>1330.6144141064742</v>
      </c>
      <c r="H102" s="38">
        <v>1330</v>
      </c>
      <c r="I102" s="49">
        <v>41369</v>
      </c>
      <c r="J102" s="38">
        <v>36</v>
      </c>
      <c r="K102" s="38">
        <v>1.75</v>
      </c>
      <c r="L102" s="38">
        <v>0.05</v>
      </c>
      <c r="M102" s="38">
        <f t="shared" si="6"/>
        <v>1328.1581785122303</v>
      </c>
      <c r="N102" s="38">
        <f t="shared" si="7"/>
        <v>166.01977231402878</v>
      </c>
      <c r="O102" s="38">
        <f t="shared" si="8"/>
        <v>9.0092488416614117E-3</v>
      </c>
      <c r="P102" s="38">
        <f t="shared" si="9"/>
        <v>1.7090092488416613</v>
      </c>
      <c r="Q102" s="37">
        <f t="shared" si="10"/>
        <v>1.0294010315886025E-2</v>
      </c>
    </row>
    <row r="103" spans="1:17" x14ac:dyDescent="0.25">
      <c r="A103" s="36">
        <v>41334</v>
      </c>
      <c r="B103" s="37">
        <v>0.127</v>
      </c>
      <c r="C103" s="38">
        <v>1569.1899410000001</v>
      </c>
      <c r="D103" s="37">
        <v>4.0000000000000002E-4</v>
      </c>
      <c r="E103" s="48">
        <v>2.07E-2</v>
      </c>
      <c r="F103" s="38">
        <v>33</v>
      </c>
      <c r="G103" s="38">
        <f t="shared" si="11"/>
        <v>1397.9113620110284</v>
      </c>
      <c r="H103" s="38">
        <v>1400</v>
      </c>
      <c r="I103" s="49">
        <v>41397</v>
      </c>
      <c r="J103" s="38">
        <v>36</v>
      </c>
      <c r="K103" s="38">
        <v>1.25</v>
      </c>
      <c r="L103" s="38">
        <v>0.05</v>
      </c>
      <c r="M103" s="38">
        <f t="shared" si="6"/>
        <v>1398.6947682127986</v>
      </c>
      <c r="N103" s="38">
        <f t="shared" si="7"/>
        <v>174.83684602659983</v>
      </c>
      <c r="O103" s="38">
        <f t="shared" si="8"/>
        <v>6.3681873899713607E-3</v>
      </c>
      <c r="P103" s="38">
        <f t="shared" si="9"/>
        <v>1.2063681873899714</v>
      </c>
      <c r="Q103" s="37">
        <f t="shared" si="10"/>
        <v>6.8999653952029859E-3</v>
      </c>
    </row>
    <row r="104" spans="1:17" x14ac:dyDescent="0.25">
      <c r="A104" s="36">
        <v>41365</v>
      </c>
      <c r="B104" s="37">
        <v>0.13519999999999999</v>
      </c>
      <c r="C104" s="38">
        <v>1597.5699460000001</v>
      </c>
      <c r="D104" s="37">
        <v>2.9999999999999997E-4</v>
      </c>
      <c r="E104" s="48">
        <v>2.07E-2</v>
      </c>
      <c r="F104" s="38">
        <v>31</v>
      </c>
      <c r="G104" s="38">
        <f t="shared" si="11"/>
        <v>1418.1330691259161</v>
      </c>
      <c r="H104" s="38">
        <v>1420</v>
      </c>
      <c r="I104" s="49">
        <v>41447</v>
      </c>
      <c r="J104" s="38">
        <v>53</v>
      </c>
      <c r="K104" s="38">
        <v>2.6</v>
      </c>
      <c r="L104" s="38">
        <v>0.8</v>
      </c>
      <c r="M104" s="38">
        <f t="shared" si="6"/>
        <v>1417.3381438130418</v>
      </c>
      <c r="N104" s="38">
        <f t="shared" si="7"/>
        <v>177.16726797663023</v>
      </c>
      <c r="O104" s="38">
        <f t="shared" si="8"/>
        <v>4.5804298386049862E-3</v>
      </c>
      <c r="P104" s="38">
        <f t="shared" si="9"/>
        <v>1.804580429838605</v>
      </c>
      <c r="Q104" s="37">
        <f t="shared" si="10"/>
        <v>1.018574396076731E-2</v>
      </c>
    </row>
    <row r="105" spans="1:17" x14ac:dyDescent="0.25">
      <c r="A105" s="36">
        <v>41395</v>
      </c>
      <c r="B105" s="37">
        <v>0.16300000000000001</v>
      </c>
      <c r="C105" s="38">
        <v>1630.73999</v>
      </c>
      <c r="D105" s="37">
        <v>2.9999999999999997E-4</v>
      </c>
      <c r="E105" s="48">
        <v>2.01E-2</v>
      </c>
      <c r="F105" s="38">
        <v>28</v>
      </c>
      <c r="G105" s="38">
        <f t="shared" si="11"/>
        <v>1423.4060853328658</v>
      </c>
      <c r="H105" s="38">
        <v>1420</v>
      </c>
      <c r="I105" s="49">
        <v>41460</v>
      </c>
      <c r="J105" s="38">
        <v>35</v>
      </c>
      <c r="K105" s="38">
        <v>1.6</v>
      </c>
      <c r="L105" s="38">
        <v>0.1</v>
      </c>
      <c r="M105" s="38">
        <f t="shared" si="6"/>
        <v>1418.3591512724847</v>
      </c>
      <c r="N105" s="38">
        <f t="shared" si="7"/>
        <v>177.29489390906059</v>
      </c>
      <c r="O105" s="38">
        <f t="shared" si="8"/>
        <v>4.1170805493484751E-3</v>
      </c>
      <c r="P105" s="38">
        <f t="shared" si="9"/>
        <v>1.5041170805493485</v>
      </c>
      <c r="Q105" s="37">
        <f t="shared" si="10"/>
        <v>8.483702194609458E-3</v>
      </c>
    </row>
    <row r="106" spans="1:17" x14ac:dyDescent="0.25">
      <c r="A106" s="36">
        <v>41426</v>
      </c>
      <c r="B106" s="37">
        <v>0.1686</v>
      </c>
      <c r="C106" s="38">
        <v>1606.280029</v>
      </c>
      <c r="D106" s="37">
        <v>2.0000000000000001E-4</v>
      </c>
      <c r="E106" s="48">
        <v>2.06E-2</v>
      </c>
      <c r="F106" s="38">
        <v>33</v>
      </c>
      <c r="G106" s="38">
        <f t="shared" si="11"/>
        <v>1378.9458573773804</v>
      </c>
      <c r="H106" s="38">
        <v>1380</v>
      </c>
      <c r="I106" s="49">
        <v>41488</v>
      </c>
      <c r="J106" s="38">
        <v>35</v>
      </c>
      <c r="K106" s="38">
        <v>1.1499999999999999</v>
      </c>
      <c r="L106" s="38">
        <v>0.05</v>
      </c>
      <c r="M106" s="38">
        <f t="shared" si="6"/>
        <v>1378.8235345003548</v>
      </c>
      <c r="N106" s="38">
        <f t="shared" si="7"/>
        <v>172.35294181254434</v>
      </c>
      <c r="O106" s="38">
        <f t="shared" si="8"/>
        <v>3.1373418333217689E-3</v>
      </c>
      <c r="P106" s="38">
        <f t="shared" si="9"/>
        <v>1.1031373418333217</v>
      </c>
      <c r="Q106" s="37">
        <f t="shared" si="10"/>
        <v>6.4004555433299377E-3</v>
      </c>
    </row>
    <row r="107" spans="1:17" x14ac:dyDescent="0.25">
      <c r="A107" s="36">
        <v>41456</v>
      </c>
      <c r="B107" s="37">
        <v>0.13450000000000001</v>
      </c>
      <c r="C107" s="38">
        <v>1685.7299800000001</v>
      </c>
      <c r="D107" s="37">
        <v>2.9999999999999997E-4</v>
      </c>
      <c r="E107" s="48">
        <v>2.0199999999999999E-2</v>
      </c>
      <c r="F107" s="38">
        <v>30</v>
      </c>
      <c r="G107" s="38">
        <f t="shared" si="11"/>
        <v>1500.2237520187166</v>
      </c>
      <c r="H107" s="38">
        <v>1500</v>
      </c>
      <c r="I107" s="49">
        <v>41538</v>
      </c>
      <c r="J107" s="38">
        <v>52</v>
      </c>
      <c r="K107" s="38">
        <v>2.2000000000000002</v>
      </c>
      <c r="L107" s="38">
        <v>2.75</v>
      </c>
      <c r="M107" s="38">
        <f t="shared" si="6"/>
        <v>1497.7358917809524</v>
      </c>
      <c r="N107" s="38">
        <f t="shared" si="7"/>
        <v>187.21698647261906</v>
      </c>
      <c r="O107" s="38">
        <f t="shared" si="8"/>
        <v>4.670613413509845E-3</v>
      </c>
      <c r="P107" s="38">
        <f t="shared" si="9"/>
        <v>-0.54532938658648999</v>
      </c>
      <c r="Q107" s="37">
        <f t="shared" si="10"/>
        <v>-2.9128200216289976E-3</v>
      </c>
    </row>
    <row r="108" spans="1:17" x14ac:dyDescent="0.25">
      <c r="A108" s="36">
        <v>41487</v>
      </c>
      <c r="B108" s="37">
        <v>0.1701</v>
      </c>
      <c r="C108" s="38">
        <v>1632.969971</v>
      </c>
      <c r="D108" s="37">
        <v>2.0000000000000001E-4</v>
      </c>
      <c r="E108" s="48">
        <v>2.0400000000000001E-2</v>
      </c>
      <c r="F108" s="38">
        <v>31</v>
      </c>
      <c r="G108" s="38">
        <f t="shared" si="11"/>
        <v>1406.6428277566647</v>
      </c>
      <c r="H108" s="38">
        <v>1410</v>
      </c>
      <c r="I108" s="49">
        <v>41551</v>
      </c>
      <c r="J108" s="38">
        <v>35</v>
      </c>
      <c r="K108" s="38">
        <v>1.55</v>
      </c>
      <c r="L108" s="38">
        <v>0.1</v>
      </c>
      <c r="M108" s="38">
        <f t="shared" si="6"/>
        <v>1408.4229591634062</v>
      </c>
      <c r="N108" s="38">
        <f t="shared" si="7"/>
        <v>176.05286989542577</v>
      </c>
      <c r="O108" s="38">
        <f t="shared" si="8"/>
        <v>3.0168414946059618E-3</v>
      </c>
      <c r="P108" s="38">
        <f t="shared" si="9"/>
        <v>1.4530168414946059</v>
      </c>
      <c r="Q108" s="37">
        <f t="shared" si="10"/>
        <v>8.2532982413617458E-3</v>
      </c>
    </row>
    <row r="109" spans="1:17" x14ac:dyDescent="0.25">
      <c r="A109" s="36">
        <v>41518</v>
      </c>
      <c r="B109" s="37">
        <v>0.16600000000000001</v>
      </c>
      <c r="C109" s="38">
        <v>1681.5500489999999</v>
      </c>
      <c r="D109" s="37">
        <v>2.9999999999999997E-4</v>
      </c>
      <c r="E109" s="48">
        <v>2.0400000000000001E-2</v>
      </c>
      <c r="F109" s="38">
        <v>31</v>
      </c>
      <c r="G109" s="38">
        <f t="shared" si="11"/>
        <v>1453.6199898820012</v>
      </c>
      <c r="H109" s="38">
        <v>1455</v>
      </c>
      <c r="I109" s="49">
        <v>41579</v>
      </c>
      <c r="J109" s="38">
        <v>32</v>
      </c>
      <c r="K109" s="38">
        <v>1.65</v>
      </c>
      <c r="L109" s="38">
        <v>0.05</v>
      </c>
      <c r="M109" s="38">
        <f t="shared" si="6"/>
        <v>1453.3117320101017</v>
      </c>
      <c r="N109" s="38">
        <f t="shared" si="7"/>
        <v>181.66396650126271</v>
      </c>
      <c r="O109" s="38">
        <f t="shared" si="8"/>
        <v>4.6707989248886746E-3</v>
      </c>
      <c r="P109" s="38">
        <f t="shared" si="9"/>
        <v>1.6046707989248885</v>
      </c>
      <c r="Q109" s="37">
        <f t="shared" si="10"/>
        <v>8.8331815595017009E-3</v>
      </c>
    </row>
    <row r="110" spans="1:17" x14ac:dyDescent="0.25">
      <c r="A110" s="36">
        <v>41548</v>
      </c>
      <c r="B110" s="37">
        <v>0.13750000000000001</v>
      </c>
      <c r="C110" s="38">
        <v>1756.540039</v>
      </c>
      <c r="D110" s="37">
        <v>2.9999999999999997E-4</v>
      </c>
      <c r="E110" s="48">
        <v>2.01E-2</v>
      </c>
      <c r="F110" s="38">
        <v>29</v>
      </c>
      <c r="G110" s="38">
        <f t="shared" si="11"/>
        <v>1562.3816863855134</v>
      </c>
      <c r="H110" s="38">
        <v>1560</v>
      </c>
      <c r="I110" s="49">
        <v>41614</v>
      </c>
      <c r="J110" s="38">
        <v>36</v>
      </c>
      <c r="K110" s="38">
        <v>1.4</v>
      </c>
      <c r="L110" s="38">
        <v>0.35</v>
      </c>
      <c r="M110" s="38">
        <f t="shared" si="6"/>
        <v>1558.5538417787825</v>
      </c>
      <c r="N110" s="38">
        <f t="shared" si="7"/>
        <v>194.81923022234781</v>
      </c>
      <c r="O110" s="38">
        <f t="shared" si="8"/>
        <v>4.6770620495162141E-3</v>
      </c>
      <c r="P110" s="38">
        <f t="shared" si="9"/>
        <v>1.0546770620495161</v>
      </c>
      <c r="Q110" s="37">
        <f t="shared" si="10"/>
        <v>5.4136188755381578E-3</v>
      </c>
    </row>
    <row r="111" spans="1:17" x14ac:dyDescent="0.25">
      <c r="A111" s="36">
        <v>41579</v>
      </c>
      <c r="B111" s="37">
        <v>0.13700000000000001</v>
      </c>
      <c r="C111" s="38">
        <v>1805.8100589999999</v>
      </c>
      <c r="D111" s="37">
        <v>5.0000000000000001E-4</v>
      </c>
      <c r="E111" s="48">
        <v>1.95E-2</v>
      </c>
      <c r="F111" s="38">
        <v>32</v>
      </c>
      <c r="G111" s="38">
        <f t="shared" si="11"/>
        <v>1597.6178017045345</v>
      </c>
      <c r="H111" s="38">
        <v>1600</v>
      </c>
      <c r="I111" s="49">
        <v>41642</v>
      </c>
      <c r="J111" s="38">
        <v>35</v>
      </c>
      <c r="K111" s="38">
        <v>1.65</v>
      </c>
      <c r="L111" s="38">
        <v>0.1</v>
      </c>
      <c r="M111" s="38">
        <f t="shared" si="6"/>
        <v>1598.2732895101976</v>
      </c>
      <c r="N111" s="38">
        <f t="shared" si="7"/>
        <v>199.7841611887747</v>
      </c>
      <c r="O111" s="38">
        <f t="shared" si="8"/>
        <v>8.8301841643280681E-3</v>
      </c>
      <c r="P111" s="38">
        <f t="shared" si="9"/>
        <v>1.5588301841643279</v>
      </c>
      <c r="Q111" s="37">
        <f t="shared" si="10"/>
        <v>7.8025714095092845E-3</v>
      </c>
    </row>
    <row r="112" spans="1:17" x14ac:dyDescent="0.25">
      <c r="A112" s="36">
        <v>41609</v>
      </c>
      <c r="B112" s="37">
        <v>0.13719999999999999</v>
      </c>
      <c r="C112" s="38">
        <v>1848.3599850000001</v>
      </c>
      <c r="D112" s="37">
        <v>1E-4</v>
      </c>
      <c r="E112" s="48">
        <v>1.9400000000000001E-2</v>
      </c>
      <c r="F112" s="38">
        <v>31</v>
      </c>
      <c r="G112" s="38">
        <f t="shared" si="11"/>
        <v>1638.0755585589136</v>
      </c>
      <c r="H112" s="38">
        <v>1640</v>
      </c>
      <c r="I112" s="49">
        <v>41692</v>
      </c>
      <c r="J112" s="38">
        <v>53</v>
      </c>
      <c r="K112" s="38">
        <v>3</v>
      </c>
      <c r="L112" s="38">
        <v>4.3</v>
      </c>
      <c r="M112" s="38">
        <f t="shared" si="6"/>
        <v>1636.9761864742629</v>
      </c>
      <c r="N112" s="38">
        <f t="shared" si="7"/>
        <v>204.62202330928287</v>
      </c>
      <c r="O112" s="38">
        <f t="shared" si="8"/>
        <v>1.7633726177710056E-3</v>
      </c>
      <c r="P112" s="38">
        <f t="shared" si="9"/>
        <v>-1.2982366273822288</v>
      </c>
      <c r="Q112" s="37">
        <f t="shared" si="10"/>
        <v>-6.3445596245520711E-3</v>
      </c>
    </row>
    <row r="113" spans="1:17" x14ac:dyDescent="0.25">
      <c r="A113" s="36">
        <v>41640</v>
      </c>
      <c r="B113" s="37">
        <v>0.18410000000000001</v>
      </c>
      <c r="C113" s="38">
        <v>1782.589966</v>
      </c>
      <c r="D113" s="37">
        <v>2.9999999999999997E-4</v>
      </c>
      <c r="E113" s="48">
        <v>1.9400000000000001E-2</v>
      </c>
      <c r="F113" s="38">
        <v>28</v>
      </c>
      <c r="G113" s="38">
        <f t="shared" si="11"/>
        <v>1529.4640785261429</v>
      </c>
      <c r="H113" s="38">
        <v>1530</v>
      </c>
      <c r="I113" s="49">
        <v>41705</v>
      </c>
      <c r="J113" s="38">
        <v>35</v>
      </c>
      <c r="K113" s="38">
        <v>2.7</v>
      </c>
      <c r="L113" s="38">
        <v>0.1</v>
      </c>
      <c r="M113" s="38">
        <f t="shared" si="6"/>
        <v>1527.2559869344375</v>
      </c>
      <c r="N113" s="38">
        <f t="shared" si="7"/>
        <v>190.90699836680469</v>
      </c>
      <c r="O113" s="38">
        <f t="shared" si="8"/>
        <v>4.4556643835732337E-3</v>
      </c>
      <c r="P113" s="38">
        <f t="shared" si="9"/>
        <v>2.6044556643835732</v>
      </c>
      <c r="Q113" s="37">
        <f t="shared" si="10"/>
        <v>1.3642536348402623E-2</v>
      </c>
    </row>
    <row r="114" spans="1:17" x14ac:dyDescent="0.25">
      <c r="A114" s="36">
        <v>41671</v>
      </c>
      <c r="B114" s="41">
        <v>0.14000000000000001</v>
      </c>
      <c r="C114" s="38">
        <v>1859.4499510000001</v>
      </c>
      <c r="D114" s="37">
        <v>4.0000000000000002E-4</v>
      </c>
      <c r="E114" s="48">
        <v>1.9699999999999999E-2</v>
      </c>
      <c r="F114" s="38">
        <v>31</v>
      </c>
      <c r="G114" s="38">
        <f t="shared" si="11"/>
        <v>1643.9278477066346</v>
      </c>
      <c r="H114" s="38">
        <v>1645</v>
      </c>
      <c r="I114" s="49">
        <v>41733</v>
      </c>
      <c r="J114" s="38">
        <v>35</v>
      </c>
      <c r="K114" s="38">
        <v>1.75</v>
      </c>
      <c r="L114" s="38">
        <v>0.1</v>
      </c>
      <c r="M114" s="38">
        <f t="shared" si="6"/>
        <v>1643.1869053196317</v>
      </c>
      <c r="N114" s="38">
        <f t="shared" si="7"/>
        <v>205.39836316495396</v>
      </c>
      <c r="O114" s="38">
        <f t="shared" si="8"/>
        <v>7.0374885902123579E-3</v>
      </c>
      <c r="P114" s="38">
        <f t="shared" si="9"/>
        <v>1.6570374885902122</v>
      </c>
      <c r="Q114" s="37">
        <f t="shared" si="10"/>
        <v>8.0674327830911538E-3</v>
      </c>
    </row>
    <row r="115" spans="1:17" x14ac:dyDescent="0.25">
      <c r="A115" s="36">
        <v>41699</v>
      </c>
      <c r="B115" s="37">
        <v>0.13880000000000001</v>
      </c>
      <c r="C115" s="38">
        <v>1872.339966</v>
      </c>
      <c r="D115" s="37">
        <v>2.9999999999999997E-4</v>
      </c>
      <c r="E115" s="48">
        <v>1.9400000000000001E-2</v>
      </c>
      <c r="F115" s="38">
        <v>30</v>
      </c>
      <c r="G115" s="38">
        <f t="shared" si="11"/>
        <v>1660.3390984002272</v>
      </c>
      <c r="H115" s="38">
        <v>1660</v>
      </c>
      <c r="I115" s="49">
        <v>41761</v>
      </c>
      <c r="J115" s="38">
        <v>32</v>
      </c>
      <c r="K115" s="38">
        <v>1.55</v>
      </c>
      <c r="L115" s="38">
        <v>0.05</v>
      </c>
      <c r="M115" s="38">
        <f t="shared" si="6"/>
        <v>1658.4063403001849</v>
      </c>
      <c r="N115" s="38">
        <f t="shared" si="7"/>
        <v>207.30079253752311</v>
      </c>
      <c r="O115" s="38">
        <f t="shared" si="8"/>
        <v>5.1498090599647675E-3</v>
      </c>
      <c r="P115" s="38">
        <f t="shared" si="9"/>
        <v>1.5051498090599649</v>
      </c>
      <c r="Q115" s="37">
        <f t="shared" si="10"/>
        <v>7.2607045570629962E-3</v>
      </c>
    </row>
    <row r="116" spans="1:17" x14ac:dyDescent="0.25">
      <c r="A116" s="36">
        <v>41730</v>
      </c>
      <c r="B116" s="37">
        <v>0.1341</v>
      </c>
      <c r="C116" s="38">
        <v>1883.9499510000001</v>
      </c>
      <c r="D116" s="37">
        <v>2.0000000000000001E-4</v>
      </c>
      <c r="E116" s="48">
        <v>1.9599999999999999E-2</v>
      </c>
      <c r="F116" s="38">
        <v>30</v>
      </c>
      <c r="G116" s="38">
        <f t="shared" si="11"/>
        <v>1677.2698836063407</v>
      </c>
      <c r="H116" s="38">
        <v>1675</v>
      </c>
      <c r="I116" s="49">
        <v>41796</v>
      </c>
      <c r="J116" s="38">
        <v>37</v>
      </c>
      <c r="K116" s="38">
        <v>1.6</v>
      </c>
      <c r="L116" s="38">
        <v>0.1</v>
      </c>
      <c r="M116" s="38">
        <f t="shared" si="6"/>
        <v>1673.366041440129</v>
      </c>
      <c r="N116" s="38">
        <f t="shared" si="7"/>
        <v>209.17075518001613</v>
      </c>
      <c r="O116" s="38">
        <f t="shared" si="8"/>
        <v>3.4647532200226924E-3</v>
      </c>
      <c r="P116" s="38">
        <f t="shared" si="9"/>
        <v>1.5034647532200227</v>
      </c>
      <c r="Q116" s="37">
        <f t="shared" si="10"/>
        <v>7.1877388018516918E-3</v>
      </c>
    </row>
    <row r="117" spans="1:17" x14ac:dyDescent="0.25">
      <c r="A117" s="36">
        <v>41760</v>
      </c>
      <c r="B117" s="37">
        <v>0.114</v>
      </c>
      <c r="C117" s="38">
        <v>1923.5699460000001</v>
      </c>
      <c r="D117" s="37">
        <v>5.0000000000000001E-4</v>
      </c>
      <c r="E117" s="48">
        <v>1.9599999999999999E-2</v>
      </c>
      <c r="F117" s="38">
        <v>31</v>
      </c>
      <c r="G117" s="38">
        <f t="shared" si="11"/>
        <v>1739.2666231895591</v>
      </c>
      <c r="H117" s="38">
        <v>1740</v>
      </c>
      <c r="I117" s="49">
        <v>41823</v>
      </c>
      <c r="J117" s="38">
        <v>34</v>
      </c>
      <c r="K117" s="38">
        <v>1.35</v>
      </c>
      <c r="L117" s="38">
        <v>0.2</v>
      </c>
      <c r="M117" s="38">
        <f t="shared" si="6"/>
        <v>1738.5689607913387</v>
      </c>
      <c r="N117" s="38">
        <f t="shared" si="7"/>
        <v>217.32112009891733</v>
      </c>
      <c r="O117" s="38">
        <f t="shared" si="8"/>
        <v>9.2862310392207385E-3</v>
      </c>
      <c r="P117" s="38">
        <f t="shared" si="9"/>
        <v>1.1592862310392209</v>
      </c>
      <c r="Q117" s="37">
        <f t="shared" si="10"/>
        <v>5.3344388732745E-3</v>
      </c>
    </row>
    <row r="118" spans="1:17" x14ac:dyDescent="0.25">
      <c r="A118" s="36">
        <v>41791</v>
      </c>
      <c r="B118" s="37">
        <v>0.1157</v>
      </c>
      <c r="C118" s="38">
        <v>1960.2299800000001</v>
      </c>
      <c r="D118" s="37">
        <v>2.0000000000000001E-4</v>
      </c>
      <c r="E118" s="48">
        <v>1.9199999999999998E-2</v>
      </c>
      <c r="F118" s="38">
        <v>31</v>
      </c>
      <c r="G118" s="38">
        <f t="shared" si="11"/>
        <v>1769.8253161690384</v>
      </c>
      <c r="H118" s="38">
        <v>1770</v>
      </c>
      <c r="I118" s="49">
        <v>41852</v>
      </c>
      <c r="J118" s="38">
        <v>32</v>
      </c>
      <c r="K118" s="38">
        <v>1.8</v>
      </c>
      <c r="L118" s="38">
        <v>0.2</v>
      </c>
      <c r="M118" s="38">
        <f t="shared" si="6"/>
        <v>1768.1689646556531</v>
      </c>
      <c r="N118" s="38">
        <f t="shared" si="7"/>
        <v>221.02112058195664</v>
      </c>
      <c r="O118" s="38">
        <f t="shared" si="8"/>
        <v>3.7849388517316885E-3</v>
      </c>
      <c r="P118" s="38">
        <f t="shared" si="9"/>
        <v>1.6037849388517318</v>
      </c>
      <c r="Q118" s="37">
        <f t="shared" si="10"/>
        <v>7.2562519574098068E-3</v>
      </c>
    </row>
    <row r="119" spans="1:17" x14ac:dyDescent="0.25">
      <c r="A119" s="36">
        <v>41821</v>
      </c>
      <c r="B119" s="37">
        <v>0.16950000000000001</v>
      </c>
      <c r="C119" s="38">
        <v>1930.670044</v>
      </c>
      <c r="D119" s="37">
        <v>1E-4</v>
      </c>
      <c r="E119" s="48">
        <v>1.9099999999999999E-2</v>
      </c>
      <c r="F119" s="38">
        <v>29</v>
      </c>
      <c r="G119" s="38">
        <f t="shared" si="11"/>
        <v>1672.2144337814811</v>
      </c>
      <c r="H119" s="38">
        <v>1670</v>
      </c>
      <c r="I119" s="49">
        <v>41887</v>
      </c>
      <c r="J119" s="38">
        <v>36</v>
      </c>
      <c r="K119" s="38">
        <v>2.6</v>
      </c>
      <c r="L119" s="38">
        <v>0.1</v>
      </c>
      <c r="M119" s="38">
        <f t="shared" si="6"/>
        <v>1667.3835288483513</v>
      </c>
      <c r="N119" s="38">
        <f t="shared" si="7"/>
        <v>208.42294110604391</v>
      </c>
      <c r="O119" s="38">
        <f t="shared" si="8"/>
        <v>1.6766272885411454E-3</v>
      </c>
      <c r="P119" s="38">
        <f t="shared" si="9"/>
        <v>2.5016766272885413</v>
      </c>
      <c r="Q119" s="37">
        <f t="shared" si="10"/>
        <v>1.2002885162318616E-2</v>
      </c>
    </row>
    <row r="120" spans="1:17" x14ac:dyDescent="0.25">
      <c r="A120" s="36">
        <v>41852</v>
      </c>
      <c r="B120" s="37">
        <v>0.1198</v>
      </c>
      <c r="C120" s="38">
        <v>2003.369995</v>
      </c>
      <c r="D120" s="37">
        <v>2.0000000000000001E-4</v>
      </c>
      <c r="E120" s="48">
        <v>1.9400000000000001E-2</v>
      </c>
      <c r="F120" s="38">
        <v>32</v>
      </c>
      <c r="G120" s="38">
        <f t="shared" si="11"/>
        <v>1799.3272326775441</v>
      </c>
      <c r="H120" s="38">
        <v>1800</v>
      </c>
      <c r="I120" s="49">
        <v>41915</v>
      </c>
      <c r="J120" s="38">
        <v>35</v>
      </c>
      <c r="K120" s="38">
        <v>1.95</v>
      </c>
      <c r="L120" s="38">
        <v>0.15</v>
      </c>
      <c r="M120" s="38">
        <f t="shared" si="6"/>
        <v>1798.0154797830717</v>
      </c>
      <c r="N120" s="38">
        <f t="shared" si="7"/>
        <v>224.75193497288396</v>
      </c>
      <c r="O120" s="38">
        <f t="shared" si="8"/>
        <v>3.9750824768384676E-3</v>
      </c>
      <c r="P120" s="38">
        <f t="shared" si="9"/>
        <v>1.8039750824768386</v>
      </c>
      <c r="Q120" s="37">
        <f t="shared" si="10"/>
        <v>8.0265163576655561E-3</v>
      </c>
    </row>
    <row r="121" spans="1:17" x14ac:dyDescent="0.25">
      <c r="A121" s="36">
        <v>41883</v>
      </c>
      <c r="B121" s="37">
        <v>0.16309999999999999</v>
      </c>
      <c r="C121" s="38">
        <v>1972.290039</v>
      </c>
      <c r="D121" s="37">
        <v>2.0000000000000001E-4</v>
      </c>
      <c r="E121" s="48">
        <v>1.9300000000000001E-2</v>
      </c>
      <c r="F121" s="38">
        <v>31</v>
      </c>
      <c r="G121" s="38">
        <f t="shared" si="11"/>
        <v>1709.3536330868419</v>
      </c>
      <c r="H121" s="38">
        <v>1710</v>
      </c>
      <c r="I121" s="49">
        <v>41950</v>
      </c>
      <c r="J121" s="38">
        <v>38</v>
      </c>
      <c r="K121" s="38">
        <v>2.75</v>
      </c>
      <c r="L121" s="38">
        <v>0.1</v>
      </c>
      <c r="M121" s="38">
        <f t="shared" si="6"/>
        <v>1707.2143948912326</v>
      </c>
      <c r="N121" s="38">
        <f t="shared" si="7"/>
        <v>213.40179936140407</v>
      </c>
      <c r="O121" s="38">
        <f t="shared" si="8"/>
        <v>3.6716507893773689E-3</v>
      </c>
      <c r="P121" s="38">
        <f t="shared" si="9"/>
        <v>2.6536716507893772</v>
      </c>
      <c r="Q121" s="37">
        <f t="shared" si="10"/>
        <v>1.2435095011993236E-2</v>
      </c>
    </row>
    <row r="122" spans="1:17" x14ac:dyDescent="0.25">
      <c r="A122" s="36">
        <v>41913</v>
      </c>
      <c r="B122" s="37">
        <v>0.14030000000000001</v>
      </c>
      <c r="C122" s="38">
        <v>2018.0500489999999</v>
      </c>
      <c r="D122" s="37">
        <v>1E-4</v>
      </c>
      <c r="E122" s="48">
        <v>0.02</v>
      </c>
      <c r="F122" s="38">
        <v>28</v>
      </c>
      <c r="G122" s="38">
        <f t="shared" si="11"/>
        <v>1794.4829433624952</v>
      </c>
      <c r="H122" s="38">
        <v>1795</v>
      </c>
      <c r="I122" s="49">
        <v>41978</v>
      </c>
      <c r="J122" s="38">
        <v>35</v>
      </c>
      <c r="K122" s="38">
        <v>2.35</v>
      </c>
      <c r="L122" s="38">
        <v>0.35</v>
      </c>
      <c r="M122" s="38">
        <f t="shared" si="6"/>
        <v>1792.6327877537576</v>
      </c>
      <c r="N122" s="38">
        <f t="shared" si="7"/>
        <v>224.0790984692197</v>
      </c>
      <c r="O122" s="38">
        <f t="shared" si="8"/>
        <v>1.7369970068737499E-3</v>
      </c>
      <c r="P122" s="38">
        <f t="shared" si="9"/>
        <v>2.0017369970068737</v>
      </c>
      <c r="Q122" s="37">
        <f t="shared" si="10"/>
        <v>8.9331714143871359E-3</v>
      </c>
    </row>
    <row r="123" spans="1:17" x14ac:dyDescent="0.25">
      <c r="A123" s="36">
        <v>41944</v>
      </c>
      <c r="B123" s="37">
        <v>0.1333</v>
      </c>
      <c r="C123" s="38">
        <v>2067.5600589999999</v>
      </c>
      <c r="D123" s="37">
        <v>4.0000000000000002E-4</v>
      </c>
      <c r="E123" s="48">
        <v>1.9099999999999999E-2</v>
      </c>
      <c r="F123" s="38">
        <v>33</v>
      </c>
      <c r="G123" s="38">
        <f t="shared" si="11"/>
        <v>1831.815664774246</v>
      </c>
      <c r="H123" s="38">
        <v>1830</v>
      </c>
      <c r="I123" s="49">
        <v>42006</v>
      </c>
      <c r="J123" s="38">
        <v>35</v>
      </c>
      <c r="K123" s="38">
        <v>2.2000000000000002</v>
      </c>
      <c r="L123" s="38">
        <v>0.15</v>
      </c>
      <c r="M123" s="38">
        <f t="shared" si="6"/>
        <v>1827.7298095653045</v>
      </c>
      <c r="N123" s="38">
        <f t="shared" si="7"/>
        <v>228.46622619566307</v>
      </c>
      <c r="O123" s="38">
        <f t="shared" si="8"/>
        <v>8.3420527205627041E-3</v>
      </c>
      <c r="P123" s="38">
        <f t="shared" si="9"/>
        <v>2.0583420527205631</v>
      </c>
      <c r="Q123" s="37">
        <f t="shared" si="10"/>
        <v>9.0093931474919953E-3</v>
      </c>
    </row>
    <row r="124" spans="1:17" x14ac:dyDescent="0.25">
      <c r="A124" s="36">
        <v>41974</v>
      </c>
      <c r="B124" s="37">
        <v>0.192</v>
      </c>
      <c r="C124" s="38">
        <v>2058.8999020000001</v>
      </c>
      <c r="D124" s="37">
        <v>2.9999999999999997E-4</v>
      </c>
      <c r="E124" s="48">
        <v>1.9199999999999998E-2</v>
      </c>
      <c r="F124" s="38">
        <v>30</v>
      </c>
      <c r="G124" s="38">
        <f t="shared" si="11"/>
        <v>1745.4261614380082</v>
      </c>
      <c r="H124" s="38">
        <v>1745</v>
      </c>
      <c r="I124" s="49">
        <v>42041</v>
      </c>
      <c r="J124" s="38">
        <v>37</v>
      </c>
      <c r="K124" s="38">
        <v>3.3</v>
      </c>
      <c r="L124" s="38">
        <v>0.35</v>
      </c>
      <c r="M124" s="38">
        <f t="shared" si="6"/>
        <v>1741.6469336836153</v>
      </c>
      <c r="N124" s="38">
        <f t="shared" si="7"/>
        <v>217.70586671045191</v>
      </c>
      <c r="O124" s="38">
        <f t="shared" si="8"/>
        <v>5.4495269127904696E-3</v>
      </c>
      <c r="P124" s="38">
        <f t="shared" si="9"/>
        <v>2.9554495269127901</v>
      </c>
      <c r="Q124" s="37">
        <f t="shared" si="10"/>
        <v>1.3575424363016952E-2</v>
      </c>
    </row>
    <row r="125" spans="1:17" x14ac:dyDescent="0.25">
      <c r="A125" s="36">
        <v>42005</v>
      </c>
      <c r="B125" s="37">
        <v>0.2097</v>
      </c>
      <c r="C125" s="38">
        <v>1994.98999</v>
      </c>
      <c r="D125" s="37">
        <v>1E-4</v>
      </c>
      <c r="E125" s="48">
        <v>1.9699999999999999E-2</v>
      </c>
      <c r="F125" s="38">
        <v>28</v>
      </c>
      <c r="G125" s="38">
        <f t="shared" si="11"/>
        <v>1676.3120723426284</v>
      </c>
      <c r="H125" s="38">
        <v>1675</v>
      </c>
      <c r="I125" s="49">
        <v>42069</v>
      </c>
      <c r="J125" s="38">
        <v>35</v>
      </c>
      <c r="K125" s="38">
        <v>2.85</v>
      </c>
      <c r="L125" s="38">
        <v>0.05</v>
      </c>
      <c r="M125" s="38">
        <f t="shared" si="6"/>
        <v>1672.1339384331723</v>
      </c>
      <c r="N125" s="38">
        <f t="shared" si="7"/>
        <v>209.01674230414653</v>
      </c>
      <c r="O125" s="38">
        <f t="shared" si="8"/>
        <v>1.6252853530149146E-3</v>
      </c>
      <c r="P125" s="38">
        <f t="shared" si="9"/>
        <v>2.801625285353015</v>
      </c>
      <c r="Q125" s="37">
        <f t="shared" si="10"/>
        <v>1.3403831934555204E-2</v>
      </c>
    </row>
    <row r="126" spans="1:17" x14ac:dyDescent="0.25">
      <c r="A126" s="36">
        <v>42036</v>
      </c>
      <c r="B126" s="37">
        <v>0.13339999999999999</v>
      </c>
      <c r="C126" s="38">
        <v>2104.5</v>
      </c>
      <c r="D126" s="37">
        <v>2.0000000000000001E-4</v>
      </c>
      <c r="E126" s="48">
        <v>1.9400000000000001E-2</v>
      </c>
      <c r="F126" s="38">
        <v>32</v>
      </c>
      <c r="G126" s="38">
        <f t="shared" si="11"/>
        <v>1867.7282608854789</v>
      </c>
      <c r="H126" s="38">
        <v>1870</v>
      </c>
      <c r="I126" s="49">
        <v>42096</v>
      </c>
      <c r="J126" s="38">
        <v>34</v>
      </c>
      <c r="K126" s="38">
        <v>2.1</v>
      </c>
      <c r="L126" s="38">
        <v>0.1</v>
      </c>
      <c r="M126" s="38">
        <f t="shared" si="6"/>
        <v>1867.8651619683553</v>
      </c>
      <c r="N126" s="38">
        <f t="shared" si="7"/>
        <v>233.48314524604442</v>
      </c>
      <c r="O126" s="38">
        <f t="shared" si="8"/>
        <v>4.1308091729259123E-3</v>
      </c>
      <c r="P126" s="38">
        <f t="shared" si="9"/>
        <v>2.004130809172926</v>
      </c>
      <c r="Q126" s="37">
        <f t="shared" si="10"/>
        <v>8.5836209164519093E-3</v>
      </c>
    </row>
    <row r="127" spans="1:17" x14ac:dyDescent="0.25">
      <c r="A127" s="36">
        <v>42064</v>
      </c>
      <c r="B127" s="37">
        <v>0.15290000000000001</v>
      </c>
      <c r="C127" s="38">
        <v>2067.889893</v>
      </c>
      <c r="D127" s="37">
        <v>5.0000000000000001E-4</v>
      </c>
      <c r="E127" s="48">
        <v>1.9599999999999999E-2</v>
      </c>
      <c r="F127" s="38">
        <v>30</v>
      </c>
      <c r="G127" s="38">
        <f t="shared" si="11"/>
        <v>1811.9542210425054</v>
      </c>
      <c r="H127" s="38">
        <v>1810</v>
      </c>
      <c r="I127" s="49">
        <v>42125</v>
      </c>
      <c r="J127" s="38">
        <v>31</v>
      </c>
      <c r="K127" s="38">
        <v>1.4</v>
      </c>
      <c r="L127" s="38">
        <v>0.05</v>
      </c>
      <c r="M127" s="38">
        <f t="shared" si="6"/>
        <v>1808.5231386183011</v>
      </c>
      <c r="N127" s="38">
        <f t="shared" si="7"/>
        <v>226.06539232728764</v>
      </c>
      <c r="O127" s="38">
        <f t="shared" si="8"/>
        <v>9.3480849179650456E-3</v>
      </c>
      <c r="P127" s="38">
        <f t="shared" si="9"/>
        <v>1.3593480849179649</v>
      </c>
      <c r="Q127" s="37">
        <f t="shared" si="10"/>
        <v>6.013074672437964E-3</v>
      </c>
    </row>
    <row r="128" spans="1:17" x14ac:dyDescent="0.25">
      <c r="A128" s="36">
        <v>42095</v>
      </c>
      <c r="B128" s="37">
        <v>0.14549999999999999</v>
      </c>
      <c r="C128" s="38">
        <v>2085.51001</v>
      </c>
      <c r="D128" s="37">
        <v>0</v>
      </c>
      <c r="E128" s="48">
        <v>1.9599999999999999E-2</v>
      </c>
      <c r="F128" s="38">
        <v>29</v>
      </c>
      <c r="G128" s="38">
        <f t="shared" si="11"/>
        <v>1842.6871031825087</v>
      </c>
      <c r="H128" s="38">
        <v>1845</v>
      </c>
      <c r="I128" s="49">
        <v>42160</v>
      </c>
      <c r="J128" s="38">
        <v>36</v>
      </c>
      <c r="K128" s="38">
        <v>2</v>
      </c>
      <c r="L128" s="38">
        <v>0.2</v>
      </c>
      <c r="M128" s="38">
        <f t="shared" si="6"/>
        <v>1843</v>
      </c>
      <c r="N128" s="38">
        <f t="shared" si="7"/>
        <v>230.375</v>
      </c>
      <c r="O128" s="38">
        <f t="shared" si="8"/>
        <v>0</v>
      </c>
      <c r="P128" s="38">
        <f t="shared" si="9"/>
        <v>1.8</v>
      </c>
      <c r="Q128" s="37">
        <f t="shared" si="10"/>
        <v>7.8133478024959308E-3</v>
      </c>
    </row>
    <row r="129" spans="1:17" x14ac:dyDescent="0.25">
      <c r="A129" s="36">
        <v>42125</v>
      </c>
      <c r="B129" s="37">
        <v>0.1384</v>
      </c>
      <c r="C129" s="38">
        <v>2107.389893</v>
      </c>
      <c r="D129" s="37">
        <v>1E-4</v>
      </c>
      <c r="E129" s="48">
        <v>1.9599999999999999E-2</v>
      </c>
      <c r="F129" s="38">
        <v>32</v>
      </c>
      <c r="G129" s="38">
        <f t="shared" si="11"/>
        <v>1862.0636078943435</v>
      </c>
      <c r="H129" s="38">
        <v>1860</v>
      </c>
      <c r="I129" s="49">
        <v>41822</v>
      </c>
      <c r="J129" s="38">
        <v>34</v>
      </c>
      <c r="K129" s="38">
        <v>1.65</v>
      </c>
      <c r="L129" s="38">
        <v>0.15</v>
      </c>
      <c r="M129" s="38">
        <f t="shared" si="6"/>
        <v>1858.3326740532989</v>
      </c>
      <c r="N129" s="38">
        <f t="shared" si="7"/>
        <v>232.29158425666236</v>
      </c>
      <c r="O129" s="38">
        <f t="shared" si="8"/>
        <v>2.0510037019883772E-3</v>
      </c>
      <c r="P129" s="38">
        <f t="shared" si="9"/>
        <v>1.5020510037019883</v>
      </c>
      <c r="Q129" s="37">
        <f t="shared" si="10"/>
        <v>6.4662308301378247E-3</v>
      </c>
    </row>
    <row r="130" spans="1:17" x14ac:dyDescent="0.25">
      <c r="A130" s="36">
        <v>42156</v>
      </c>
      <c r="B130" s="37">
        <v>0.18229999999999999</v>
      </c>
      <c r="C130" s="38">
        <v>2063.110107</v>
      </c>
      <c r="D130" s="37">
        <v>2.0000000000000001E-4</v>
      </c>
      <c r="E130" s="48">
        <v>1.9900000000000001E-2</v>
      </c>
      <c r="F130" s="38">
        <v>31</v>
      </c>
      <c r="G130" s="38">
        <f t="shared" si="11"/>
        <v>1758.699355965548</v>
      </c>
      <c r="H130" s="38">
        <v>1760</v>
      </c>
      <c r="I130" s="49">
        <v>42223</v>
      </c>
      <c r="J130" s="38">
        <v>38</v>
      </c>
      <c r="K130" s="38">
        <v>2.85</v>
      </c>
      <c r="L130" s="38">
        <v>0.05</v>
      </c>
      <c r="M130" s="38">
        <f t="shared" si="6"/>
        <v>1757.1133538061811</v>
      </c>
      <c r="N130" s="38">
        <f t="shared" si="7"/>
        <v>219.63916922577263</v>
      </c>
      <c r="O130" s="38">
        <f t="shared" si="8"/>
        <v>3.7793001780654558E-3</v>
      </c>
      <c r="P130" s="38">
        <f t="shared" si="9"/>
        <v>2.8037793001780655</v>
      </c>
      <c r="Q130" s="37">
        <f t="shared" si="10"/>
        <v>1.276538838705946E-2</v>
      </c>
    </row>
    <row r="131" spans="1:17" x14ac:dyDescent="0.25">
      <c r="A131" s="36">
        <v>42186</v>
      </c>
      <c r="B131" s="37">
        <v>0.1212</v>
      </c>
      <c r="C131" s="38">
        <v>2103.8400879999999</v>
      </c>
      <c r="D131" s="37">
        <v>4.0000000000000002E-4</v>
      </c>
      <c r="E131" s="48">
        <v>2.01E-2</v>
      </c>
      <c r="F131" s="38">
        <v>31</v>
      </c>
      <c r="G131" s="38">
        <f t="shared" si="11"/>
        <v>1890.366441883556</v>
      </c>
      <c r="H131" s="38">
        <v>1890</v>
      </c>
      <c r="I131" s="49">
        <v>42251</v>
      </c>
      <c r="J131" s="38">
        <v>35</v>
      </c>
      <c r="K131" s="38">
        <v>1.8</v>
      </c>
      <c r="L131" s="38">
        <v>5.2</v>
      </c>
      <c r="M131" s="38">
        <f t="shared" si="6"/>
        <v>1888.1275082395771</v>
      </c>
      <c r="N131" s="38">
        <f t="shared" si="7"/>
        <v>236.01593852994714</v>
      </c>
      <c r="O131" s="38">
        <f t="shared" si="8"/>
        <v>8.0793636425812512E-3</v>
      </c>
      <c r="P131" s="38">
        <f t="shared" si="9"/>
        <v>-3.391920636357419</v>
      </c>
      <c r="Q131" s="37">
        <f t="shared" si="10"/>
        <v>-1.4371574468590526E-2</v>
      </c>
    </row>
    <row r="132" spans="1:17" x14ac:dyDescent="0.25">
      <c r="A132" s="36">
        <v>42217</v>
      </c>
      <c r="B132" s="37">
        <v>0.2843</v>
      </c>
      <c r="C132" s="38">
        <v>1972.1800539999999</v>
      </c>
      <c r="D132" s="37">
        <v>0</v>
      </c>
      <c r="E132" s="48">
        <v>2.07E-2</v>
      </c>
      <c r="F132" s="38">
        <v>30</v>
      </c>
      <c r="G132" s="38">
        <f t="shared" si="11"/>
        <v>1546.9163495405758</v>
      </c>
      <c r="H132" s="38">
        <v>1545</v>
      </c>
      <c r="I132" s="49">
        <v>42279</v>
      </c>
      <c r="J132" s="38">
        <v>32</v>
      </c>
      <c r="K132" s="38">
        <v>3.3</v>
      </c>
      <c r="L132" s="38">
        <v>0.05</v>
      </c>
      <c r="M132" s="38">
        <f t="shared" si="6"/>
        <v>1541.7</v>
      </c>
      <c r="N132" s="38">
        <f t="shared" si="7"/>
        <v>192.71250000000001</v>
      </c>
      <c r="O132" s="38">
        <f t="shared" si="8"/>
        <v>0</v>
      </c>
      <c r="P132" s="38">
        <f t="shared" si="9"/>
        <v>3.25</v>
      </c>
      <c r="Q132" s="37">
        <f t="shared" si="10"/>
        <v>1.6864500227022117E-2</v>
      </c>
    </row>
    <row r="133" spans="1:17" x14ac:dyDescent="0.25">
      <c r="A133" s="36">
        <v>42248</v>
      </c>
      <c r="B133" s="37">
        <v>0.245</v>
      </c>
      <c r="C133" s="38">
        <v>1920.030029</v>
      </c>
      <c r="D133" s="37">
        <v>0</v>
      </c>
      <c r="E133" s="48">
        <v>2.1899999999999999E-2</v>
      </c>
      <c r="F133" s="38">
        <v>30</v>
      </c>
      <c r="G133" s="38">
        <f t="shared" si="11"/>
        <v>1556.2808695288004</v>
      </c>
      <c r="H133" s="38">
        <v>1555</v>
      </c>
      <c r="I133" s="49">
        <v>42314</v>
      </c>
      <c r="J133" s="38">
        <v>37</v>
      </c>
      <c r="K133" s="38">
        <v>2.5</v>
      </c>
      <c r="L133" s="38">
        <v>0.05</v>
      </c>
      <c r="M133" s="38">
        <f t="shared" si="6"/>
        <v>1552.5</v>
      </c>
      <c r="N133" s="38">
        <f t="shared" si="7"/>
        <v>194.0625</v>
      </c>
      <c r="O133" s="38">
        <f t="shared" si="8"/>
        <v>0</v>
      </c>
      <c r="P133" s="38">
        <f t="shared" si="9"/>
        <v>2.4500000000000002</v>
      </c>
      <c r="Q133" s="37">
        <f t="shared" si="10"/>
        <v>1.2624798711755234E-2</v>
      </c>
    </row>
    <row r="134" spans="1:17" x14ac:dyDescent="0.25">
      <c r="A134" s="36">
        <v>42278</v>
      </c>
      <c r="B134" s="37">
        <v>0.1507</v>
      </c>
      <c r="C134" s="38">
        <v>2079.360107</v>
      </c>
      <c r="D134" s="37">
        <v>1E-4</v>
      </c>
      <c r="E134" s="48">
        <v>2.1100000000000001E-2</v>
      </c>
      <c r="F134" s="38">
        <v>31</v>
      </c>
      <c r="G134" s="38">
        <f t="shared" si="11"/>
        <v>1821.2096531202353</v>
      </c>
      <c r="H134" s="38">
        <v>1820</v>
      </c>
      <c r="I134" s="49">
        <v>42342</v>
      </c>
      <c r="J134" s="38">
        <v>35</v>
      </c>
      <c r="K134" s="38">
        <v>2.1</v>
      </c>
      <c r="L134" s="38">
        <v>0.1</v>
      </c>
      <c r="M134" s="38">
        <f t="shared" ref="M134:M148" si="12">H134*EXP(-D134*(J134/365))-K134</f>
        <v>1817.8825480288797</v>
      </c>
      <c r="N134" s="38">
        <f t="shared" ref="N134:N148" si="13">M134/$B$1</f>
        <v>227.23531850360996</v>
      </c>
      <c r="O134" s="38">
        <f t="shared" ref="O134:O148" si="14">(N134+K134)*(EXP(D134*F134/365)-1)</f>
        <v>1.947787688855342E-3</v>
      </c>
      <c r="P134" s="38">
        <f t="shared" ref="P134:P148" si="15">K134-L134+O134</f>
        <v>2.0019477876888554</v>
      </c>
      <c r="Q134" s="37">
        <f t="shared" ref="Q134:Q148" si="16">P134/N134</f>
        <v>8.8100203827119923E-3</v>
      </c>
    </row>
    <row r="135" spans="1:17" x14ac:dyDescent="0.25">
      <c r="A135" s="36">
        <v>42309</v>
      </c>
      <c r="B135" s="37">
        <v>0.1613</v>
      </c>
      <c r="C135" s="38">
        <v>2080.4099120000001</v>
      </c>
      <c r="D135" s="37">
        <v>1.1000000000000001E-3</v>
      </c>
      <c r="E135" s="48">
        <v>2.07E-2</v>
      </c>
      <c r="F135" s="38">
        <v>31</v>
      </c>
      <c r="G135" s="38">
        <f t="shared" ref="G135:G148" si="17">C135*EXP((D135-E135+((B135^2)/2))*(1/12)+(B135*SQRT(F135/365)*$B$2))</f>
        <v>1805.7800444574482</v>
      </c>
      <c r="H135" s="38">
        <v>1805</v>
      </c>
      <c r="I135" s="49">
        <v>42377</v>
      </c>
      <c r="J135" s="38">
        <v>39</v>
      </c>
      <c r="K135" s="38">
        <v>2.6</v>
      </c>
      <c r="L135" s="38">
        <v>0.35</v>
      </c>
      <c r="M135" s="38">
        <f t="shared" si="12"/>
        <v>1802.1878631518482</v>
      </c>
      <c r="N135" s="38">
        <f t="shared" si="13"/>
        <v>225.27348289398103</v>
      </c>
      <c r="O135" s="38">
        <f t="shared" si="14"/>
        <v>2.1289996590365141E-2</v>
      </c>
      <c r="P135" s="38">
        <f t="shared" si="15"/>
        <v>2.2712899965903652</v>
      </c>
      <c r="Q135" s="37">
        <f t="shared" si="16"/>
        <v>1.0082367296018092E-2</v>
      </c>
    </row>
    <row r="136" spans="1:17" x14ac:dyDescent="0.25">
      <c r="A136" s="36">
        <v>42339</v>
      </c>
      <c r="B136" s="37">
        <v>0.18210000000000001</v>
      </c>
      <c r="C136" s="38">
        <v>2043.9399410000001</v>
      </c>
      <c r="D136" s="37">
        <v>1.4E-3</v>
      </c>
      <c r="E136" s="48">
        <v>2.1100000000000001E-2</v>
      </c>
      <c r="F136" s="38">
        <v>29</v>
      </c>
      <c r="G136" s="38">
        <f t="shared" si="17"/>
        <v>1751.7799915681253</v>
      </c>
      <c r="H136" s="38">
        <v>1750</v>
      </c>
      <c r="I136" s="49">
        <v>42405</v>
      </c>
      <c r="J136" s="38">
        <v>36</v>
      </c>
      <c r="K136" s="38">
        <v>2.35</v>
      </c>
      <c r="L136" s="38">
        <v>0.25</v>
      </c>
      <c r="M136" s="38">
        <f t="shared" si="12"/>
        <v>1747.4083728469709</v>
      </c>
      <c r="N136" s="38">
        <f t="shared" si="13"/>
        <v>218.42604660587136</v>
      </c>
      <c r="O136" s="38">
        <f t="shared" si="14"/>
        <v>2.4558920627537863E-2</v>
      </c>
      <c r="P136" s="38">
        <f t="shared" si="15"/>
        <v>2.1245589206275381</v>
      </c>
      <c r="Q136" s="37">
        <f t="shared" si="16"/>
        <v>9.7266738726498984E-3</v>
      </c>
    </row>
    <row r="137" spans="1:17" x14ac:dyDescent="0.25">
      <c r="A137" s="36">
        <v>42370</v>
      </c>
      <c r="B137" s="37">
        <v>0.20200000000000001</v>
      </c>
      <c r="C137" s="38">
        <v>1940.23999</v>
      </c>
      <c r="D137" s="37">
        <v>2.2000000000000001E-3</v>
      </c>
      <c r="E137" s="48">
        <v>2.2700000000000001E-2</v>
      </c>
      <c r="F137" s="38">
        <v>31</v>
      </c>
      <c r="G137" s="38">
        <f t="shared" si="17"/>
        <v>1626.1200835727034</v>
      </c>
      <c r="H137" s="38">
        <v>1625</v>
      </c>
      <c r="I137" s="49">
        <v>42433</v>
      </c>
      <c r="J137" s="38">
        <v>35</v>
      </c>
      <c r="K137" s="38">
        <v>2.15</v>
      </c>
      <c r="L137" s="38">
        <v>0.05</v>
      </c>
      <c r="M137" s="38">
        <f t="shared" si="12"/>
        <v>1622.5072279375024</v>
      </c>
      <c r="N137" s="38">
        <f t="shared" si="13"/>
        <v>202.8134034921878</v>
      </c>
      <c r="O137" s="38">
        <f t="shared" si="14"/>
        <v>3.8300849688973633E-2</v>
      </c>
      <c r="P137" s="38">
        <f t="shared" si="15"/>
        <v>2.1383008496889739</v>
      </c>
      <c r="Q137" s="37">
        <f t="shared" si="16"/>
        <v>1.0543192968857897E-2</v>
      </c>
    </row>
    <row r="138" spans="1:17" x14ac:dyDescent="0.25">
      <c r="A138" s="36">
        <v>42401</v>
      </c>
      <c r="B138" s="37">
        <v>0.20549999999999999</v>
      </c>
      <c r="C138" s="38">
        <v>1932.2299800000001</v>
      </c>
      <c r="D138" s="37">
        <v>2.3E-3</v>
      </c>
      <c r="E138" s="48">
        <v>2.3E-2</v>
      </c>
      <c r="F138" s="38">
        <v>31</v>
      </c>
      <c r="G138" s="38">
        <f t="shared" si="17"/>
        <v>1614.5280731411806</v>
      </c>
      <c r="H138" s="38">
        <v>1615</v>
      </c>
      <c r="I138" s="49">
        <v>42461</v>
      </c>
      <c r="J138" s="38">
        <v>32</v>
      </c>
      <c r="K138" s="38">
        <v>1.75</v>
      </c>
      <c r="L138" s="38">
        <v>0.05</v>
      </c>
      <c r="M138" s="38">
        <f t="shared" si="12"/>
        <v>1612.9243780364136</v>
      </c>
      <c r="N138" s="38">
        <f t="shared" si="13"/>
        <v>201.6155472545517</v>
      </c>
      <c r="O138" s="38">
        <f t="shared" si="14"/>
        <v>3.9729807782965573E-2</v>
      </c>
      <c r="P138" s="38">
        <f t="shared" si="15"/>
        <v>1.7397298077829655</v>
      </c>
      <c r="Q138" s="37">
        <f t="shared" si="16"/>
        <v>8.6289466832954725E-3</v>
      </c>
    </row>
    <row r="139" spans="1:17" x14ac:dyDescent="0.25">
      <c r="A139" s="36">
        <v>42430</v>
      </c>
      <c r="B139" s="37">
        <v>0.13950000000000001</v>
      </c>
      <c r="C139" s="38">
        <v>2059.73999</v>
      </c>
      <c r="D139" s="37">
        <v>1.8E-3</v>
      </c>
      <c r="E139" s="48">
        <v>2.1700000000000001E-2</v>
      </c>
      <c r="F139" s="38">
        <v>29</v>
      </c>
      <c r="G139" s="38">
        <f t="shared" si="17"/>
        <v>1828.9987093658449</v>
      </c>
      <c r="H139" s="38">
        <v>1830</v>
      </c>
      <c r="I139" s="49">
        <v>42496</v>
      </c>
      <c r="J139" s="38">
        <v>36</v>
      </c>
      <c r="K139" s="38">
        <v>2.2000000000000002</v>
      </c>
      <c r="L139" s="38">
        <v>0.15</v>
      </c>
      <c r="M139" s="38">
        <f t="shared" si="12"/>
        <v>1827.4751411664045</v>
      </c>
      <c r="N139" s="38">
        <f t="shared" si="13"/>
        <v>228.43439264580056</v>
      </c>
      <c r="O139" s="38">
        <f t="shared" si="14"/>
        <v>3.2986236209185449E-2</v>
      </c>
      <c r="P139" s="38">
        <f t="shared" si="15"/>
        <v>2.0829862362091855</v>
      </c>
      <c r="Q139" s="37">
        <f t="shared" si="16"/>
        <v>9.1185316365165921E-3</v>
      </c>
    </row>
    <row r="140" spans="1:17" x14ac:dyDescent="0.25">
      <c r="A140" s="36">
        <v>42461</v>
      </c>
      <c r="B140" s="37">
        <v>0.157</v>
      </c>
      <c r="C140" s="38">
        <v>2065.3000489999999</v>
      </c>
      <c r="D140" s="37">
        <v>1.6000000000000001E-3</v>
      </c>
      <c r="E140" s="48">
        <v>2.12E-2</v>
      </c>
      <c r="F140" s="38">
        <v>32</v>
      </c>
      <c r="G140" s="38">
        <f t="shared" si="17"/>
        <v>1795.3666978444837</v>
      </c>
      <c r="H140" s="38">
        <v>1795</v>
      </c>
      <c r="I140" s="49">
        <v>42524</v>
      </c>
      <c r="J140" s="38">
        <v>35</v>
      </c>
      <c r="K140" s="38">
        <v>2.0499999999999998</v>
      </c>
      <c r="L140" s="38">
        <v>0.05</v>
      </c>
      <c r="M140" s="38">
        <f t="shared" si="12"/>
        <v>1792.6746238650107</v>
      </c>
      <c r="N140" s="38">
        <f t="shared" si="13"/>
        <v>224.08432798312634</v>
      </c>
      <c r="O140" s="38">
        <f t="shared" si="14"/>
        <v>3.1722985430596783E-2</v>
      </c>
      <c r="P140" s="38">
        <f t="shared" si="15"/>
        <v>2.0317229854305965</v>
      </c>
      <c r="Q140" s="37">
        <f t="shared" si="16"/>
        <v>9.066778581604271E-3</v>
      </c>
    </row>
    <row r="141" spans="1:17" x14ac:dyDescent="0.25">
      <c r="A141" s="36">
        <v>42491</v>
      </c>
      <c r="B141" s="37">
        <v>0.1419</v>
      </c>
      <c r="C141" s="38">
        <v>2096.9499510000001</v>
      </c>
      <c r="D141" s="37">
        <v>2.7000000000000001E-3</v>
      </c>
      <c r="E141" s="48">
        <v>2.1399999999999999E-2</v>
      </c>
      <c r="F141" s="38">
        <v>30</v>
      </c>
      <c r="G141" s="38">
        <f t="shared" si="17"/>
        <v>1854.6947704365432</v>
      </c>
      <c r="H141" s="38">
        <v>1855</v>
      </c>
      <c r="I141" s="49">
        <v>42552</v>
      </c>
      <c r="J141" s="38">
        <v>31</v>
      </c>
      <c r="K141" s="38">
        <v>1.65</v>
      </c>
      <c r="L141" s="38">
        <v>0.05</v>
      </c>
      <c r="M141" s="38">
        <f t="shared" si="12"/>
        <v>1852.9246693171763</v>
      </c>
      <c r="N141" s="38">
        <f t="shared" si="13"/>
        <v>231.61558366464703</v>
      </c>
      <c r="O141" s="38">
        <f t="shared" si="14"/>
        <v>5.1771531359719805E-2</v>
      </c>
      <c r="P141" s="38">
        <f t="shared" si="15"/>
        <v>1.6517715313597197</v>
      </c>
      <c r="Q141" s="37">
        <f t="shared" si="16"/>
        <v>7.1315215721896178E-3</v>
      </c>
    </row>
    <row r="142" spans="1:17" x14ac:dyDescent="0.25">
      <c r="A142" s="36">
        <v>42522</v>
      </c>
      <c r="B142" s="37">
        <v>0.1565</v>
      </c>
      <c r="C142" s="38">
        <v>2098.860107</v>
      </c>
      <c r="D142" s="37">
        <v>2E-3</v>
      </c>
      <c r="E142" s="48">
        <v>2.1299999999999999E-2</v>
      </c>
      <c r="F142" s="38">
        <v>29</v>
      </c>
      <c r="G142" s="38">
        <f t="shared" si="17"/>
        <v>1837.613046942749</v>
      </c>
      <c r="H142" s="38">
        <v>1840</v>
      </c>
      <c r="I142" s="49">
        <v>42587</v>
      </c>
      <c r="J142" s="38">
        <v>36</v>
      </c>
      <c r="K142" s="38">
        <v>2.6</v>
      </c>
      <c r="L142" s="38">
        <v>0.05</v>
      </c>
      <c r="M142" s="38">
        <f t="shared" si="12"/>
        <v>1837.0370768922232</v>
      </c>
      <c r="N142" s="38">
        <f t="shared" si="13"/>
        <v>229.62963461152791</v>
      </c>
      <c r="O142" s="38">
        <f t="shared" si="14"/>
        <v>3.6905175422496592E-2</v>
      </c>
      <c r="P142" s="38">
        <f t="shared" si="15"/>
        <v>2.5869051754224968</v>
      </c>
      <c r="Q142" s="37">
        <f t="shared" si="16"/>
        <v>1.1265554551784443E-2</v>
      </c>
    </row>
    <row r="143" spans="1:17" x14ac:dyDescent="0.25">
      <c r="A143" s="36">
        <v>42552</v>
      </c>
      <c r="B143" s="37">
        <v>0.1187</v>
      </c>
      <c r="C143" s="38">
        <v>2173.6000979999999</v>
      </c>
      <c r="D143" s="37">
        <v>1.9E-3</v>
      </c>
      <c r="E143" s="48">
        <v>2.0799999999999999E-2</v>
      </c>
      <c r="F143" s="38">
        <v>33</v>
      </c>
      <c r="G143" s="38">
        <f t="shared" si="17"/>
        <v>1950.9633345734474</v>
      </c>
      <c r="H143" s="38">
        <v>1950</v>
      </c>
      <c r="I143" s="49">
        <v>42615</v>
      </c>
      <c r="J143" s="38">
        <v>35</v>
      </c>
      <c r="K143" s="38">
        <v>1.9</v>
      </c>
      <c r="L143" s="38">
        <v>0.05</v>
      </c>
      <c r="M143" s="38">
        <f t="shared" si="12"/>
        <v>1947.7447583894307</v>
      </c>
      <c r="N143" s="38">
        <f t="shared" si="13"/>
        <v>243.46809479867883</v>
      </c>
      <c r="O143" s="38">
        <f t="shared" si="14"/>
        <v>4.2153153444953934E-2</v>
      </c>
      <c r="P143" s="38">
        <f t="shared" si="15"/>
        <v>1.8921531534449538</v>
      </c>
      <c r="Q143" s="37">
        <f t="shared" si="16"/>
        <v>7.7716678031655648E-3</v>
      </c>
    </row>
    <row r="144" spans="1:17" x14ac:dyDescent="0.25">
      <c r="A144" s="36">
        <v>42583</v>
      </c>
      <c r="B144" s="37">
        <v>0.13239999999999999</v>
      </c>
      <c r="C144" s="38">
        <v>2170.9499510000001</v>
      </c>
      <c r="D144" s="37">
        <v>2.5999999999999999E-3</v>
      </c>
      <c r="E144" s="48">
        <v>2.07E-2</v>
      </c>
      <c r="F144" s="38">
        <v>30</v>
      </c>
      <c r="G144" s="38">
        <f t="shared" si="17"/>
        <v>1935.7855435650461</v>
      </c>
      <c r="H144" s="38">
        <v>1935</v>
      </c>
      <c r="I144" s="49">
        <v>42650</v>
      </c>
      <c r="J144" s="38">
        <v>37</v>
      </c>
      <c r="K144" s="38">
        <v>2.7</v>
      </c>
      <c r="L144" s="38">
        <v>0.05</v>
      </c>
      <c r="M144" s="38">
        <f t="shared" si="12"/>
        <v>1931.7900754204102</v>
      </c>
      <c r="N144" s="38">
        <f t="shared" si="13"/>
        <v>241.47375942755127</v>
      </c>
      <c r="O144" s="38">
        <f t="shared" si="14"/>
        <v>5.2185173656506906E-2</v>
      </c>
      <c r="P144" s="38">
        <f t="shared" si="15"/>
        <v>2.7021851736565075</v>
      </c>
      <c r="Q144" s="37">
        <f t="shared" si="16"/>
        <v>1.1190388471453093E-2</v>
      </c>
    </row>
    <row r="145" spans="1:17" x14ac:dyDescent="0.25">
      <c r="A145" s="36">
        <v>42614</v>
      </c>
      <c r="B145" s="37">
        <v>0.13289999999999999</v>
      </c>
      <c r="C145" s="38">
        <v>2168.2700199999999</v>
      </c>
      <c r="D145" s="37">
        <v>2E-3</v>
      </c>
      <c r="E145" s="48">
        <v>2.0899999999999998E-2</v>
      </c>
      <c r="F145" s="38">
        <v>31</v>
      </c>
      <c r="G145" s="38">
        <f t="shared" si="17"/>
        <v>1928.7987005326802</v>
      </c>
      <c r="H145" s="38">
        <v>1930</v>
      </c>
      <c r="I145" s="49">
        <v>42678</v>
      </c>
      <c r="J145" s="38">
        <v>35</v>
      </c>
      <c r="K145" s="38">
        <v>2.2000000000000002</v>
      </c>
      <c r="L145" s="38">
        <v>0.05</v>
      </c>
      <c r="M145" s="38">
        <f t="shared" si="12"/>
        <v>1927.4298985040175</v>
      </c>
      <c r="N145" s="38">
        <f t="shared" si="13"/>
        <v>240.92873731300219</v>
      </c>
      <c r="O145" s="38">
        <f t="shared" si="14"/>
        <v>4.1302087785990767E-2</v>
      </c>
      <c r="P145" s="38">
        <f t="shared" si="15"/>
        <v>2.1913020877859912</v>
      </c>
      <c r="Q145" s="37">
        <f t="shared" si="16"/>
        <v>9.0952292043898625E-3</v>
      </c>
    </row>
    <row r="146" spans="1:17" x14ac:dyDescent="0.25">
      <c r="A146" s="36">
        <v>42644</v>
      </c>
      <c r="B146" s="37">
        <v>0.1706</v>
      </c>
      <c r="C146" s="38">
        <v>2126.1499020000001</v>
      </c>
      <c r="D146" s="37">
        <v>2E-3</v>
      </c>
      <c r="E146" s="51">
        <v>2.1100000000000001E-2</v>
      </c>
      <c r="F146" s="38">
        <v>30</v>
      </c>
      <c r="G146" s="38">
        <f t="shared" si="17"/>
        <v>1835.2951288669428</v>
      </c>
      <c r="H146" s="38">
        <v>1835</v>
      </c>
      <c r="I146" s="49">
        <v>46358</v>
      </c>
      <c r="J146" s="38">
        <v>32</v>
      </c>
      <c r="K146" s="38">
        <v>2.1</v>
      </c>
      <c r="L146" s="38">
        <v>0.05</v>
      </c>
      <c r="M146" s="38">
        <f t="shared" si="12"/>
        <v>1832.5782747822134</v>
      </c>
      <c r="N146" s="38">
        <f t="shared" si="13"/>
        <v>229.07228434777667</v>
      </c>
      <c r="O146" s="38">
        <f t="shared" si="14"/>
        <v>3.8004046989136196E-2</v>
      </c>
      <c r="P146" s="38">
        <f t="shared" si="15"/>
        <v>2.0880040469891363</v>
      </c>
      <c r="Q146" s="37">
        <f t="shared" si="16"/>
        <v>9.1150444189884473E-3</v>
      </c>
    </row>
    <row r="147" spans="1:17" x14ac:dyDescent="0.25">
      <c r="A147" s="36">
        <v>42675</v>
      </c>
      <c r="B147" s="37">
        <v>0.1333</v>
      </c>
      <c r="C147" s="38">
        <v>2198.8100589999999</v>
      </c>
      <c r="D147" s="37">
        <v>3.8E-3</v>
      </c>
      <c r="E147" s="37">
        <v>2.1000000000000001E-2</v>
      </c>
      <c r="F147" s="38">
        <v>30</v>
      </c>
      <c r="G147" s="38">
        <f t="shared" si="17"/>
        <v>1959.2771459635981</v>
      </c>
      <c r="H147" s="38">
        <v>1960</v>
      </c>
      <c r="I147" s="49">
        <v>42375</v>
      </c>
      <c r="J147" s="38">
        <v>37</v>
      </c>
      <c r="K147" s="38">
        <v>2.35</v>
      </c>
      <c r="L147" s="38">
        <v>0.1</v>
      </c>
      <c r="M147" s="38">
        <f t="shared" si="12"/>
        <v>1956.8951426572005</v>
      </c>
      <c r="N147" s="38">
        <f t="shared" si="13"/>
        <v>244.61189283215006</v>
      </c>
      <c r="O147" s="38">
        <f t="shared" si="14"/>
        <v>7.7145350243647284E-2</v>
      </c>
      <c r="P147" s="38">
        <f t="shared" si="15"/>
        <v>2.3271453502436472</v>
      </c>
      <c r="Q147" s="37">
        <f t="shared" si="16"/>
        <v>9.5136230838968588E-3</v>
      </c>
    </row>
    <row r="148" spans="1:17" x14ac:dyDescent="0.25">
      <c r="A148" s="36">
        <v>42705</v>
      </c>
      <c r="B148" s="37">
        <v>0.1404</v>
      </c>
      <c r="C148" s="38">
        <v>2238.830078</v>
      </c>
      <c r="D148" s="37">
        <v>4.4000000000000003E-3</v>
      </c>
      <c r="E148" s="48">
        <v>2.01E-2</v>
      </c>
      <c r="F148" s="38">
        <v>32</v>
      </c>
      <c r="G148" s="38">
        <f t="shared" si="17"/>
        <v>1975.3625640383555</v>
      </c>
      <c r="H148" s="38">
        <v>1975</v>
      </c>
      <c r="I148" s="38"/>
      <c r="J148" s="38">
        <v>0</v>
      </c>
      <c r="K148" s="38"/>
      <c r="L148" s="38"/>
      <c r="M148" s="38">
        <f t="shared" si="12"/>
        <v>1975</v>
      </c>
      <c r="N148" s="38">
        <f t="shared" si="13"/>
        <v>246.875</v>
      </c>
      <c r="O148" s="38">
        <f t="shared" si="14"/>
        <v>9.525124727859588E-2</v>
      </c>
      <c r="P148" s="38">
        <f t="shared" si="15"/>
        <v>9.525124727859588E-2</v>
      </c>
      <c r="Q148" s="37">
        <f t="shared" si="16"/>
        <v>3.8582783707785673E-4</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50"/>
  <sheetViews>
    <sheetView topLeftCell="C1" zoomScale="70" zoomScaleNormal="70" workbookViewId="0">
      <selection activeCell="M15" sqref="M15"/>
    </sheetView>
  </sheetViews>
  <sheetFormatPr baseColWidth="10" defaultColWidth="12.28515625" defaultRowHeight="15.75" x14ac:dyDescent="0.25"/>
  <cols>
    <col min="1" max="1" width="19.5703125" style="8" bestFit="1" customWidth="1"/>
    <col min="2" max="2" width="25" style="9" bestFit="1" customWidth="1"/>
    <col min="3" max="3" width="12.28515625" style="9"/>
    <col min="4" max="4" width="12.28515625" style="3"/>
    <col min="5" max="5" width="16.140625" style="3" bestFit="1" customWidth="1"/>
    <col min="6" max="7" width="19.42578125" style="3" bestFit="1" customWidth="1"/>
    <col min="8" max="8" width="21.140625" style="3" bestFit="1" customWidth="1"/>
    <col min="9" max="9" width="21.28515625" style="3" bestFit="1" customWidth="1"/>
    <col min="10" max="10" width="23.85546875" style="3" bestFit="1" customWidth="1"/>
    <col min="11" max="11" width="21.140625" style="3" bestFit="1" customWidth="1"/>
    <col min="12" max="12" width="12.28515625" style="3"/>
    <col min="13" max="13" width="19" style="3" bestFit="1" customWidth="1"/>
    <col min="14" max="16384" width="12.28515625" style="3"/>
  </cols>
  <sheetData>
    <row r="1" spans="1:18" x14ac:dyDescent="0.25">
      <c r="A1" s="14" t="s">
        <v>87</v>
      </c>
      <c r="B1" s="7" t="s">
        <v>88</v>
      </c>
    </row>
    <row r="2" spans="1:18" x14ac:dyDescent="0.25">
      <c r="A2" s="14">
        <f>SLOPE(P9:P55,Q9:Q55)</f>
        <v>0.24776711202807461</v>
      </c>
      <c r="B2" s="3">
        <f>MIN(E6:E149)</f>
        <v>-0.11279782107372582</v>
      </c>
    </row>
    <row r="3" spans="1:18" x14ac:dyDescent="0.25">
      <c r="A3" s="14" t="s">
        <v>91</v>
      </c>
      <c r="B3" s="7" t="s">
        <v>98</v>
      </c>
      <c r="C3" s="3"/>
    </row>
    <row r="4" spans="1:18" x14ac:dyDescent="0.25">
      <c r="A4" s="14">
        <f>SLOPE(R9:R55,Q9:Q55)</f>
        <v>0.1843317534151028</v>
      </c>
      <c r="B4" s="3">
        <f>MIN(J6:J149)</f>
        <v>-0.11404443606186332</v>
      </c>
      <c r="C4" s="3"/>
      <c r="O4" s="15" t="s">
        <v>93</v>
      </c>
      <c r="P4" s="14"/>
      <c r="Q4" s="14"/>
      <c r="R4" s="14"/>
    </row>
    <row r="5" spans="1:18" x14ac:dyDescent="0.25">
      <c r="A5" s="5" t="s">
        <v>18</v>
      </c>
      <c r="B5" s="6" t="s">
        <v>96</v>
      </c>
      <c r="C5" s="6" t="s">
        <v>24</v>
      </c>
      <c r="D5" s="7" t="s">
        <v>84</v>
      </c>
      <c r="E5" s="7" t="s">
        <v>89</v>
      </c>
      <c r="F5" s="7" t="s">
        <v>22</v>
      </c>
      <c r="G5" s="7" t="s">
        <v>23</v>
      </c>
      <c r="H5" s="7" t="s">
        <v>76</v>
      </c>
      <c r="I5" s="7" t="s">
        <v>77</v>
      </c>
      <c r="J5" s="7" t="s">
        <v>75</v>
      </c>
      <c r="K5" s="7" t="s">
        <v>99</v>
      </c>
      <c r="L5" s="10">
        <v>5.1642167473999311E-3</v>
      </c>
      <c r="M5" s="12" t="s">
        <v>103</v>
      </c>
      <c r="N5" s="10">
        <f>L5*12</f>
        <v>6.1970600968799174E-2</v>
      </c>
      <c r="O5" s="15"/>
      <c r="P5" s="15" t="s">
        <v>81</v>
      </c>
      <c r="Q5" s="15" t="s">
        <v>24</v>
      </c>
      <c r="R5" s="15" t="s">
        <v>104</v>
      </c>
    </row>
    <row r="6" spans="1:18" x14ac:dyDescent="0.25">
      <c r="D6" s="3">
        <f>100</f>
        <v>100</v>
      </c>
      <c r="E6" s="3">
        <v>0</v>
      </c>
      <c r="H6" s="3">
        <v>100</v>
      </c>
      <c r="I6" s="3">
        <v>100</v>
      </c>
      <c r="J6" s="3">
        <v>0</v>
      </c>
      <c r="O6" s="3" t="s">
        <v>79</v>
      </c>
      <c r="P6" s="33">
        <f>(1+AVERAGE(P9:P55))^4-1</f>
        <v>4.9906246472818827E-2</v>
      </c>
      <c r="Q6" s="31">
        <f>(1+AVERAGE(Q9:Q55))^4-1</f>
        <v>7.5956029493893018E-2</v>
      </c>
      <c r="R6" s="31">
        <f>(1+AVERAGE(R9:R55))^4-1</f>
        <v>4.9501872653223034E-2</v>
      </c>
    </row>
    <row r="7" spans="1:18" x14ac:dyDescent="0.25">
      <c r="A7" s="47">
        <v>38412</v>
      </c>
      <c r="B7" s="9">
        <v>3.7000000000000002E-3</v>
      </c>
      <c r="C7" s="9">
        <v>-1.9117655748441043E-2</v>
      </c>
      <c r="D7" s="3">
        <f t="shared" ref="D7:D70" si="0">D6*(1+B7)</f>
        <v>100.37</v>
      </c>
      <c r="E7" s="3">
        <f>D7/MAXA($D$6:D6)-1</f>
        <v>3.7000000000000366E-3</v>
      </c>
      <c r="F7" s="10">
        <f>'L8 (3)'!Q5</f>
        <v>1.094551919613909E-2</v>
      </c>
      <c r="G7" s="10">
        <f>F7-$L$5</f>
        <v>5.781302448739159E-3</v>
      </c>
      <c r="H7" s="11">
        <f>H6*(1+F7)</f>
        <v>101.09455191961392</v>
      </c>
      <c r="I7" s="3">
        <f>(1+G7)*I6</f>
        <v>100.57813024487392</v>
      </c>
      <c r="J7" s="3">
        <f>I7/MAXA($I$6:I6)-1</f>
        <v>5.7813024487392006E-3</v>
      </c>
      <c r="O7" s="3" t="s">
        <v>78</v>
      </c>
      <c r="P7" s="30">
        <f>_xlfn.STDEV.P(P9:P55)*SQRT(4)</f>
        <v>4.7731219344395413E-2</v>
      </c>
      <c r="Q7" s="30">
        <f>_xlfn.STDEV.P(Q9:Q55)*SQRT(4)</f>
        <v>0.15162336735663465</v>
      </c>
      <c r="R7" s="31">
        <f>_xlfn.STDEV.P(R9:R55)*SQRT(4)</f>
        <v>4.1174634936391882E-2</v>
      </c>
    </row>
    <row r="8" spans="1:18" x14ac:dyDescent="0.25">
      <c r="A8" s="47">
        <v>38443</v>
      </c>
      <c r="B8" s="9">
        <v>-5.6999999999999993E-3</v>
      </c>
      <c r="C8" s="9">
        <v>-2.0108581881679299E-2</v>
      </c>
      <c r="D8" s="3">
        <f t="shared" si="0"/>
        <v>99.797891000000007</v>
      </c>
      <c r="E8" s="3">
        <f>D8/MAXA($D$6:D7)-1</f>
        <v>-5.6999999999999273E-3</v>
      </c>
      <c r="F8" s="10">
        <f>'L8 (3)'!Q6</f>
        <v>3.6411164223134058E-3</v>
      </c>
      <c r="G8" s="10">
        <f t="shared" ref="G8:G71" si="1">F8-$L$5</f>
        <v>-1.5231003250865253E-3</v>
      </c>
      <c r="H8" s="11">
        <f>H7*(1+F8)</f>
        <v>101.46264895281483</v>
      </c>
      <c r="I8" s="3">
        <f>(1+G8)*I7</f>
        <v>100.42493966200136</v>
      </c>
      <c r="J8" s="3">
        <f>I8/MAXA($I$6:I7)-1</f>
        <v>-1.5231003250864017E-3</v>
      </c>
      <c r="O8" s="3" t="s">
        <v>80</v>
      </c>
      <c r="P8" s="32">
        <f>(P6-0.02)/P7</f>
        <v>0.62655525845749027</v>
      </c>
      <c r="Q8" s="32">
        <f>(Q6-0.02)/Q7</f>
        <v>0.3690462127930344</v>
      </c>
      <c r="R8" s="32">
        <f>(R6-0.02)/R7</f>
        <v>0.7165059920700847</v>
      </c>
    </row>
    <row r="9" spans="1:18" x14ac:dyDescent="0.25">
      <c r="A9" s="47">
        <v>38473</v>
      </c>
      <c r="B9" s="9">
        <v>1.2500000000000001E-2</v>
      </c>
      <c r="C9" s="9">
        <v>2.9952046262565757E-2</v>
      </c>
      <c r="D9" s="3">
        <f t="shared" si="0"/>
        <v>101.0453646375</v>
      </c>
      <c r="E9" s="3">
        <f>D9/MAXA($D$6:D8)-1</f>
        <v>6.72874999999995E-3</v>
      </c>
      <c r="F9" s="10">
        <f>'L8 (3)'!Q7</f>
        <v>5.1771361369625808E-3</v>
      </c>
      <c r="G9" s="10">
        <f t="shared" si="1"/>
        <v>1.2919389562649625E-5</v>
      </c>
      <c r="H9" s="11">
        <f t="shared" ref="H9:H72" si="2">H8*(1+F9)</f>
        <v>101.9879348992604</v>
      </c>
      <c r="I9" s="3">
        <f t="shared" ref="I9:I72" si="3">(1+G9)*I8</f>
        <v>100.42623709091866</v>
      </c>
      <c r="J9" s="3">
        <f>I9/MAXA($I$6:I8)-1</f>
        <v>-1.5102006130502943E-3</v>
      </c>
      <c r="O9" s="3" t="s">
        <v>25</v>
      </c>
      <c r="P9" s="13">
        <f>(1+B8)*(1+B9)*(1+B10)-1</f>
        <v>2.344044724999983E-2</v>
      </c>
      <c r="Q9" s="13">
        <f>(1+C8)*(1+C9)*(1+C10)-1</f>
        <v>9.0971381337321411E-3</v>
      </c>
      <c r="R9" s="13">
        <f>(1+G8)*(1+G9)*(1+G10)-1</f>
        <v>3.3169225395222046E-3</v>
      </c>
    </row>
    <row r="10" spans="1:18" x14ac:dyDescent="0.25">
      <c r="A10" s="47">
        <v>38504</v>
      </c>
      <c r="B10" s="9">
        <v>1.66E-2</v>
      </c>
      <c r="C10" s="9">
        <v>-1.427142257658387E-4</v>
      </c>
      <c r="D10" s="3">
        <f t="shared" si="0"/>
        <v>102.7227176904825</v>
      </c>
      <c r="E10" s="3">
        <f>D10/MAXA($D$6:D9)-1</f>
        <v>1.6599999999999948E-2</v>
      </c>
      <c r="F10" s="10">
        <f>'L8 (3)'!Q8</f>
        <v>9.998640850216324E-3</v>
      </c>
      <c r="G10" s="10">
        <f t="shared" si="1"/>
        <v>4.8344241028163929E-3</v>
      </c>
      <c r="H10" s="11">
        <f t="shared" si="2"/>
        <v>103.00767563137335</v>
      </c>
      <c r="I10" s="3">
        <f t="shared" si="3"/>
        <v>100.91174011206616</v>
      </c>
      <c r="J10" s="3">
        <f>I10/MAXA($I$6:I9)-1</f>
        <v>3.3169225395224267E-3</v>
      </c>
      <c r="O10" s="3" t="s">
        <v>31</v>
      </c>
      <c r="P10" s="13">
        <f>(1+B11)*(1+B12)*(1+B13)-1</f>
        <v>3.7722518599999866E-2</v>
      </c>
      <c r="Q10" s="13">
        <f>(1+C11)*(1+C12)*(1+C13)-1</f>
        <v>3.1460724051498135E-2</v>
      </c>
      <c r="R10" s="13">
        <f>(1+G11)*(1+G12)*(1+G13)-1</f>
        <v>8.5321163218123885E-3</v>
      </c>
    </row>
    <row r="11" spans="1:18" x14ac:dyDescent="0.25">
      <c r="A11" s="47">
        <v>38534</v>
      </c>
      <c r="B11" s="9">
        <v>1.5100000000000001E-2</v>
      </c>
      <c r="C11" s="9">
        <v>3.5968287193812287E-2</v>
      </c>
      <c r="D11" s="3">
        <f t="shared" si="0"/>
        <v>104.27383072760877</v>
      </c>
      <c r="E11" s="3">
        <f>D11/MAXA($D$6:D10)-1</f>
        <v>1.5099999999999891E-2</v>
      </c>
      <c r="F11" s="10">
        <f>'L8 (3)'!Q9</f>
        <v>8.0616250754097871E-3</v>
      </c>
      <c r="G11" s="10">
        <f t="shared" si="1"/>
        <v>2.897408328009856E-3</v>
      </c>
      <c r="H11" s="11">
        <f t="shared" si="2"/>
        <v>103.8380848922029</v>
      </c>
      <c r="I11" s="3">
        <f t="shared" si="3"/>
        <v>101.20412262826082</v>
      </c>
      <c r="J11" s="3">
        <f>I11/MAXA($I$6:I10)-1</f>
        <v>2.8974083280097762E-3</v>
      </c>
      <c r="O11" s="3" t="s">
        <v>32</v>
      </c>
      <c r="P11" s="13">
        <f>(1+B14)*(1+B15)*(1+B16)-1</f>
        <v>2.2104197681000137E-2</v>
      </c>
      <c r="Q11" s="13">
        <f>(1+C14)*(1+C15)*(1+C16)-1</f>
        <v>1.5852718536380594E-2</v>
      </c>
      <c r="R11" s="13">
        <f>(1+G14)*(1+G15)*(1+G16)-1</f>
        <v>1.0792573286243057E-2</v>
      </c>
    </row>
    <row r="12" spans="1:18" x14ac:dyDescent="0.25">
      <c r="A12" s="47">
        <v>38565</v>
      </c>
      <c r="B12" s="9">
        <v>5.0000000000000001E-3</v>
      </c>
      <c r="C12" s="9">
        <v>-1.1222104874496597E-2</v>
      </c>
      <c r="D12" s="3">
        <f t="shared" si="0"/>
        <v>104.7951998812468</v>
      </c>
      <c r="E12" s="3">
        <f>D12/MAXA($D$6:D11)-1</f>
        <v>4.9999999999998934E-3</v>
      </c>
      <c r="F12" s="10">
        <f>'L8 (3)'!Q10</f>
        <v>8.0110743237275968E-3</v>
      </c>
      <c r="G12" s="10">
        <f t="shared" si="1"/>
        <v>2.8468575763276657E-3</v>
      </c>
      <c r="H12" s="11">
        <f t="shared" si="2"/>
        <v>104.66993950790787</v>
      </c>
      <c r="I12" s="3">
        <f t="shared" si="3"/>
        <v>101.49223635152067</v>
      </c>
      <c r="J12" s="3">
        <f>I12/MAXA($I$6:I11)-1</f>
        <v>2.8468575763276327E-3</v>
      </c>
      <c r="O12" s="3" t="s">
        <v>26</v>
      </c>
      <c r="P12" s="13">
        <f>(1+B17)*(1+B18)*(1+B19)-1</f>
        <v>4.6859934652000224E-2</v>
      </c>
      <c r="Q12" s="13">
        <f>(1+C17)*(1+C18)*(1+C19)-1</f>
        <v>3.7315010570231788E-2</v>
      </c>
      <c r="R12" s="13">
        <f>(1+G17)*(1+G18)*(1+G19)-1</f>
        <v>1.1498257244202836E-2</v>
      </c>
    </row>
    <row r="13" spans="1:18" x14ac:dyDescent="0.25">
      <c r="A13" s="47">
        <v>38596</v>
      </c>
      <c r="B13" s="9">
        <v>1.72E-2</v>
      </c>
      <c r="C13" s="9">
        <v>6.9490246947603307E-3</v>
      </c>
      <c r="D13" s="3">
        <f t="shared" si="0"/>
        <v>106.59767731920425</v>
      </c>
      <c r="E13" s="3">
        <f>D13/MAXA($D$6:D12)-1</f>
        <v>1.7200000000000104E-2</v>
      </c>
      <c r="F13" s="10">
        <f>'L8 (3)'!Q11</f>
        <v>7.9279204108667015E-3</v>
      </c>
      <c r="G13" s="10">
        <f t="shared" si="1"/>
        <v>2.7637036634667704E-3</v>
      </c>
      <c r="H13" s="11">
        <f t="shared" si="2"/>
        <v>105.49975445773678</v>
      </c>
      <c r="I13" s="3">
        <f t="shared" si="3"/>
        <v>101.7727308169388</v>
      </c>
      <c r="J13" s="3">
        <f>I13/MAXA($I$6:I12)-1</f>
        <v>2.7637036634666767E-3</v>
      </c>
      <c r="O13" s="3" t="s">
        <v>27</v>
      </c>
      <c r="P13" s="13">
        <f>(1+B20)*(1+B21)*(1+B22)-1</f>
        <v>-3.3210887499999231E-3</v>
      </c>
      <c r="Q13" s="13">
        <f>(1+C20)*(1+C21)*(1+C22)-1</f>
        <v>-1.9052139670593049E-2</v>
      </c>
      <c r="R13" s="13">
        <f>(1+G20)*(1+G21)*(1+G22)-1</f>
        <v>7.4733782590530318E-4</v>
      </c>
    </row>
    <row r="14" spans="1:18" x14ac:dyDescent="0.25">
      <c r="A14" s="47">
        <v>38626</v>
      </c>
      <c r="B14" s="9">
        <v>-1.43E-2</v>
      </c>
      <c r="C14" s="9">
        <v>-1.7740780066319406E-2</v>
      </c>
      <c r="D14" s="3">
        <f t="shared" si="0"/>
        <v>105.07333053353963</v>
      </c>
      <c r="E14" s="3">
        <f>D14/MAXA($D$6:D13)-1</f>
        <v>-1.4299999999999979E-2</v>
      </c>
      <c r="F14" s="10">
        <f>'L8 (3)'!Q12</f>
        <v>1.3456401436252182E-2</v>
      </c>
      <c r="G14" s="10">
        <f t="shared" si="1"/>
        <v>8.2921846888522506E-3</v>
      </c>
      <c r="H14" s="11">
        <f t="shared" si="2"/>
        <v>106.91940150514613</v>
      </c>
      <c r="I14" s="3">
        <f t="shared" si="3"/>
        <v>102.6166490971617</v>
      </c>
      <c r="J14" s="3">
        <f>I14/MAXA($I$6:I13)-1</f>
        <v>8.2921846888521777E-3</v>
      </c>
      <c r="O14" s="3" t="s">
        <v>33</v>
      </c>
      <c r="P14" s="13">
        <f>(1+B23)*(1+B24)*(1+B25)-1</f>
        <v>1.4128597880000093E-2</v>
      </c>
      <c r="Q14" s="13">
        <f>(1+C23)*(1+C24)*(1+C25)-1</f>
        <v>5.1684795727094279E-2</v>
      </c>
      <c r="R14" s="13">
        <f>(1+G23)*(1+G24)*(1+G25)-1</f>
        <v>2.9184371511070006E-2</v>
      </c>
    </row>
    <row r="15" spans="1:18" x14ac:dyDescent="0.25">
      <c r="A15" s="47">
        <v>38657</v>
      </c>
      <c r="B15" s="9">
        <v>1.67E-2</v>
      </c>
      <c r="C15" s="9">
        <v>3.5186095929726546E-2</v>
      </c>
      <c r="D15" s="3">
        <f t="shared" si="0"/>
        <v>106.82805515344974</v>
      </c>
      <c r="E15" s="3">
        <f>D15/MAXA($D$6:D14)-1</f>
        <v>2.161190000000035E-3</v>
      </c>
      <c r="F15" s="10">
        <f>'L8 (3)'!Q13</f>
        <v>5.0525389909944506E-4</v>
      </c>
      <c r="G15" s="10">
        <f t="shared" si="1"/>
        <v>-4.6589628483004863E-3</v>
      </c>
      <c r="H15" s="11">
        <f t="shared" si="2"/>
        <v>106.97342294964599</v>
      </c>
      <c r="I15" s="3">
        <f t="shared" si="3"/>
        <v>102.13856194140094</v>
      </c>
      <c r="J15" s="3">
        <f>I15/MAXA($I$6:I14)-1</f>
        <v>-4.6589628483004741E-3</v>
      </c>
      <c r="O15" s="3" t="s">
        <v>34</v>
      </c>
      <c r="P15" s="13">
        <f>(1+B26)*(1+B27)*(1+B28)-1</f>
        <v>4.5549827579999924E-2</v>
      </c>
      <c r="Q15" s="13">
        <f>(1+C26)*(1+C27)*(1+C28)-1</f>
        <v>6.1721057365202059E-2</v>
      </c>
      <c r="R15" s="13">
        <f>(1+G26)*(1+G27)*(1+G28)-1</f>
        <v>8.5003270916610418E-3</v>
      </c>
    </row>
    <row r="16" spans="1:18" x14ac:dyDescent="0.25">
      <c r="A16" s="47">
        <v>38687</v>
      </c>
      <c r="B16" s="9">
        <v>1.9900000000000001E-2</v>
      </c>
      <c r="C16" s="9">
        <v>-9.5234899241847248E-4</v>
      </c>
      <c r="D16" s="3">
        <f t="shared" si="0"/>
        <v>108.95393345100339</v>
      </c>
      <c r="E16" s="3">
        <f>D16/MAXA($D$6:D15)-1</f>
        <v>1.9900000000000029E-2</v>
      </c>
      <c r="F16" s="10">
        <f>'L8 (3)'!Q14</f>
        <v>1.2336420051388313E-2</v>
      </c>
      <c r="G16" s="10">
        <f t="shared" si="1"/>
        <v>7.1722033039883816E-3</v>
      </c>
      <c r="H16" s="11">
        <f t="shared" si="2"/>
        <v>108.29309202948764</v>
      </c>
      <c r="I16" s="3">
        <f t="shared" si="3"/>
        <v>102.87112047282169</v>
      </c>
      <c r="J16" s="3">
        <f>I16/MAXA($I$6:I15)-1</f>
        <v>2.4798254269542408E-3</v>
      </c>
      <c r="O16" s="3" t="s">
        <v>28</v>
      </c>
      <c r="P16" s="13">
        <f>(1+B29)*(1+B30)*(1+B31)-1</f>
        <v>2.2846295264000283E-2</v>
      </c>
      <c r="Q16" s="13">
        <f>(1+C29)*(1+C30)*(1+C31)-1</f>
        <v>1.8049326035101121E-3</v>
      </c>
      <c r="R16" s="13">
        <f>(1+G29)*(1+G30)*(1+G31)-1</f>
        <v>-4.2527044942189951E-3</v>
      </c>
    </row>
    <row r="17" spans="1:18" x14ac:dyDescent="0.25">
      <c r="A17" s="47">
        <v>38718</v>
      </c>
      <c r="B17" s="9">
        <v>1.72E-2</v>
      </c>
      <c r="C17" s="9">
        <v>2.5466771348641615E-2</v>
      </c>
      <c r="D17" s="3">
        <f t="shared" si="0"/>
        <v>110.82794110636067</v>
      </c>
      <c r="E17" s="3">
        <f>D17/MAXA($D$6:D16)-1</f>
        <v>1.7200000000000104E-2</v>
      </c>
      <c r="F17" s="10">
        <f>'L8 (3)'!Q15</f>
        <v>7.6138135395354004E-3</v>
      </c>
      <c r="G17" s="10">
        <f t="shared" si="1"/>
        <v>2.4495967921354693E-3</v>
      </c>
      <c r="H17" s="11">
        <f t="shared" si="2"/>
        <v>109.1176154398199</v>
      </c>
      <c r="I17" s="3">
        <f t="shared" si="3"/>
        <v>103.12311323953529</v>
      </c>
      <c r="J17" s="3">
        <f>I17/MAXA($I$6:I16)-1</f>
        <v>2.4495967921354111E-3</v>
      </c>
      <c r="O17" s="3" t="s">
        <v>29</v>
      </c>
      <c r="P17" s="13">
        <f>(1+B32)*(1+B33)*(1+B34)-1</f>
        <v>2.8429241503999725E-2</v>
      </c>
      <c r="Q17" s="13">
        <f>(1+C32)*(1+C33)*(1+C34)-1</f>
        <v>5.8056382663208117E-2</v>
      </c>
      <c r="R17" s="13">
        <f>(1+G32)*(1+G33)*(1+G34)-1</f>
        <v>2.3478659676850366E-2</v>
      </c>
    </row>
    <row r="18" spans="1:18" x14ac:dyDescent="0.25">
      <c r="A18" s="47">
        <v>38749</v>
      </c>
      <c r="B18" s="9">
        <v>7.3000000000000001E-3</v>
      </c>
      <c r="C18" s="9">
        <v>4.5315763072539816E-4</v>
      </c>
      <c r="D18" s="3">
        <f t="shared" si="0"/>
        <v>111.63698507643711</v>
      </c>
      <c r="E18" s="3">
        <f>D18/MAXA($D$6:D17)-1</f>
        <v>7.3000000000000842E-3</v>
      </c>
      <c r="F18" s="10">
        <f>'L8 (3)'!Q16</f>
        <v>1.071238578010885E-2</v>
      </c>
      <c r="G18" s="10">
        <f t="shared" si="1"/>
        <v>5.5481690327089193E-3</v>
      </c>
      <c r="H18" s="11">
        <f t="shared" si="2"/>
        <v>110.28652543181681</v>
      </c>
      <c r="I18" s="3">
        <f t="shared" si="3"/>
        <v>103.6952577029674</v>
      </c>
      <c r="J18" s="3">
        <f>I18/MAXA($I$6:I17)-1</f>
        <v>5.5481690327088273E-3</v>
      </c>
      <c r="O18" s="3" t="s">
        <v>35</v>
      </c>
      <c r="P18" s="13">
        <f>(1+B35)*(1+B36)*(1+B37)-1</f>
        <v>-1.0101260170000015E-2</v>
      </c>
      <c r="Q18" s="13">
        <f>(1+C35)*(1+C36)*(1+C37)-1</f>
        <v>1.5565253848781824E-2</v>
      </c>
      <c r="R18" s="13">
        <f>(1+G35)*(1+G36)*(1+G37)-1</f>
        <v>1.2741568496625222E-2</v>
      </c>
    </row>
    <row r="19" spans="1:18" x14ac:dyDescent="0.25">
      <c r="A19" s="47">
        <v>38777</v>
      </c>
      <c r="B19" s="9">
        <v>2.1700000000000001E-2</v>
      </c>
      <c r="C19" s="9">
        <v>1.1095810459249567E-2</v>
      </c>
      <c r="D19" s="3">
        <f t="shared" si="0"/>
        <v>114.0595076525958</v>
      </c>
      <c r="E19" s="3">
        <f>D19/MAXA($D$6:D18)-1</f>
        <v>2.1700000000000053E-2</v>
      </c>
      <c r="F19" s="10">
        <f>'L8 (3)'!Q17</f>
        <v>8.6234046022357503E-3</v>
      </c>
      <c r="G19" s="10">
        <f t="shared" si="1"/>
        <v>3.4591878548358192E-3</v>
      </c>
      <c r="H19" s="11">
        <f t="shared" si="2"/>
        <v>111.23757076279013</v>
      </c>
      <c r="I19" s="3">
        <f t="shared" si="3"/>
        <v>104.05395907901757</v>
      </c>
      <c r="J19" s="3">
        <f>I19/MAXA($I$6:I18)-1</f>
        <v>3.4591878548357879E-3</v>
      </c>
      <c r="O19" s="3" t="s">
        <v>36</v>
      </c>
      <c r="P19" s="13">
        <f>(1+B38)*(1+B39)*(1+B40)-1</f>
        <v>-1.4827971519999483E-3</v>
      </c>
      <c r="Q19" s="13">
        <f>(1+C38)*(1+C39)*(1+C40)-1</f>
        <v>-3.8244647126248421E-2</v>
      </c>
      <c r="R19" s="13">
        <f>(1+G38)*(1+G39)*(1+G40)-1</f>
        <v>3.2805714299329658E-2</v>
      </c>
    </row>
    <row r="20" spans="1:18" x14ac:dyDescent="0.25">
      <c r="A20" s="47">
        <v>38808</v>
      </c>
      <c r="B20" s="9">
        <v>9.7999999999999997E-3</v>
      </c>
      <c r="C20" s="9">
        <v>1.2155652737941391E-2</v>
      </c>
      <c r="D20" s="3">
        <f t="shared" si="0"/>
        <v>115.17729082759124</v>
      </c>
      <c r="E20" s="3">
        <f>D20/MAXA($D$6:D19)-1</f>
        <v>9.8000000000000309E-3</v>
      </c>
      <c r="F20" s="10">
        <f>'L8 (3)'!Q18</f>
        <v>1.0495996365480771E-2</v>
      </c>
      <c r="G20" s="10">
        <f t="shared" si="1"/>
        <v>5.33177961808084E-3</v>
      </c>
      <c r="H20" s="11">
        <f t="shared" si="2"/>
        <v>112.40511990122127</v>
      </c>
      <c r="I20" s="3">
        <f t="shared" si="3"/>
        <v>104.60875185721568</v>
      </c>
      <c r="J20" s="3">
        <f>I20/MAXA($I$6:I19)-1</f>
        <v>5.3317796180807342E-3</v>
      </c>
      <c r="O20" s="3" t="s">
        <v>30</v>
      </c>
      <c r="P20" s="13">
        <f>(1+B41)*(1+B41)*(1+B43)-1</f>
        <v>-2.9606155900000042E-2</v>
      </c>
      <c r="Q20" s="13">
        <f>(1+C41)*(1+C41)*(1+C43)-1</f>
        <v>-0.12383879475937432</v>
      </c>
      <c r="R20" s="13">
        <f>(1+G41)*(1+G41)*(1+G43)-1</f>
        <v>2.6981762531324005E-2</v>
      </c>
    </row>
    <row r="21" spans="1:18" x14ac:dyDescent="0.25">
      <c r="A21" s="47">
        <v>38838</v>
      </c>
      <c r="B21" s="9">
        <v>-1.2500000000000001E-2</v>
      </c>
      <c r="C21" s="9">
        <v>-3.0916916141150885E-2</v>
      </c>
      <c r="D21" s="3">
        <f t="shared" si="0"/>
        <v>113.73757469224635</v>
      </c>
      <c r="E21" s="3">
        <f>D21/MAXA($D$6:D20)-1</f>
        <v>-1.2499999999999956E-2</v>
      </c>
      <c r="F21" s="10">
        <f>'L8 (3)'!Q19</f>
        <v>7.0191359546592979E-3</v>
      </c>
      <c r="G21" s="10">
        <f t="shared" si="1"/>
        <v>1.8549192072593668E-3</v>
      </c>
      <c r="H21" s="11">
        <f t="shared" si="2"/>
        <v>113.19410671980771</v>
      </c>
      <c r="I21" s="3">
        <f t="shared" si="3"/>
        <v>104.80279264028306</v>
      </c>
      <c r="J21" s="3">
        <f>I21/MAXA($I$6:I20)-1</f>
        <v>1.8549192072594423E-3</v>
      </c>
      <c r="O21" s="3" t="s">
        <v>37</v>
      </c>
      <c r="P21" s="13">
        <f>(1+B44)*(1+B45)*(1+B346)-1</f>
        <v>1.7059999999999853E-2</v>
      </c>
      <c r="Q21" s="13">
        <f>(1+C44)*(1+C45)*(1+C346)-1</f>
        <v>5.8728401661519269E-2</v>
      </c>
      <c r="R21" s="13">
        <f>(1+G44)*(1+G45)*(1+G346)-1</f>
        <v>-8.2364060136719264E-3</v>
      </c>
    </row>
    <row r="22" spans="1:18" x14ac:dyDescent="0.25">
      <c r="A22" s="47">
        <v>38869</v>
      </c>
      <c r="B22" s="9">
        <v>-5.0000000000000001E-4</v>
      </c>
      <c r="C22" s="9">
        <v>8.6596227782509416E-5</v>
      </c>
      <c r="D22" s="3">
        <f t="shared" si="0"/>
        <v>113.68070590490024</v>
      </c>
      <c r="E22" s="3">
        <f>D22/MAXA($D$6:D21)-1</f>
        <v>-1.2993749999999915E-2</v>
      </c>
      <c r="F22" s="10">
        <f>'L8 (3)'!Q20</f>
        <v>-1.2389532903859305E-3</v>
      </c>
      <c r="G22" s="10">
        <f t="shared" si="1"/>
        <v>-6.4031700377858618E-3</v>
      </c>
      <c r="H22" s="11">
        <f t="shared" si="2"/>
        <v>113.05386450883491</v>
      </c>
      <c r="I22" s="3">
        <f t="shared" si="3"/>
        <v>104.1317225385725</v>
      </c>
      <c r="J22" s="3">
        <f>I22/MAXA($I$6:I21)-1</f>
        <v>-6.4031700377860101E-3</v>
      </c>
      <c r="O22" s="3" t="s">
        <v>38</v>
      </c>
      <c r="P22" s="13">
        <f>(1+B47)*(1+B48)*(1+B49)-1</f>
        <v>-5.5754993645000139E-2</v>
      </c>
      <c r="Q22" s="13">
        <f>(1+C47)*(1+C48)*(1+C49)-1</f>
        <v>-8.8781261718749893E-2</v>
      </c>
      <c r="R22" s="13">
        <f>(1+G47)*(1+G48)*(1+G49)-1</f>
        <v>-9.2520519301076964E-3</v>
      </c>
    </row>
    <row r="23" spans="1:18" x14ac:dyDescent="0.25">
      <c r="A23" s="47">
        <v>38899</v>
      </c>
      <c r="B23" s="9">
        <v>-2.2000000000000001E-3</v>
      </c>
      <c r="C23" s="9">
        <v>5.0858787979908282E-3</v>
      </c>
      <c r="D23" s="3">
        <f t="shared" si="0"/>
        <v>113.43060835190946</v>
      </c>
      <c r="E23" s="3">
        <f>D23/MAXA($D$6:D22)-1</f>
        <v>-1.5165163749999877E-2</v>
      </c>
      <c r="F23" s="10">
        <f>'L8 (3)'!Q21</f>
        <v>1.8652868470043851E-2</v>
      </c>
      <c r="G23" s="10">
        <f t="shared" si="1"/>
        <v>1.3488651722643919E-2</v>
      </c>
      <c r="H23" s="11">
        <f t="shared" si="2"/>
        <v>115.16264337354835</v>
      </c>
      <c r="I23" s="3">
        <f t="shared" si="3"/>
        <v>105.53631907717431</v>
      </c>
      <c r="J23" s="3">
        <f>I23/MAXA($I$6:I22)-1</f>
        <v>6.9991115542975546E-3</v>
      </c>
      <c r="O23" s="3" t="s">
        <v>39</v>
      </c>
      <c r="P23" s="13">
        <f>(1+B50)*(1+B51)*(1+B52)-1</f>
        <v>-4.5715056724000003E-2</v>
      </c>
      <c r="Q23" s="13">
        <f>(1+C50)*(1+C51)*(1+C52)-1</f>
        <v>-0.22558214306366153</v>
      </c>
      <c r="R23" s="13">
        <f>(1+G50)*(1+G51)*(1+G52)-1</f>
        <v>-5.4904462468759574E-2</v>
      </c>
    </row>
    <row r="24" spans="1:18" x14ac:dyDescent="0.25">
      <c r="A24" s="47">
        <v>38930</v>
      </c>
      <c r="B24" s="9">
        <v>9.4999999999999998E-3</v>
      </c>
      <c r="C24" s="9">
        <v>2.1274193032348121E-2</v>
      </c>
      <c r="D24" s="3">
        <f t="shared" si="0"/>
        <v>114.5081991312526</v>
      </c>
      <c r="E24" s="3">
        <f>D24/MAXA($D$6:D23)-1</f>
        <v>-5.8092328056248421E-3</v>
      </c>
      <c r="F24" s="10">
        <f>'L8 (3)'!Q22</f>
        <v>9.9663613889667893E-3</v>
      </c>
      <c r="G24" s="10">
        <f t="shared" si="1"/>
        <v>4.8021446415668582E-3</v>
      </c>
      <c r="H24" s="11">
        <f t="shared" si="2"/>
        <v>116.31039589591785</v>
      </c>
      <c r="I24" s="3">
        <f t="shared" si="3"/>
        <v>106.04311974632147</v>
      </c>
      <c r="J24" s="3">
        <f>I24/MAXA($I$6:I23)-1</f>
        <v>4.8021446415669189E-3</v>
      </c>
      <c r="O24" s="3" t="s">
        <v>40</v>
      </c>
      <c r="P24" s="13">
        <f>(1+B53)*(1+B54)*(1+B55)-1</f>
        <v>1.2393811753999895E-2</v>
      </c>
      <c r="Q24" s="13">
        <f>(1+C53)*(1+C54)*(1+C55)-1</f>
        <v>-0.11666759479656785</v>
      </c>
      <c r="R24" s="13">
        <f>(1+G53)*(1+G54)*(1+G55)-1</f>
        <v>3.1972371028971436E-2</v>
      </c>
    </row>
    <row r="25" spans="1:18" x14ac:dyDescent="0.25">
      <c r="A25" s="47">
        <v>38961</v>
      </c>
      <c r="B25" s="9">
        <v>6.8000000000000005E-3</v>
      </c>
      <c r="C25" s="9">
        <v>2.4566298512509466E-2</v>
      </c>
      <c r="D25" s="3">
        <f t="shared" si="0"/>
        <v>115.28685488534511</v>
      </c>
      <c r="E25" s="3">
        <f>D25/MAXA($D$6:D24)-1</f>
        <v>9.5126441129678163E-4</v>
      </c>
      <c r="F25" s="10">
        <f>'L8 (3)'!Q23</f>
        <v>1.5797831371356045E-2</v>
      </c>
      <c r="G25" s="10">
        <f t="shared" si="1"/>
        <v>1.0633614623956114E-2</v>
      </c>
      <c r="H25" s="11">
        <f t="shared" si="2"/>
        <v>118.14784791701722</v>
      </c>
      <c r="I25" s="3">
        <f t="shared" si="3"/>
        <v>107.17074141522588</v>
      </c>
      <c r="J25" s="3">
        <f>I25/MAXA($I$6:I24)-1</f>
        <v>1.0633614623956067E-2</v>
      </c>
      <c r="O25" s="3" t="s">
        <v>41</v>
      </c>
      <c r="P25" s="13">
        <f>(1+B56)*(1+B57)*(1+B58)-1</f>
        <v>5.4732674380000068E-2</v>
      </c>
      <c r="Q25" s="13">
        <f>(1+C56)*(1+C57)*(1+C58)-1</f>
        <v>0.15221779583276618</v>
      </c>
      <c r="R25" s="13">
        <f>(1+G56)*(1+G57)*(1+G58)-1</f>
        <v>4.7536178160013876E-2</v>
      </c>
    </row>
    <row r="26" spans="1:18" x14ac:dyDescent="0.25">
      <c r="A26" s="47">
        <v>38991</v>
      </c>
      <c r="B26" s="9">
        <v>1.0200000000000001E-2</v>
      </c>
      <c r="C26" s="9">
        <v>3.1508002961554205E-2</v>
      </c>
      <c r="D26" s="3">
        <f t="shared" si="0"/>
        <v>116.46278080517563</v>
      </c>
      <c r="E26" s="3">
        <f>D26/MAXA($D$6:D25)-1</f>
        <v>1.0199999999999987E-2</v>
      </c>
      <c r="F26" s="10">
        <f>'L8 (3)'!Q24</f>
        <v>2.3744226798240878E-3</v>
      </c>
      <c r="G26" s="10">
        <f t="shared" si="1"/>
        <v>-2.7897940675758433E-3</v>
      </c>
      <c r="H26" s="11">
        <f t="shared" si="2"/>
        <v>118.42838084668379</v>
      </c>
      <c r="I26" s="3">
        <f t="shared" si="3"/>
        <v>106.87175711660798</v>
      </c>
      <c r="J26" s="3">
        <f>I26/MAXA($I$6:I25)-1</f>
        <v>-2.7897940675757349E-3</v>
      </c>
      <c r="O26" s="3" t="s">
        <v>42</v>
      </c>
      <c r="P26" s="13">
        <f>(1+B59)*(1+B60)*(1+B61)-1</f>
        <v>5.2383991832000154E-2</v>
      </c>
      <c r="Q26" s="13">
        <f>(1+C59)*(1+C60)*(1+C61)-1</f>
        <v>0.14984983243163552</v>
      </c>
      <c r="R26" s="13">
        <f>(1+G59)*(1+G60)*(1+G61)-1</f>
        <v>3.9845945769058977E-2</v>
      </c>
    </row>
    <row r="27" spans="1:18" x14ac:dyDescent="0.25">
      <c r="A27" s="47">
        <v>39022</v>
      </c>
      <c r="B27" s="9">
        <v>1.4499999999999999E-2</v>
      </c>
      <c r="C27" s="9">
        <v>1.6466656727820217E-2</v>
      </c>
      <c r="D27" s="3">
        <f t="shared" si="0"/>
        <v>118.15149112685067</v>
      </c>
      <c r="E27" s="3">
        <f>D27/MAXA($D$6:D26)-1</f>
        <v>1.4499999999999957E-2</v>
      </c>
      <c r="F27" s="10">
        <f>'L8 (3)'!Q25</f>
        <v>1.4124459241366618E-2</v>
      </c>
      <c r="G27" s="10">
        <f t="shared" si="1"/>
        <v>8.9602424939666872E-3</v>
      </c>
      <c r="H27" s="11">
        <f t="shared" si="2"/>
        <v>120.10111768497381</v>
      </c>
      <c r="I27" s="3">
        <f t="shared" si="3"/>
        <v>107.82935397612911</v>
      </c>
      <c r="J27" s="3">
        <f>I27/MAXA($I$6:I26)-1</f>
        <v>6.1454511950373991E-3</v>
      </c>
      <c r="O27" s="3" t="s">
        <v>43</v>
      </c>
      <c r="P27" s="13">
        <f>(1+B62)*(1+B63)*(1+B64)-1</f>
        <v>1.506545771000023E-2</v>
      </c>
      <c r="Q27" s="13">
        <f>(1+C62)*(1+C63)*(1+C64)-1</f>
        <v>5.4887068542618156E-2</v>
      </c>
      <c r="R27" s="13">
        <f>(1+G62)*(1+G63)*(1+G64)-1</f>
        <v>2.5501443747276475E-2</v>
      </c>
    </row>
    <row r="28" spans="1:18" x14ac:dyDescent="0.25">
      <c r="A28" s="47">
        <v>39052</v>
      </c>
      <c r="B28" s="9">
        <v>2.0199999999999999E-2</v>
      </c>
      <c r="C28" s="9">
        <v>1.2615782852659851E-2</v>
      </c>
      <c r="D28" s="3">
        <f t="shared" si="0"/>
        <v>120.53815124761306</v>
      </c>
      <c r="E28" s="3">
        <f>D28/MAXA($D$6:D27)-1</f>
        <v>2.0199999999999996E-2</v>
      </c>
      <c r="F28" s="10">
        <f>'L8 (3)'!Q26</f>
        <v>7.504709261506118E-3</v>
      </c>
      <c r="G28" s="10">
        <f t="shared" si="1"/>
        <v>2.3404925141061869E-3</v>
      </c>
      <c r="H28" s="11">
        <f t="shared" si="2"/>
        <v>121.00244165518147</v>
      </c>
      <c r="I28" s="3">
        <f t="shared" si="3"/>
        <v>108.08172777191115</v>
      </c>
      <c r="J28" s="3">
        <f>I28/MAXA($I$6:I27)-1</f>
        <v>2.3404925141061739E-3</v>
      </c>
      <c r="O28" s="3" t="s">
        <v>44</v>
      </c>
      <c r="P28" s="13">
        <f>(1+B65)*(1+B66)*(1+B67)-1</f>
        <v>2.2076321552000122E-2</v>
      </c>
      <c r="Q28" s="13">
        <f>(1+C65)*(1+C66)*(1+C67)-1</f>
        <v>4.872215870265606E-2</v>
      </c>
      <c r="R28" s="13">
        <f>(1+G65)*(1+G66)*(1+G67)-1</f>
        <v>2.7362178681819005E-2</v>
      </c>
    </row>
    <row r="29" spans="1:18" x14ac:dyDescent="0.25">
      <c r="A29" s="47">
        <v>39083</v>
      </c>
      <c r="B29" s="9">
        <v>1.1299999999999999E-2</v>
      </c>
      <c r="C29" s="9">
        <v>1.4059042735039773E-2</v>
      </c>
      <c r="D29" s="3">
        <f t="shared" si="0"/>
        <v>121.9002323567111</v>
      </c>
      <c r="E29" s="3">
        <f>D29/MAXA($D$6:D28)-1</f>
        <v>1.1300000000000088E-2</v>
      </c>
      <c r="F29" s="10">
        <f>'L8 (3)'!Q27</f>
        <v>9.5878854763745535E-3</v>
      </c>
      <c r="G29" s="10">
        <f t="shared" si="1"/>
        <v>4.4236687289746224E-3</v>
      </c>
      <c r="H29" s="11">
        <f t="shared" si="2"/>
        <v>122.16259920813303</v>
      </c>
      <c r="I29" s="3">
        <f t="shared" si="3"/>
        <v>108.55984553122931</v>
      </c>
      <c r="J29" s="3">
        <f>I29/MAXA($I$6:I28)-1</f>
        <v>4.4236687289747056E-3</v>
      </c>
      <c r="O29" s="3" t="s">
        <v>45</v>
      </c>
      <c r="P29" s="13">
        <f>(1+B68)*(1+B69)*(1+B70)-1</f>
        <v>-1.4863914549999913E-2</v>
      </c>
      <c r="Q29" s="13">
        <f>(1+C68)*(1+C69)*(1+C70)-1</f>
        <v>-0.11862196676535885</v>
      </c>
      <c r="R29" s="13">
        <f>(1+G68)*(1+G69)*(1+G70)-1</f>
        <v>-3.5966937720550263E-2</v>
      </c>
    </row>
    <row r="30" spans="1:18" x14ac:dyDescent="0.25">
      <c r="A30" s="47">
        <v>39114</v>
      </c>
      <c r="B30" s="9">
        <v>1.8E-3</v>
      </c>
      <c r="C30" s="9">
        <v>-2.1846176033528231E-2</v>
      </c>
      <c r="D30" s="3">
        <f t="shared" si="0"/>
        <v>122.11965277495318</v>
      </c>
      <c r="E30" s="3">
        <f>D30/MAXA($D$6:D29)-1</f>
        <v>1.8000000000000238E-3</v>
      </c>
      <c r="F30" s="10">
        <f>'L8 (3)'!Q28</f>
        <v>1.1592304618990195E-2</v>
      </c>
      <c r="G30" s="10">
        <f t="shared" si="1"/>
        <v>6.4280878715902642E-3</v>
      </c>
      <c r="H30" s="11">
        <f t="shared" si="2"/>
        <v>123.57874527120133</v>
      </c>
      <c r="I30" s="3">
        <f t="shared" si="3"/>
        <v>109.25767775763033</v>
      </c>
      <c r="J30" s="3">
        <f>I30/MAXA($I$6:I29)-1</f>
        <v>6.4280878715903267E-3</v>
      </c>
      <c r="O30" s="3" t="s">
        <v>46</v>
      </c>
      <c r="P30" s="13">
        <f>(1+B71)*(1+B72)*(1+B73)-1</f>
        <v>2.7205646330000111E-2</v>
      </c>
      <c r="Q30" s="13">
        <f>(1+C71)*(1+C72)*(1+C73)-1</f>
        <v>0.10719794528113624</v>
      </c>
      <c r="R30" s="13">
        <f>(1+G71)*(1+G72)*(1+G73)-1</f>
        <v>5.5937131895888559E-2</v>
      </c>
    </row>
    <row r="31" spans="1:18" x14ac:dyDescent="0.25">
      <c r="A31" s="47">
        <v>39142</v>
      </c>
      <c r="B31" s="9">
        <v>9.5999999999999992E-3</v>
      </c>
      <c r="C31" s="9">
        <v>9.9799828968305526E-3</v>
      </c>
      <c r="D31" s="3">
        <f t="shared" si="0"/>
        <v>123.29200144159273</v>
      </c>
      <c r="E31" s="3">
        <f>D31/MAXA($D$6:D30)-1</f>
        <v>9.6000000000000529E-3</v>
      </c>
      <c r="F31" s="10">
        <f>'L8 (3)'!Q29</f>
        <v>-9.8058033804854505E-3</v>
      </c>
      <c r="G31" s="10">
        <f t="shared" si="1"/>
        <v>-1.4970020127885382E-2</v>
      </c>
      <c r="H31" s="11">
        <f t="shared" si="2"/>
        <v>122.36695639306484</v>
      </c>
      <c r="I31" s="3">
        <f t="shared" si="3"/>
        <v>107.62208812247259</v>
      </c>
      <c r="J31" s="3">
        <f>I31/MAXA($I$6:I30)-1</f>
        <v>-1.4970020127885397E-2</v>
      </c>
      <c r="O31" s="3" t="s">
        <v>47</v>
      </c>
      <c r="P31" s="13">
        <f>(1+B74)*(1+B75)*(1+B76)-1</f>
        <v>4.7287417665999865E-2</v>
      </c>
      <c r="Q31" s="13">
        <f>(1+C74)*(1+C75)*(1+C76)-1</f>
        <v>0.10203300823660832</v>
      </c>
      <c r="R31" s="13">
        <f>(1+G74)*(1+G75)*(1+G76)-1</f>
        <v>3.2346679625920638E-2</v>
      </c>
    </row>
    <row r="32" spans="1:18" x14ac:dyDescent="0.25">
      <c r="A32" s="47">
        <v>39173</v>
      </c>
      <c r="B32" s="9">
        <v>1.46E-2</v>
      </c>
      <c r="C32" s="9">
        <v>4.3290690602424187E-2</v>
      </c>
      <c r="D32" s="3">
        <f t="shared" si="0"/>
        <v>125.09206466263998</v>
      </c>
      <c r="E32" s="3">
        <f>D32/MAXA($D$6:D31)-1</f>
        <v>1.4599999999999946E-2</v>
      </c>
      <c r="F32" s="10">
        <f>'L8 (3)'!Q30</f>
        <v>8.2664298833438621E-3</v>
      </c>
      <c r="G32" s="10">
        <f t="shared" si="1"/>
        <v>3.102213135943931E-3</v>
      </c>
      <c r="H32" s="11">
        <f t="shared" si="2"/>
        <v>123.37849425812631</v>
      </c>
      <c r="I32" s="3">
        <f t="shared" si="3"/>
        <v>107.95595477796384</v>
      </c>
      <c r="J32" s="3">
        <f>I32/MAXA($I$6:I31)-1</f>
        <v>-1.1914247185027538E-2</v>
      </c>
      <c r="O32" s="3" t="s">
        <v>48</v>
      </c>
      <c r="P32" s="13">
        <f>(1+B77)*(1+B78)*(1+B79)-1</f>
        <v>5.4988383999998725E-3</v>
      </c>
      <c r="Q32" s="13">
        <f>(1+C77)*(1+C78)*(1+C79)-1</f>
        <v>5.4220556110406548E-2</v>
      </c>
      <c r="R32" s="13">
        <f>(1+G77)*(1+G78)*(1+G79)-1</f>
        <v>2.4234052360105895E-2</v>
      </c>
    </row>
    <row r="33" spans="1:18" x14ac:dyDescent="0.25">
      <c r="A33" s="47">
        <v>39203</v>
      </c>
      <c r="B33" s="9">
        <v>1.0800000000000001E-2</v>
      </c>
      <c r="C33" s="9">
        <v>3.254922870993493E-2</v>
      </c>
      <c r="D33" s="3">
        <f t="shared" si="0"/>
        <v>126.44305896099648</v>
      </c>
      <c r="E33" s="3">
        <f>D33/MAXA($D$6:D32)-1</f>
        <v>1.0799999999999921E-2</v>
      </c>
      <c r="F33" s="10">
        <f>'L8 (3)'!Q31</f>
        <v>1.6593888949369404E-2</v>
      </c>
      <c r="G33" s="10">
        <f t="shared" si="1"/>
        <v>1.1429672201969472E-2</v>
      </c>
      <c r="H33" s="11">
        <f t="shared" si="2"/>
        <v>125.42582329058605</v>
      </c>
      <c r="I33" s="3">
        <f t="shared" si="3"/>
        <v>109.18985595332661</v>
      </c>
      <c r="J33" s="3">
        <f>I33/MAXA($I$6:I32)-1</f>
        <v>-6.2075092291613565E-4</v>
      </c>
      <c r="O33" s="3" t="s">
        <v>49</v>
      </c>
      <c r="P33" s="13">
        <f>(1+B80)*(1+B81)*(1+B82)-1</f>
        <v>-1.1282222280999954E-2</v>
      </c>
      <c r="Q33" s="13">
        <f>(1+C80)*(1+C81)*(1+C82)-1</f>
        <v>-3.9144846414979062E-3</v>
      </c>
      <c r="R33" s="13">
        <f>(1+G80)*(1+G81)*(1+G82)-1</f>
        <v>3.4108812285131851E-3</v>
      </c>
    </row>
    <row r="34" spans="1:18" x14ac:dyDescent="0.25">
      <c r="A34" s="47">
        <v>39234</v>
      </c>
      <c r="B34" s="9">
        <v>2.8000000000000004E-3</v>
      </c>
      <c r="C34" s="9">
        <v>-1.7816322202167556E-2</v>
      </c>
      <c r="D34" s="3">
        <f t="shared" si="0"/>
        <v>126.79709952608727</v>
      </c>
      <c r="E34" s="3">
        <f>D34/MAXA($D$6:D33)-1</f>
        <v>2.7999999999999137E-3</v>
      </c>
      <c r="F34" s="10">
        <f>'L8 (3)'!Q32</f>
        <v>1.3947583494357116E-2</v>
      </c>
      <c r="G34" s="10">
        <f t="shared" si="1"/>
        <v>8.7833667469571844E-3</v>
      </c>
      <c r="H34" s="11">
        <f t="shared" si="2"/>
        <v>127.17521043328</v>
      </c>
      <c r="I34" s="3">
        <f t="shared" si="3"/>
        <v>110.14891050321211</v>
      </c>
      <c r="J34" s="3">
        <f>I34/MAXA($I$6:I33)-1</f>
        <v>8.1571635410266907E-3</v>
      </c>
      <c r="O34" s="3" t="s">
        <v>50</v>
      </c>
      <c r="P34" s="13">
        <f>(1+B83)*(1+B84)*(1+B85)-1</f>
        <v>-2.7922824307999972E-2</v>
      </c>
      <c r="Q34" s="13">
        <f>(1+C83)*(1+C84)*(1+C85)-1</f>
        <v>-0.14327899264812149</v>
      </c>
      <c r="R34" s="13">
        <f>(1+G83)*(1+G84)*(1+G85)-1</f>
        <v>-3.4863506747154216E-2</v>
      </c>
    </row>
    <row r="35" spans="1:18" x14ac:dyDescent="0.25">
      <c r="A35" s="47">
        <v>39264</v>
      </c>
      <c r="B35" s="9">
        <v>-4.1999999999999997E-3</v>
      </c>
      <c r="C35" s="9">
        <v>-3.1981878316802548E-2</v>
      </c>
      <c r="D35" s="3">
        <f t="shared" si="0"/>
        <v>126.2645517080777</v>
      </c>
      <c r="E35" s="3">
        <f>D35/MAXA($D$6:D34)-1</f>
        <v>-4.1999999999999815E-3</v>
      </c>
      <c r="F35" s="10">
        <f>'L8 (3)'!Q33</f>
        <v>7.6699578691525822E-3</v>
      </c>
      <c r="G35" s="10">
        <f t="shared" si="1"/>
        <v>2.5057411217526511E-3</v>
      </c>
      <c r="H35" s="11">
        <f t="shared" si="2"/>
        <v>128.15063893930386</v>
      </c>
      <c r="I35" s="3">
        <f t="shared" si="3"/>
        <v>110.42491515777625</v>
      </c>
      <c r="J35" s="3">
        <f>I35/MAXA($I$6:I34)-1</f>
        <v>2.5057411217526138E-3</v>
      </c>
      <c r="O35" s="3" t="s">
        <v>51</v>
      </c>
      <c r="P35" s="13">
        <f>(1+B86)*(1+B87)*(1+B88)-1</f>
        <v>8.2838444399999656E-3</v>
      </c>
      <c r="Q35" s="13">
        <f>(1+C86)*(1+C87)*(1+C88)-1</f>
        <v>0.11152350770975006</v>
      </c>
      <c r="R35" s="13">
        <f>(1+G86)*(1+G87)*(1+G88)-1</f>
        <v>4.1878679732324287E-2</v>
      </c>
    </row>
    <row r="36" spans="1:18" x14ac:dyDescent="0.25">
      <c r="A36" s="47">
        <v>39295</v>
      </c>
      <c r="B36" s="9">
        <v>-1.4499999999999999E-2</v>
      </c>
      <c r="C36" s="9">
        <v>1.2863571531556817E-2</v>
      </c>
      <c r="D36" s="3">
        <f t="shared" si="0"/>
        <v>124.43371570831059</v>
      </c>
      <c r="E36" s="3">
        <f>D36/MAXA($D$6:D35)-1</f>
        <v>-1.8639099999999909E-2</v>
      </c>
      <c r="F36" s="10">
        <f>'L8 (3)'!Q34</f>
        <v>1.3368552603867084E-3</v>
      </c>
      <c r="G36" s="10">
        <f t="shared" si="1"/>
        <v>-3.8273614870132228E-3</v>
      </c>
      <c r="H36" s="11">
        <f t="shared" si="2"/>
        <v>128.32195779509178</v>
      </c>
      <c r="I36" s="3">
        <f t="shared" si="3"/>
        <v>110.00227909029468</v>
      </c>
      <c r="J36" s="3">
        <f>I36/MAXA($I$6:I35)-1</f>
        <v>-3.8273614870132366E-3</v>
      </c>
      <c r="O36" s="3" t="s">
        <v>52</v>
      </c>
      <c r="P36" s="13">
        <f>(1+B89)*(1+B90)*(1+B91)-1</f>
        <v>3.4630977124999962E-2</v>
      </c>
      <c r="Q36" s="13">
        <f>(1+C89)*(1+C90)*(1+C91)-1</f>
        <v>0.11996660136704707</v>
      </c>
      <c r="R36" s="13">
        <f>(1+G89)*(1+G90)*(1+G91)-1</f>
        <v>4.0815056314460696E-2</v>
      </c>
    </row>
    <row r="37" spans="1:18" x14ac:dyDescent="0.25">
      <c r="A37" s="47">
        <v>39326</v>
      </c>
      <c r="B37" s="9">
        <v>8.6999999999999994E-3</v>
      </c>
      <c r="C37" s="9">
        <v>3.5794008343299488E-2</v>
      </c>
      <c r="D37" s="3">
        <f t="shared" si="0"/>
        <v>125.51628903497289</v>
      </c>
      <c r="E37" s="3">
        <f>D37/MAXA($D$6:D36)-1</f>
        <v>-1.0101260169999904E-2</v>
      </c>
      <c r="F37" s="10">
        <f>'L8 (3)'!Q35</f>
        <v>1.9255754793173957E-2</v>
      </c>
      <c r="G37" s="10">
        <f t="shared" si="1"/>
        <v>1.4091538045774026E-2</v>
      </c>
      <c r="H37" s="11">
        <f t="shared" si="2"/>
        <v>130.7928939489741</v>
      </c>
      <c r="I37" s="3">
        <f t="shared" si="3"/>
        <v>111.55238039121741</v>
      </c>
      <c r="J37" s="3">
        <f>I37/MAXA($I$6:I36)-1</f>
        <v>1.021024314875163E-2</v>
      </c>
      <c r="O37" s="3" t="s">
        <v>53</v>
      </c>
      <c r="P37" s="13">
        <f>(1+B92)*(1+B93)*(1+B94)-1</f>
        <v>-8.680366527999972E-3</v>
      </c>
      <c r="Q37" s="13">
        <f>(1+C92)*(1+C93)*(1+C94)-1</f>
        <v>-3.2879605496395681E-2</v>
      </c>
      <c r="R37" s="13">
        <f>(1+G92)*(1+G93)*(1+G94)-1</f>
        <v>1.4030632421058176E-2</v>
      </c>
    </row>
    <row r="38" spans="1:18" x14ac:dyDescent="0.25">
      <c r="A38" s="47">
        <v>39356</v>
      </c>
      <c r="B38" s="9">
        <v>1.0900000000000002E-2</v>
      </c>
      <c r="C38" s="9">
        <v>1.4822338300311211E-2</v>
      </c>
      <c r="D38" s="3">
        <f t="shared" si="0"/>
        <v>126.88441658545408</v>
      </c>
      <c r="E38" s="3">
        <f>D38/MAXA($D$6:D37)-1</f>
        <v>6.8863609414693272E-4</v>
      </c>
      <c r="F38" s="10">
        <f>'L8 (3)'!Q36</f>
        <v>2.2998066942916739E-2</v>
      </c>
      <c r="G38" s="10">
        <f t="shared" si="1"/>
        <v>1.7833850195516809E-2</v>
      </c>
      <c r="H38" s="11">
        <f t="shared" si="2"/>
        <v>133.80087767967044</v>
      </c>
      <c r="I38" s="3">
        <f t="shared" si="3"/>
        <v>113.5417888320677</v>
      </c>
      <c r="J38" s="3">
        <f>I38/MAXA($I$6:I37)-1</f>
        <v>1.7833850195516865E-2</v>
      </c>
      <c r="O38" s="3" t="s">
        <v>54</v>
      </c>
      <c r="P38" s="13">
        <f>(1+B95)*(1+B96)*(1+B97)-1</f>
        <v>2.4920068759999969E-2</v>
      </c>
      <c r="Q38" s="13">
        <f>(1+C95)*(1+C96)*(1+C97)-1</f>
        <v>5.7636406912816573E-2</v>
      </c>
      <c r="R38" s="13">
        <f>(1+G95)*(1+G96)*(1+G97)-1</f>
        <v>1.8031105194958208E-2</v>
      </c>
    </row>
    <row r="39" spans="1:18" x14ac:dyDescent="0.25">
      <c r="A39" s="47">
        <v>39387</v>
      </c>
      <c r="B39" s="9">
        <v>-1.54E-2</v>
      </c>
      <c r="C39" s="9">
        <v>-4.4043417224814418E-2</v>
      </c>
      <c r="D39" s="3">
        <f t="shared" si="0"/>
        <v>124.93039657003808</v>
      </c>
      <c r="E39" s="3">
        <f>D39/MAXA($D$6:D38)-1</f>
        <v>-1.5399999999999969E-2</v>
      </c>
      <c r="F39" s="10">
        <f>'L8 (3)'!Q37</f>
        <v>1.6469867314474758E-2</v>
      </c>
      <c r="G39" s="10">
        <f t="shared" si="1"/>
        <v>1.1305650567074827E-2</v>
      </c>
      <c r="H39" s="11">
        <f t="shared" si="2"/>
        <v>136.00456038161488</v>
      </c>
      <c r="I39" s="3">
        <f t="shared" si="3"/>
        <v>114.82545262136365</v>
      </c>
      <c r="J39" s="3">
        <f>I39/MAXA($I$6:I38)-1</f>
        <v>1.1305650567074776E-2</v>
      </c>
      <c r="O39" s="3" t="s">
        <v>55</v>
      </c>
      <c r="P39" s="13">
        <f>(1+B5598)*(1+B99)*(1+B100)-1</f>
        <v>1.3137379999999865E-2</v>
      </c>
      <c r="Q39" s="13">
        <f>(1+C5598)*(1+C99)*(1+C100)-1</f>
        <v>9.9350687331518639E-3</v>
      </c>
      <c r="R39" s="13">
        <f>(1+G5598)*(1+G99)*(1+G100)-1</f>
        <v>9.5664523375502686E-3</v>
      </c>
    </row>
    <row r="40" spans="1:18" x14ac:dyDescent="0.25">
      <c r="A40" s="47">
        <v>39417</v>
      </c>
      <c r="B40" s="9">
        <v>3.2000000000000002E-3</v>
      </c>
      <c r="C40" s="9">
        <v>-8.6285090339686121E-3</v>
      </c>
      <c r="D40" s="3">
        <f t="shared" si="0"/>
        <v>125.33017383906221</v>
      </c>
      <c r="E40" s="3">
        <f>D40/MAXA($D$6:D39)-1</f>
        <v>-1.2249279999999918E-2</v>
      </c>
      <c r="F40" s="10">
        <f>'L8 (3)'!Q38</f>
        <v>8.5300496838710462E-3</v>
      </c>
      <c r="G40" s="10">
        <f t="shared" si="1"/>
        <v>3.3658329364711151E-3</v>
      </c>
      <c r="H40" s="11">
        <f t="shared" si="2"/>
        <v>137.16468603890308</v>
      </c>
      <c r="I40" s="3">
        <f t="shared" si="3"/>
        <v>115.21193591174185</v>
      </c>
      <c r="J40" s="3">
        <f>I40/MAXA($I$6:I39)-1</f>
        <v>3.3658329364711914E-3</v>
      </c>
      <c r="O40" s="3" t="s">
        <v>56</v>
      </c>
      <c r="P40" s="13">
        <f>(1+B101)*(1+B102)*(1+B103)-1</f>
        <v>2.9328498356000043E-2</v>
      </c>
      <c r="Q40" s="13">
        <f>(1+C101)*(1+C102)*(1+C103)-1</f>
        <v>0.10026714947921511</v>
      </c>
      <c r="R40" s="13">
        <f>(1+G101)*(1+G102)*(1+G103)-1</f>
        <v>1.8563240994464714E-3</v>
      </c>
    </row>
    <row r="41" spans="1:18" x14ac:dyDescent="0.25">
      <c r="A41" s="47">
        <v>39448</v>
      </c>
      <c r="B41" s="9">
        <v>-1.1000000000000001E-2</v>
      </c>
      <c r="C41" s="9">
        <v>-6.116343193593643E-2</v>
      </c>
      <c r="D41" s="3">
        <f t="shared" si="0"/>
        <v>123.95154192683253</v>
      </c>
      <c r="E41" s="3">
        <f>D41/MAXA($D$6:D40)-1</f>
        <v>-2.3114537919999956E-2</v>
      </c>
      <c r="F41" s="10">
        <f>'L8 (3)'!Q39</f>
        <v>1.4063673030302622E-2</v>
      </c>
      <c r="G41" s="10">
        <f t="shared" si="1"/>
        <v>8.8994562829026909E-3</v>
      </c>
      <c r="H41" s="11">
        <f t="shared" si="2"/>
        <v>139.09372533465833</v>
      </c>
      <c r="I41" s="3">
        <f t="shared" si="3"/>
        <v>116.237259498657</v>
      </c>
      <c r="J41" s="3">
        <f>I41/MAXA($I$6:I40)-1</f>
        <v>8.8994562829027846E-3</v>
      </c>
      <c r="O41" s="3" t="s">
        <v>57</v>
      </c>
      <c r="P41" s="13">
        <f>(1+B104)*(1+B105)*(1+B106)-1</f>
        <v>2.6911942999996441E-4</v>
      </c>
      <c r="Q41" s="13">
        <f>(1+C104)*(1+C105)*(1+C106)-1</f>
        <v>2.3636455365220632E-2</v>
      </c>
      <c r="R41" s="13">
        <f>(1+G104)*(1+G105)*(1+G106)-1</f>
        <v>1.1930493680820442E-2</v>
      </c>
    </row>
    <row r="42" spans="1:18" x14ac:dyDescent="0.25">
      <c r="A42" s="47">
        <v>39479</v>
      </c>
      <c r="B42" s="9">
        <v>1.8200000000000001E-2</v>
      </c>
      <c r="C42" s="9">
        <v>-3.4761192772624461E-2</v>
      </c>
      <c r="D42" s="3">
        <f t="shared" si="0"/>
        <v>126.20745998990088</v>
      </c>
      <c r="E42" s="3">
        <f>D42/MAXA($D$6:D41)-1</f>
        <v>-5.3352225101439554E-3</v>
      </c>
      <c r="F42" s="10">
        <f>'L8 (3)'!Q40</f>
        <v>4.7059568288506876E-3</v>
      </c>
      <c r="G42" s="10">
        <f t="shared" si="1"/>
        <v>-4.5825991854924353E-4</v>
      </c>
      <c r="H42" s="11">
        <f t="shared" si="2"/>
        <v>139.74829440124725</v>
      </c>
      <c r="I42" s="3">
        <f t="shared" si="3"/>
        <v>116.18399262158675</v>
      </c>
      <c r="J42" s="3">
        <f>I42/MAXA($I$6:I41)-1</f>
        <v>-4.5825991854919756E-4</v>
      </c>
      <c r="O42" s="3" t="s">
        <v>58</v>
      </c>
      <c r="P42" s="13">
        <f>(1+B107)*(1+B108)*(1+B109)-1</f>
        <v>1.2598255299999916E-2</v>
      </c>
      <c r="Q42" s="13">
        <f>(1+C107)*(1+C108)*(1+C109)-1</f>
        <v>4.6859836791259601E-2</v>
      </c>
      <c r="R42" s="13">
        <f>(1+G107)*(1+G108)*(1+G109)-1</f>
        <v>-3.5540387469658041E-3</v>
      </c>
    </row>
    <row r="43" spans="1:18" x14ac:dyDescent="0.25">
      <c r="A43" s="47">
        <v>39508</v>
      </c>
      <c r="B43" s="9">
        <v>-7.9000000000000008E-3</v>
      </c>
      <c r="C43" s="9">
        <v>-5.9596236145298409E-3</v>
      </c>
      <c r="D43" s="3">
        <f t="shared" si="0"/>
        <v>125.21042105598066</v>
      </c>
      <c r="E43" s="3">
        <f>D43/MAXA($D$6:D42)-1</f>
        <v>-1.3193074252313863E-2</v>
      </c>
      <c r="F43" s="10">
        <f>'L8 (3)'!Q41</f>
        <v>1.4107968978753179E-2</v>
      </c>
      <c r="G43" s="10">
        <f t="shared" si="1"/>
        <v>8.9437522313532483E-3</v>
      </c>
      <c r="H43" s="11">
        <f t="shared" si="2"/>
        <v>141.7198590034937</v>
      </c>
      <c r="I43" s="3">
        <f t="shared" si="3"/>
        <v>117.22311346484361</v>
      </c>
      <c r="J43" s="3">
        <f>I43/MAXA($I$6:I42)-1</f>
        <v>8.48139374963508E-3</v>
      </c>
      <c r="O43" s="3" t="s">
        <v>59</v>
      </c>
      <c r="P43" s="13">
        <f>(1+B110)*(1+B111)*(1+B112)-1</f>
        <v>3.4074592339000009E-2</v>
      </c>
      <c r="Q43" s="13">
        <f>(1+C110)*(1+C111)*(1+C112)-1</f>
        <v>9.9200101774669092E-2</v>
      </c>
      <c r="R43" s="13">
        <f>(1+G110)*(1+G111)*(1+G112)-1</f>
        <v>7.0204704632925718E-3</v>
      </c>
    </row>
    <row r="44" spans="1:18" x14ac:dyDescent="0.25">
      <c r="A44" s="47">
        <v>39539</v>
      </c>
      <c r="B44" s="9">
        <v>5.0000000000000001E-3</v>
      </c>
      <c r="C44" s="9">
        <v>4.7546697913198877E-2</v>
      </c>
      <c r="D44" s="3">
        <f t="shared" si="0"/>
        <v>125.83647316126056</v>
      </c>
      <c r="E44" s="3">
        <f>D44/MAXA($D$6:D43)-1</f>
        <v>-8.2590396235754371E-3</v>
      </c>
      <c r="F44" s="10">
        <f>'L8 (3)'!Q42</f>
        <v>-7.1977095167649364E-3</v>
      </c>
      <c r="G44" s="10">
        <f t="shared" si="1"/>
        <v>-1.2361926264164868E-2</v>
      </c>
      <c r="H44" s="11">
        <f t="shared" si="2"/>
        <v>140.69980062562968</v>
      </c>
      <c r="I44" s="3">
        <f t="shared" si="3"/>
        <v>115.77400997973538</v>
      </c>
      <c r="J44" s="3">
        <f>I44/MAXA($I$6:I43)-1</f>
        <v>-1.236192626416488E-2</v>
      </c>
      <c r="O44" s="3" t="s">
        <v>60</v>
      </c>
      <c r="P44" s="13">
        <f>(1+B113)*(1+B114)*(1+B115)-1</f>
        <v>1.8727572679999804E-2</v>
      </c>
      <c r="Q44" s="13">
        <f>(1+C113)*(1+C114)*(1+C115)-1</f>
        <v>1.2973652965117433E-2</v>
      </c>
      <c r="R44" s="13">
        <f>(1+G113)*(1+G114)*(1+G115)-1</f>
        <v>-4.9793005056630868E-4</v>
      </c>
    </row>
    <row r="45" spans="1:18" x14ac:dyDescent="0.25">
      <c r="A45" s="47">
        <v>39569</v>
      </c>
      <c r="B45" s="9">
        <v>1.2E-2</v>
      </c>
      <c r="C45" s="9">
        <v>1.0674181657577053E-2</v>
      </c>
      <c r="D45" s="3">
        <f t="shared" si="0"/>
        <v>127.34651083919569</v>
      </c>
      <c r="E45" s="3">
        <f>D45/MAXA($D$6:D44)-1</f>
        <v>3.6418519009415729E-3</v>
      </c>
      <c r="F45" s="10">
        <f>'L8 (3)'!Q43</f>
        <v>9.3413747167031876E-3</v>
      </c>
      <c r="G45" s="10">
        <f t="shared" si="1"/>
        <v>4.1771579693032565E-3</v>
      </c>
      <c r="H45" s="11">
        <f t="shared" si="2"/>
        <v>142.01413018583912</v>
      </c>
      <c r="I45" s="3">
        <f t="shared" si="3"/>
        <v>116.25761630816044</v>
      </c>
      <c r="J45" s="3">
        <f>I45/MAXA($I$6:I44)-1</f>
        <v>-8.2364060136718154E-3</v>
      </c>
      <c r="O45" s="3" t="s">
        <v>61</v>
      </c>
      <c r="P45" s="13">
        <f>(1+B116)*(1+B117)*(1+B118)-1</f>
        <v>1.5743520663999755E-2</v>
      </c>
      <c r="Q45" s="13">
        <f>(1+C116)*(1+C117)*(1+C118)-1</f>
        <v>4.6941268998153873E-2</v>
      </c>
      <c r="R45" s="13">
        <f>(1+G116)*(1+G117)*(1+G118)-1</f>
        <v>7.0394417841128654E-3</v>
      </c>
    </row>
    <row r="46" spans="1:18" x14ac:dyDescent="0.25">
      <c r="A46" s="47">
        <v>39600</v>
      </c>
      <c r="B46" s="9">
        <v>-1.54E-2</v>
      </c>
      <c r="C46" s="9">
        <v>-8.5962384902803612E-2</v>
      </c>
      <c r="D46" s="3">
        <f t="shared" si="0"/>
        <v>125.38537457227208</v>
      </c>
      <c r="E46" s="3">
        <f>D46/MAXA($D$6:D45)-1</f>
        <v>-1.5399999999999969E-2</v>
      </c>
      <c r="F46" s="10">
        <f>'L8 (3)'!Q44</f>
        <v>1.3540054093164158E-2</v>
      </c>
      <c r="G46" s="10">
        <f t="shared" si="1"/>
        <v>8.3758373457642268E-3</v>
      </c>
      <c r="H46" s="11">
        <f t="shared" si="2"/>
        <v>143.93700919054902</v>
      </c>
      <c r="I46" s="3">
        <f t="shared" si="3"/>
        <v>117.23137119256387</v>
      </c>
      <c r="J46" s="3">
        <f>I46/MAXA($I$6:I45)-1</f>
        <v>7.0444535008373776E-5</v>
      </c>
      <c r="O46" s="3" t="s">
        <v>62</v>
      </c>
      <c r="P46" s="13">
        <f>(1+B119)*(1+B120)*(1+B121)-1</f>
        <v>7.8003467659999437E-3</v>
      </c>
      <c r="Q46" s="13">
        <f>(1+C119)*(1+C120)*(1+C121)-1</f>
        <v>6.15236942759112E-3</v>
      </c>
      <c r="R46" s="13">
        <f>(1+G119)*(1+G120)*(1+G121)-1</f>
        <v>9.1167551245960876E-3</v>
      </c>
    </row>
    <row r="47" spans="1:18" x14ac:dyDescent="0.25">
      <c r="A47" s="47">
        <v>39630</v>
      </c>
      <c r="B47" s="9">
        <v>-1.3700000000000002E-2</v>
      </c>
      <c r="C47" s="9">
        <v>-9.8593710937500134E-3</v>
      </c>
      <c r="D47" s="3">
        <f t="shared" si="0"/>
        <v>123.66759494063196</v>
      </c>
      <c r="E47" s="3">
        <f>D47/MAXA($D$6:D46)-1</f>
        <v>-2.8889019999999932E-2</v>
      </c>
      <c r="F47" s="10">
        <f>'L8 (3)'!Q45</f>
        <v>-1.9387005809526726E-2</v>
      </c>
      <c r="G47" s="10">
        <f t="shared" si="1"/>
        <v>-2.4551222556926655E-2</v>
      </c>
      <c r="H47" s="11">
        <f t="shared" si="2"/>
        <v>141.14650155716595</v>
      </c>
      <c r="I47" s="3">
        <f t="shared" si="3"/>
        <v>114.35319770776155</v>
      </c>
      <c r="J47" s="3">
        <f>I47/MAXA($I$6:I46)-1</f>
        <v>-2.4551222556926655E-2</v>
      </c>
      <c r="O47" s="3" t="s">
        <v>63</v>
      </c>
      <c r="P47" s="13">
        <f>(1+B122)*(1+B123)*(1+B124)-1</f>
        <v>1.1598627659999972E-2</v>
      </c>
      <c r="Q47" s="13">
        <f>(1+C122)*(1+C123)*(1+C124)-1</f>
        <v>4.3913350109456406E-2</v>
      </c>
      <c r="R47" s="13">
        <f>(1+G122)*(1+G123)*(1+G124)-1</f>
        <v>1.3961213899255975E-2</v>
      </c>
    </row>
    <row r="48" spans="1:18" x14ac:dyDescent="0.25">
      <c r="A48" s="47">
        <v>39661</v>
      </c>
      <c r="B48" s="9">
        <v>8.9999999999999998E-4</v>
      </c>
      <c r="C48" s="9">
        <v>1.2190464532380041E-2</v>
      </c>
      <c r="D48" s="3">
        <f t="shared" si="0"/>
        <v>123.77889577607851</v>
      </c>
      <c r="E48" s="3">
        <f>D48/MAXA($D$6:D47)-1</f>
        <v>-2.8015020118000056E-2</v>
      </c>
      <c r="F48" s="10">
        <f>'L8 (3)'!Q46</f>
        <v>1.4767013895919768E-2</v>
      </c>
      <c r="G48" s="10">
        <f t="shared" si="1"/>
        <v>9.6027971485198368E-3</v>
      </c>
      <c r="H48" s="11">
        <f t="shared" si="2"/>
        <v>143.23081390702106</v>
      </c>
      <c r="I48" s="3">
        <f t="shared" si="3"/>
        <v>115.45130826863377</v>
      </c>
      <c r="J48" s="3">
        <f>I48/MAXA($I$6:I47)-1</f>
        <v>-1.5184185818369222E-2</v>
      </c>
      <c r="O48" s="3" t="s">
        <v>64</v>
      </c>
      <c r="P48" s="13">
        <f>(1+B125)*(1+B126)*(1+B127)-1</f>
        <v>4.5936321739999952E-2</v>
      </c>
      <c r="Q48" s="13">
        <f>(1+C125)*(1+C126)*(1+C127)-1</f>
        <v>4.3664050842233681E-3</v>
      </c>
      <c r="R48" s="13">
        <f>(1+G125)*(1+G126)*(1+G127)-1</f>
        <v>2.0629596158148633E-2</v>
      </c>
    </row>
    <row r="49" spans="1:18" x14ac:dyDescent="0.25">
      <c r="A49" s="47">
        <v>39692</v>
      </c>
      <c r="B49" s="9">
        <v>-4.3499999999999997E-2</v>
      </c>
      <c r="C49" s="9">
        <v>-9.0791433779084607E-2</v>
      </c>
      <c r="D49" s="3">
        <f t="shared" si="0"/>
        <v>118.3945138098191</v>
      </c>
      <c r="E49" s="3">
        <f>D49/MAXA($D$6:D48)-1</f>
        <v>-7.0296366742866989E-2</v>
      </c>
      <c r="F49" s="10">
        <f>'L8 (3)'!Q47</f>
        <v>1.1187814056497807E-2</v>
      </c>
      <c r="G49" s="10">
        <f t="shared" si="1"/>
        <v>6.0235973090978761E-3</v>
      </c>
      <c r="H49" s="11">
        <f t="shared" si="2"/>
        <v>144.83325362017365</v>
      </c>
      <c r="I49" s="3">
        <f t="shared" si="3"/>
        <v>116.14674045845254</v>
      </c>
      <c r="J49" s="3">
        <f>I49/MAXA($I$6:I48)-1</f>
        <v>-9.2520519301076964E-3</v>
      </c>
      <c r="K49" s="16"/>
      <c r="L49" s="16"/>
      <c r="O49" s="3" t="s">
        <v>65</v>
      </c>
      <c r="P49" s="13">
        <f>(1+B128)*(1+B129)*(1+B130)-1</f>
        <v>-1.2243785041999966E-2</v>
      </c>
      <c r="Q49" s="13">
        <f>(1+C128)*(1+C129)*(1+C130)-1</f>
        <v>-2.3114315787218231E-3</v>
      </c>
      <c r="R49" s="13">
        <f>(1+G128)*(1+G129)*(1+G130)-1</f>
        <v>6.9316106125156818E-3</v>
      </c>
    </row>
    <row r="50" spans="1:18" x14ac:dyDescent="0.25">
      <c r="A50" s="47">
        <v>39722</v>
      </c>
      <c r="B50" s="9">
        <v>-3.61E-2</v>
      </c>
      <c r="C50" s="9">
        <v>-0.1694245237674199</v>
      </c>
      <c r="D50" s="3">
        <f t="shared" si="0"/>
        <v>114.12047186128463</v>
      </c>
      <c r="E50" s="3">
        <f>D50/MAXA($D$6:D49)-1</f>
        <v>-0.10385866790344955</v>
      </c>
      <c r="F50" s="10">
        <f>'L8 (3)'!Q48</f>
        <v>-0.10060676600952111</v>
      </c>
      <c r="G50" s="10">
        <f t="shared" si="1"/>
        <v>-0.10577098275692104</v>
      </c>
      <c r="H50" s="11">
        <f t="shared" si="2"/>
        <v>130.26204836281121</v>
      </c>
      <c r="I50" s="3">
        <f t="shared" si="3"/>
        <v>103.86178557614896</v>
      </c>
      <c r="J50" s="3">
        <f>I50/MAXA($I$6:I49)-1</f>
        <v>-0.11404443606186332</v>
      </c>
      <c r="K50" s="16"/>
      <c r="L50" s="16"/>
      <c r="O50" s="3" t="s">
        <v>66</v>
      </c>
      <c r="P50" s="13">
        <f>(1+B131)*(1+B132)*(1+B133)-1</f>
        <v>-7.4605207960000142E-3</v>
      </c>
      <c r="Q50" s="13">
        <f>(1+C131)*(1+C132)*(1+C133)-1</f>
        <v>-6.9351644158272774E-2</v>
      </c>
      <c r="R50" s="13">
        <f>(1+G131)*(1+G132)*(1+G133)-1</f>
        <v>-1.0796832780956445E-2</v>
      </c>
    </row>
    <row r="51" spans="1:18" x14ac:dyDescent="0.25">
      <c r="A51" s="47">
        <v>39753</v>
      </c>
      <c r="B51" s="9">
        <v>-5.4000000000000003E-3</v>
      </c>
      <c r="C51" s="9">
        <v>-7.4849042580645175E-2</v>
      </c>
      <c r="D51" s="3">
        <f t="shared" si="0"/>
        <v>113.5042213132337</v>
      </c>
      <c r="E51" s="3">
        <f>D51/MAXA($D$6:D50)-1</f>
        <v>-0.10869783109677078</v>
      </c>
      <c r="F51" s="10">
        <f>'L8 (3)'!Q49</f>
        <v>1.6184836305896819E-2</v>
      </c>
      <c r="G51" s="10">
        <f t="shared" si="1"/>
        <v>1.1020619558496888E-2</v>
      </c>
      <c r="H51" s="11">
        <f t="shared" si="2"/>
        <v>132.37031829243412</v>
      </c>
      <c r="I51" s="3">
        <f t="shared" si="3"/>
        <v>105.00640680164989</v>
      </c>
      <c r="J51" s="3">
        <f>I51/MAXA($I$6:I50)-1</f>
        <v>-0.10428065684596743</v>
      </c>
      <c r="K51" s="16"/>
      <c r="L51" s="16"/>
      <c r="O51" s="3" t="s">
        <v>67</v>
      </c>
      <c r="P51" s="13">
        <f>(1+B134)*(1+B135)*(1+B136)-1</f>
        <v>1.9408544000000028E-2</v>
      </c>
      <c r="Q51" s="13">
        <f>(1+C134)*(1+C135)*(1+C136)-1</f>
        <v>6.4535403159572402E-2</v>
      </c>
      <c r="R51" s="13">
        <f>(1+G134)*(1+G135)*(1+G136)-1</f>
        <v>2.2964135001654729E-2</v>
      </c>
    </row>
    <row r="52" spans="1:18" x14ac:dyDescent="0.25">
      <c r="A52" s="47">
        <v>39783</v>
      </c>
      <c r="B52" s="9">
        <v>-4.5999999999999999E-3</v>
      </c>
      <c r="C52" s="9">
        <v>7.8215768970539834E-3</v>
      </c>
      <c r="D52" s="3">
        <f t="shared" si="0"/>
        <v>112.98210189519281</v>
      </c>
      <c r="E52" s="3">
        <f>D52/MAXA($D$6:D51)-1</f>
        <v>-0.11279782107372582</v>
      </c>
      <c r="F52" s="10">
        <f>'L8 (3)'!Q50</f>
        <v>5.0526775561839224E-2</v>
      </c>
      <c r="G52" s="10">
        <f t="shared" si="1"/>
        <v>4.5362558814439291E-2</v>
      </c>
      <c r="H52" s="11">
        <f t="shared" si="2"/>
        <v>139.05856365584518</v>
      </c>
      <c r="I52" s="3">
        <f t="shared" si="3"/>
        <v>109.76976610608267</v>
      </c>
      <c r="J52" s="3">
        <f>I52/MAXA($I$6:I51)-1</f>
        <v>-6.3648535460911648E-2</v>
      </c>
      <c r="K52" s="16"/>
      <c r="L52" s="16"/>
      <c r="O52" s="3" t="s">
        <v>68</v>
      </c>
      <c r="P52" s="13">
        <f>(1+B137)*(1+B138)*(1+B139)-1</f>
        <v>-5.3482671999998121E-3</v>
      </c>
      <c r="Q52" s="13">
        <f>(1+C137)*(1+C138)*(1+C139)-1</f>
        <v>7.7301924009909317E-3</v>
      </c>
      <c r="R52" s="13">
        <f>(1+G137)*(1+G138)*(1+G139)-1</f>
        <v>1.4933139407628415E-2</v>
      </c>
    </row>
    <row r="53" spans="1:18" x14ac:dyDescent="0.25">
      <c r="A53" s="47">
        <v>39814</v>
      </c>
      <c r="B53" s="9">
        <v>4.7000000000000002E-3</v>
      </c>
      <c r="C53" s="9">
        <v>-8.5657342928314395E-2</v>
      </c>
      <c r="D53" s="3">
        <f t="shared" si="0"/>
        <v>113.51311777410021</v>
      </c>
      <c r="E53" s="3">
        <f>D53/MAXA($D$6:D52)-1</f>
        <v>-0.10862797083277231</v>
      </c>
      <c r="F53" s="10">
        <f>'L8 (3)'!Q51</f>
        <v>3.070451895641696E-2</v>
      </c>
      <c r="G53" s="10">
        <f t="shared" si="1"/>
        <v>2.5540302209017027E-2</v>
      </c>
      <c r="H53" s="11">
        <f t="shared" si="2"/>
        <v>143.32828995966818</v>
      </c>
      <c r="I53" s="3">
        <f t="shared" si="3"/>
        <v>112.57331910584514</v>
      </c>
      <c r="J53" s="3">
        <f>I53/MAXA($I$6:I52)-1</f>
        <v>-3.9733836082727625E-2</v>
      </c>
      <c r="K53" s="16"/>
      <c r="L53" s="16"/>
      <c r="O53" s="3" t="s">
        <v>69</v>
      </c>
      <c r="P53" s="13">
        <f>(1+B140)*(1+B141)*(1+B142)-1</f>
        <v>1.0834701080000064E-2</v>
      </c>
      <c r="Q53" s="13">
        <f>(1+C140)*(1+C141)*(1+C142)-1</f>
        <v>1.8992745293059832E-2</v>
      </c>
      <c r="R53" s="13">
        <f>(1+G140)*(1+G141)*(1+G142)-1</f>
        <v>1.1364314041137247E-2</v>
      </c>
    </row>
    <row r="54" spans="1:18" x14ac:dyDescent="0.25">
      <c r="A54" s="47">
        <v>39845</v>
      </c>
      <c r="B54" s="9">
        <v>-3.7000000000000002E-3</v>
      </c>
      <c r="C54" s="9">
        <v>-0.10993119757149228</v>
      </c>
      <c r="D54" s="3">
        <f t="shared" si="0"/>
        <v>113.09311923833603</v>
      </c>
      <c r="E54" s="3">
        <f>D54/MAXA($D$6:D53)-1</f>
        <v>-0.11192604734069111</v>
      </c>
      <c r="F54" s="10">
        <f>'L8 (3)'!Q52</f>
        <v>3.209550898039309E-3</v>
      </c>
      <c r="G54" s="10">
        <f t="shared" si="1"/>
        <v>-1.9546658493606222E-3</v>
      </c>
      <c r="H54" s="11">
        <f t="shared" si="2"/>
        <v>143.78830940142265</v>
      </c>
      <c r="I54" s="3">
        <f t="shared" si="3"/>
        <v>112.35327588343976</v>
      </c>
      <c r="J54" s="3">
        <f>I54/MAXA($I$6:I53)-1</f>
        <v>-4.1610835559633297E-2</v>
      </c>
      <c r="K54" s="16"/>
      <c r="L54" s="76"/>
      <c r="O54" s="3" t="s">
        <v>70</v>
      </c>
      <c r="P54" s="13">
        <f>(1+B143)*(1+B144)*(1+B145)-1</f>
        <v>1.6129525543999934E-2</v>
      </c>
      <c r="Q54" s="13">
        <f>(1+C143)*(1+C144)*(1+C145)-1</f>
        <v>3.3070290282095405E-2</v>
      </c>
      <c r="R54" s="13">
        <f>(1+G143)*(1+G144)*(1+G145)-1</f>
        <v>1.0709166764716116E-2</v>
      </c>
    </row>
    <row r="55" spans="1:18" x14ac:dyDescent="0.25">
      <c r="A55" s="47">
        <v>39873</v>
      </c>
      <c r="B55" s="9">
        <v>1.1399999999999999E-2</v>
      </c>
      <c r="C55" s="9">
        <v>8.540446162249471E-2</v>
      </c>
      <c r="D55" s="3">
        <f t="shared" si="0"/>
        <v>114.38238079765307</v>
      </c>
      <c r="E55" s="3">
        <f>D55/MAXA($D$6:D54)-1</f>
        <v>-0.101802004280375</v>
      </c>
      <c r="F55" s="10">
        <f>'L8 (3)'!Q53</f>
        <v>1.3406877275703182E-2</v>
      </c>
      <c r="G55" s="10">
        <f t="shared" si="1"/>
        <v>8.2426605283032507E-3</v>
      </c>
      <c r="H55" s="11">
        <f t="shared" si="2"/>
        <v>145.71606161924836</v>
      </c>
      <c r="I55" s="3">
        <f t="shared" si="3"/>
        <v>113.27936579578976</v>
      </c>
      <c r="J55" s="3">
        <f>I55/MAXA($I$6:I54)-1</f>
        <v>-3.3711159023147141E-2</v>
      </c>
      <c r="O55" s="3" t="s">
        <v>71</v>
      </c>
      <c r="P55" s="13">
        <f>(1+B146)*(1+B147)*(1+B148)-1</f>
        <v>1.130909774299993E-2</v>
      </c>
      <c r="Q55" s="13">
        <f>(1+C146)*(1+C147)*(1+C148)-1</f>
        <v>3.2542099161616322E-2</v>
      </c>
      <c r="R55" s="13">
        <f>(1+G146)*(1+G147)*(1+G148)-1</f>
        <v>1.3971133518523526E-2</v>
      </c>
    </row>
    <row r="56" spans="1:18" x14ac:dyDescent="0.25">
      <c r="A56" s="47">
        <v>39904</v>
      </c>
      <c r="B56" s="9">
        <v>2.4100000000000003E-2</v>
      </c>
      <c r="C56" s="9">
        <v>9.3925079862164695E-2</v>
      </c>
      <c r="D56" s="3">
        <f t="shared" si="0"/>
        <v>117.13899617487651</v>
      </c>
      <c r="E56" s="3">
        <f>D56/MAXA($D$6:D55)-1</f>
        <v>-8.0155432583531971E-2</v>
      </c>
      <c r="F56" s="10">
        <f>'L8 (3)'!Q54</f>
        <v>1.4082377499094641E-2</v>
      </c>
      <c r="G56" s="10">
        <f t="shared" si="1"/>
        <v>8.9181607516947096E-3</v>
      </c>
      <c r="H56" s="11">
        <f t="shared" si="2"/>
        <v>147.76809020665195</v>
      </c>
      <c r="I56" s="3">
        <f t="shared" si="3"/>
        <v>114.28960938980663</v>
      </c>
      <c r="J56" s="3">
        <f>I56/MAXA($I$6:I55)-1</f>
        <v>-2.5093639806746837E-2</v>
      </c>
    </row>
    <row r="57" spans="1:18" x14ac:dyDescent="0.25">
      <c r="A57" s="47">
        <v>39934</v>
      </c>
      <c r="B57" s="9">
        <v>2.9500000000000002E-2</v>
      </c>
      <c r="C57" s="9">
        <v>5.3081446255385467E-2</v>
      </c>
      <c r="D57" s="3">
        <f t="shared" si="0"/>
        <v>120.59459656203538</v>
      </c>
      <c r="E57" s="3">
        <f>D57/MAXA($D$6:D56)-1</f>
        <v>-5.3020017844746081E-2</v>
      </c>
      <c r="F57" s="10">
        <f>'L8 (3)'!Q55</f>
        <v>2.6421838727077734E-2</v>
      </c>
      <c r="G57" s="10">
        <f t="shared" si="1"/>
        <v>2.1257621979677802E-2</v>
      </c>
      <c r="H57" s="11">
        <f t="shared" si="2"/>
        <v>151.67239485510038</v>
      </c>
      <c r="I57" s="3">
        <f t="shared" si="3"/>
        <v>116.71913470242018</v>
      </c>
      <c r="J57" s="3">
        <f>I57/MAXA($I$6:I56)-1</f>
        <v>-4.3694489361750799E-3</v>
      </c>
    </row>
    <row r="58" spans="1:18" x14ac:dyDescent="0.25">
      <c r="A58" s="47">
        <v>39965</v>
      </c>
      <c r="B58" s="9">
        <v>4.0000000000000002E-4</v>
      </c>
      <c r="C58" s="9">
        <v>1.9582653030303376E-4</v>
      </c>
      <c r="D58" s="3">
        <f t="shared" si="0"/>
        <v>120.64283440066019</v>
      </c>
      <c r="E58" s="3">
        <f>D58/MAXA($D$6:D57)-1</f>
        <v>-5.2641225851884021E-2</v>
      </c>
      <c r="F58" s="10">
        <f>'L8 (3)'!Q56</f>
        <v>2.1829001083325143E-2</v>
      </c>
      <c r="G58" s="10">
        <f t="shared" si="1"/>
        <v>1.6664784335925213E-2</v>
      </c>
      <c r="H58" s="11">
        <f t="shared" si="2"/>
        <v>154.98325172670286</v>
      </c>
      <c r="I58" s="3">
        <f t="shared" si="3"/>
        <v>118.6642339101118</v>
      </c>
      <c r="J58" s="3">
        <f>I58/MAXA($I$6:I57)-1</f>
        <v>1.2222519475561855E-2</v>
      </c>
    </row>
    <row r="59" spans="1:18" x14ac:dyDescent="0.25">
      <c r="A59" s="47">
        <v>39995</v>
      </c>
      <c r="B59" s="9">
        <v>1.9400000000000001E-2</v>
      </c>
      <c r="C59" s="9">
        <v>7.4141727016716619E-2</v>
      </c>
      <c r="D59" s="3">
        <f t="shared" si="0"/>
        <v>122.983305388033</v>
      </c>
      <c r="E59" s="3">
        <f>D59/MAXA($D$6:D58)-1</f>
        <v>-3.426246563341051E-2</v>
      </c>
      <c r="F59" s="10">
        <f>'L8 (3)'!Q57</f>
        <v>1.7075400675891056E-2</v>
      </c>
      <c r="G59" s="10">
        <f t="shared" si="1"/>
        <v>1.1911183928491125E-2</v>
      </c>
      <c r="H59" s="11">
        <f t="shared" si="2"/>
        <v>157.62965284798881</v>
      </c>
      <c r="I59" s="3">
        <f t="shared" si="3"/>
        <v>120.07766542594864</v>
      </c>
      <c r="J59" s="3">
        <f>I59/MAXA($I$6:I58)-1</f>
        <v>1.1911183928491109E-2</v>
      </c>
    </row>
    <row r="60" spans="1:18" x14ac:dyDescent="0.25">
      <c r="A60" s="47">
        <v>40026</v>
      </c>
      <c r="B60" s="9">
        <v>1.49E-2</v>
      </c>
      <c r="C60" s="9">
        <v>3.3560189240494864E-2</v>
      </c>
      <c r="D60" s="3">
        <f t="shared" si="0"/>
        <v>124.81575663831468</v>
      </c>
      <c r="E60" s="3">
        <f>D60/MAXA($D$6:D59)-1</f>
        <v>-1.9872976371348439E-2</v>
      </c>
      <c r="F60" s="10">
        <f>'L8 (3)'!Q58</f>
        <v>1.8833511660094039E-2</v>
      </c>
      <c r="G60" s="10">
        <f t="shared" si="1"/>
        <v>1.3669294912694108E-2</v>
      </c>
      <c r="H60" s="11">
        <f t="shared" si="2"/>
        <v>160.59837275287796</v>
      </c>
      <c r="I60" s="3">
        <f t="shared" si="3"/>
        <v>121.71904244708375</v>
      </c>
      <c r="J60" s="3">
        <f>I60/MAXA($I$6:I59)-1</f>
        <v>1.3669294912694196E-2</v>
      </c>
    </row>
    <row r="61" spans="1:18" x14ac:dyDescent="0.25">
      <c r="A61" s="47">
        <v>40057</v>
      </c>
      <c r="B61" s="9">
        <v>1.72E-2</v>
      </c>
      <c r="C61" s="9">
        <v>3.5723345788458705E-2</v>
      </c>
      <c r="D61" s="3">
        <f t="shared" si="0"/>
        <v>126.96258765249371</v>
      </c>
      <c r="E61" s="3">
        <f>D61/MAXA($D$6:D60)-1</f>
        <v>-3.0147915649355594E-3</v>
      </c>
      <c r="F61" s="10">
        <f>'L8 (3)'!Q59</f>
        <v>1.8912929015366016E-2</v>
      </c>
      <c r="G61" s="10">
        <f t="shared" si="1"/>
        <v>1.3748712267966085E-2</v>
      </c>
      <c r="H61" s="11">
        <f t="shared" si="2"/>
        <v>163.63575837673645</v>
      </c>
      <c r="I61" s="3">
        <f t="shared" si="3"/>
        <v>123.39252253922105</v>
      </c>
      <c r="J61" s="3">
        <f>I61/MAXA($I$6:I60)-1</f>
        <v>1.3748712267966035E-2</v>
      </c>
    </row>
    <row r="62" spans="1:18" x14ac:dyDescent="0.25">
      <c r="A62" s="47">
        <v>40087</v>
      </c>
      <c r="B62" s="9">
        <v>1.5E-3</v>
      </c>
      <c r="C62" s="9">
        <v>-1.9762000860415463E-2</v>
      </c>
      <c r="D62" s="3">
        <f t="shared" si="0"/>
        <v>127.15303153397245</v>
      </c>
      <c r="E62" s="3">
        <f>D62/MAXA($D$6:D61)-1</f>
        <v>-1.5193137522828692E-3</v>
      </c>
      <c r="F62" s="10">
        <f>'L8 (3)'!Q60</f>
        <v>1.5348479057372189E-2</v>
      </c>
      <c r="G62" s="10">
        <f t="shared" si="1"/>
        <v>1.0184262309972257E-2</v>
      </c>
      <c r="H62" s="11">
        <f t="shared" si="2"/>
        <v>166.147318387219</v>
      </c>
      <c r="I62" s="3">
        <f t="shared" si="3"/>
        <v>124.64918435584963</v>
      </c>
      <c r="J62" s="3">
        <f>I62/MAXA($I$6:I61)-1</f>
        <v>1.0184262309972159E-2</v>
      </c>
    </row>
    <row r="63" spans="1:18" x14ac:dyDescent="0.25">
      <c r="A63" s="47">
        <v>40118</v>
      </c>
      <c r="B63" s="9">
        <v>7.4000000000000003E-3</v>
      </c>
      <c r="C63" s="9">
        <v>5.736406198137356E-2</v>
      </c>
      <c r="D63" s="3">
        <f t="shared" si="0"/>
        <v>128.09396396732384</v>
      </c>
      <c r="E63" s="3">
        <f>D63/MAXA($D$6:D62)-1</f>
        <v>5.8694433259500745E-3</v>
      </c>
      <c r="F63" s="10">
        <f>'L8 (3)'!Q61</f>
        <v>4.3000023741201158E-3</v>
      </c>
      <c r="G63" s="10">
        <f t="shared" si="1"/>
        <v>-8.6421437327981535E-4</v>
      </c>
      <c r="H63" s="11">
        <f t="shared" si="2"/>
        <v>166.86175225073774</v>
      </c>
      <c r="I63" s="3">
        <f t="shared" si="3"/>
        <v>124.5414607391117</v>
      </c>
      <c r="J63" s="3">
        <f>I63/MAXA($I$6:I62)-1</f>
        <v>-8.6421437327977024E-4</v>
      </c>
    </row>
    <row r="64" spans="1:18" x14ac:dyDescent="0.25">
      <c r="A64" s="47">
        <v>40148</v>
      </c>
      <c r="B64" s="9">
        <v>6.1000000000000004E-3</v>
      </c>
      <c r="C64" s="9">
        <v>1.7770571188400419E-2</v>
      </c>
      <c r="D64" s="3">
        <f t="shared" si="0"/>
        <v>128.87533714752453</v>
      </c>
      <c r="E64" s="3">
        <f>D64/MAXA($D$6:D63)-1</f>
        <v>6.0999999999999943E-3</v>
      </c>
      <c r="F64" s="10">
        <f>'L8 (3)'!Q62</f>
        <v>2.1205053755588711E-2</v>
      </c>
      <c r="G64" s="10">
        <f t="shared" si="1"/>
        <v>1.6040837008188778E-2</v>
      </c>
      <c r="H64" s="11">
        <f t="shared" si="2"/>
        <v>170.40006467696637</v>
      </c>
      <c r="I64" s="3">
        <f t="shared" si="3"/>
        <v>126.53921001158953</v>
      </c>
      <c r="J64" s="3">
        <f>I64/MAXA($I$6:I63)-1</f>
        <v>1.5162759913007084E-2</v>
      </c>
    </row>
    <row r="65" spans="1:10" x14ac:dyDescent="0.25">
      <c r="A65" s="47">
        <v>40179</v>
      </c>
      <c r="B65" s="9">
        <v>3.2000000000000002E-3</v>
      </c>
      <c r="C65" s="9">
        <v>-3.6974246154947377E-2</v>
      </c>
      <c r="D65" s="3">
        <f t="shared" si="0"/>
        <v>129.28773822639661</v>
      </c>
      <c r="E65" s="3">
        <f>D65/MAXA($D$6:D64)-1</f>
        <v>3.2000000000000917E-3</v>
      </c>
      <c r="F65" s="10">
        <f>'L8 (3)'!Q63</f>
        <v>1.366061603122753E-2</v>
      </c>
      <c r="G65" s="10">
        <f t="shared" si="1"/>
        <v>8.4963992838275985E-3</v>
      </c>
      <c r="H65" s="11">
        <f t="shared" si="2"/>
        <v>172.72783453221476</v>
      </c>
      <c r="I65" s="3">
        <f t="shared" si="3"/>
        <v>127.61433766490811</v>
      </c>
      <c r="J65" s="3">
        <f>I65/MAXA($I$6:I64)-1</f>
        <v>8.4963992838276159E-3</v>
      </c>
    </row>
    <row r="66" spans="1:10" x14ac:dyDescent="0.25">
      <c r="A66" s="47">
        <v>40210</v>
      </c>
      <c r="B66" s="9">
        <v>8.9999999999999998E-4</v>
      </c>
      <c r="C66" s="9">
        <v>2.8513688940531301E-2</v>
      </c>
      <c r="D66" s="3">
        <f t="shared" si="0"/>
        <v>129.40409719080034</v>
      </c>
      <c r="E66" s="3">
        <f>D66/MAXA($D$6:D65)-1</f>
        <v>8.9999999999990088E-4</v>
      </c>
      <c r="F66" s="10">
        <f>'L8 (3)'!Q64</f>
        <v>6.0722376782469563E-3</v>
      </c>
      <c r="G66" s="10">
        <f t="shared" si="1"/>
        <v>9.0802093084702516E-4</v>
      </c>
      <c r="H66" s="11">
        <f t="shared" si="2"/>
        <v>173.77667899714328</v>
      </c>
      <c r="I66" s="3">
        <f t="shared" si="3"/>
        <v>127.73021415458402</v>
      </c>
      <c r="J66" s="3">
        <f>I66/MAXA($I$6:I65)-1</f>
        <v>9.0802093084696445E-4</v>
      </c>
    </row>
    <row r="67" spans="1:10" x14ac:dyDescent="0.25">
      <c r="A67" s="47">
        <v>40238</v>
      </c>
      <c r="B67" s="9">
        <v>1.7899999999999999E-2</v>
      </c>
      <c r="C67" s="9">
        <v>5.8796426031891835E-2</v>
      </c>
      <c r="D67" s="3">
        <f t="shared" si="0"/>
        <v>131.72043053051567</v>
      </c>
      <c r="E67" s="3">
        <f>D67/MAXA($D$6:D66)-1</f>
        <v>1.7900000000000027E-2</v>
      </c>
      <c r="F67" s="10">
        <f>'L8 (3)'!Q65</f>
        <v>2.2946887407060201E-2</v>
      </c>
      <c r="G67" s="10">
        <f t="shared" si="1"/>
        <v>1.7782670659660271E-2</v>
      </c>
      <c r="H67" s="11">
        <f t="shared" si="2"/>
        <v>177.76431288406357</v>
      </c>
      <c r="I67" s="3">
        <f t="shared" si="3"/>
        <v>130.00159848618284</v>
      </c>
      <c r="J67" s="3">
        <f>I67/MAXA($I$6:I66)-1</f>
        <v>1.7782670659660216E-2</v>
      </c>
    </row>
    <row r="68" spans="1:10" x14ac:dyDescent="0.25">
      <c r="A68" s="47">
        <v>40269</v>
      </c>
      <c r="B68" s="9">
        <v>7.7000000000000002E-3</v>
      </c>
      <c r="C68" s="9">
        <v>1.4759229883791081E-2</v>
      </c>
      <c r="D68" s="3">
        <f t="shared" si="0"/>
        <v>132.73467784560066</v>
      </c>
      <c r="E68" s="3">
        <f>D68/MAXA($D$6:D67)-1</f>
        <v>7.7000000000000401E-3</v>
      </c>
      <c r="F68" s="10">
        <f>'L8 (3)'!Q66</f>
        <v>1.3949173406896491E-2</v>
      </c>
      <c r="G68" s="10">
        <f t="shared" si="1"/>
        <v>8.7849566594965598E-3</v>
      </c>
      <c r="H68" s="11">
        <f t="shared" si="2"/>
        <v>180.24397811004116</v>
      </c>
      <c r="I68" s="3">
        <f t="shared" si="3"/>
        <v>131.14365689454925</v>
      </c>
      <c r="J68" s="3">
        <f>I68/MAXA($I$6:I67)-1</f>
        <v>8.7849566594966344E-3</v>
      </c>
    </row>
    <row r="69" spans="1:10" x14ac:dyDescent="0.25">
      <c r="A69" s="47">
        <v>40299</v>
      </c>
      <c r="B69" s="9">
        <v>-1.5500000000000002E-2</v>
      </c>
      <c r="C69" s="9">
        <v>-8.1975841910334468E-2</v>
      </c>
      <c r="D69" s="3">
        <f t="shared" si="0"/>
        <v>130.67729033899386</v>
      </c>
      <c r="E69" s="3">
        <f>D69/MAXA($D$6:D68)-1</f>
        <v>-1.5499999999999958E-2</v>
      </c>
      <c r="F69" s="10">
        <f>'L8 (3)'!Q67</f>
        <v>7.309339228104882E-3</v>
      </c>
      <c r="G69" s="10">
        <f t="shared" si="1"/>
        <v>2.1451224807049508E-3</v>
      </c>
      <c r="H69" s="11">
        <f t="shared" si="2"/>
        <v>181.56144248987056</v>
      </c>
      <c r="I69" s="3">
        <f t="shared" si="3"/>
        <v>131.42497610115561</v>
      </c>
      <c r="J69" s="3">
        <f>I69/MAXA($I$6:I68)-1</f>
        <v>2.1451224807049751E-3</v>
      </c>
    </row>
    <row r="70" spans="1:10" x14ac:dyDescent="0.25">
      <c r="A70" s="47">
        <v>40330</v>
      </c>
      <c r="B70" s="9">
        <v>-6.9999999999999993E-3</v>
      </c>
      <c r="C70" s="9">
        <v>-5.3882442026415123E-2</v>
      </c>
      <c r="D70" s="3">
        <f t="shared" si="0"/>
        <v>129.76254930662091</v>
      </c>
      <c r="E70" s="3">
        <f>D70/MAXA($D$6:D69)-1</f>
        <v>-2.2391499999999787E-2</v>
      </c>
      <c r="F70" s="10">
        <f>'L8 (3)'!Q68</f>
        <v>-4.124353003128596E-2</v>
      </c>
      <c r="G70" s="10">
        <f t="shared" si="1"/>
        <v>-4.6407746778685893E-2</v>
      </c>
      <c r="H70" s="11">
        <f t="shared" si="2"/>
        <v>174.07320768401598</v>
      </c>
      <c r="I70" s="3">
        <f t="shared" si="3"/>
        <v>125.32583908985833</v>
      </c>
      <c r="J70" s="3">
        <f>I70/MAXA($I$6:I69)-1</f>
        <v>-4.6407746778685866E-2</v>
      </c>
    </row>
    <row r="71" spans="1:10" x14ac:dyDescent="0.25">
      <c r="A71" s="47">
        <v>40360</v>
      </c>
      <c r="B71" s="9">
        <v>6.9999999999999993E-3</v>
      </c>
      <c r="C71" s="9">
        <v>6.8777849911552336E-2</v>
      </c>
      <c r="D71" s="3">
        <f t="shared" ref="D71:D134" si="4">D70*(1+B71)</f>
        <v>130.67088715176723</v>
      </c>
      <c r="E71" s="3">
        <f>D71/MAXA($D$6:D70)-1</f>
        <v>-1.5548240500000032E-2</v>
      </c>
      <c r="F71" s="10">
        <f>'L8 (3)'!Q69</f>
        <v>1.9330492198510987E-2</v>
      </c>
      <c r="G71" s="10">
        <f t="shared" si="1"/>
        <v>1.4166275451111056E-2</v>
      </c>
      <c r="H71" s="11">
        <f t="shared" si="2"/>
        <v>177.43812846712163</v>
      </c>
      <c r="I71" s="3">
        <f t="shared" si="3"/>
        <v>127.1012394475469</v>
      </c>
      <c r="J71" s="3">
        <f>I71/MAXA($I$6:I70)-1</f>
        <v>-3.2898896251506993E-2</v>
      </c>
    </row>
    <row r="72" spans="1:10" x14ac:dyDescent="0.25">
      <c r="A72" s="47">
        <v>40391</v>
      </c>
      <c r="B72" s="9">
        <v>4.0999999999999995E-3</v>
      </c>
      <c r="C72" s="9">
        <v>-4.7449184040287196E-2</v>
      </c>
      <c r="D72" s="3">
        <f t="shared" si="4"/>
        <v>131.20663778908948</v>
      </c>
      <c r="E72" s="3">
        <f>D72/MAXA($D$6:D71)-1</f>
        <v>-1.1511988286049935E-2</v>
      </c>
      <c r="F72" s="10">
        <f>'L8 (3)'!Q70</f>
        <v>3.7215358246344532E-2</v>
      </c>
      <c r="G72" s="10">
        <f t="shared" ref="G72:G135" si="5">F72-$L$5</f>
        <v>3.2051141498944599E-2</v>
      </c>
      <c r="H72" s="11">
        <f t="shared" si="2"/>
        <v>184.04155198458648</v>
      </c>
      <c r="I72" s="3">
        <f t="shared" si="3"/>
        <v>131.17497925777147</v>
      </c>
      <c r="J72" s="3">
        <f>I72/MAXA($I$6:I71)-1</f>
        <v>-1.9022019314784977E-3</v>
      </c>
    </row>
    <row r="73" spans="1:10" x14ac:dyDescent="0.25">
      <c r="A73" s="47">
        <v>40422</v>
      </c>
      <c r="B73" s="9">
        <v>1.5900000000000001E-2</v>
      </c>
      <c r="C73" s="9">
        <v>8.7551102944020132E-2</v>
      </c>
      <c r="D73" s="3">
        <f t="shared" si="4"/>
        <v>133.292823329936</v>
      </c>
      <c r="E73" s="3">
        <f>D73/MAXA($D$6:D72)-1</f>
        <v>4.2049711002016821E-3</v>
      </c>
      <c r="F73" s="10">
        <f>'L8 (3)'!Q71</f>
        <v>1.4016726805261354E-2</v>
      </c>
      <c r="G73" s="10">
        <f t="shared" si="5"/>
        <v>8.8525100578614232E-3</v>
      </c>
      <c r="H73" s="11">
        <f t="shared" ref="H73:H136" si="6">H72*(1+F73)</f>
        <v>186.62121213957073</v>
      </c>
      <c r="I73" s="3">
        <f t="shared" ref="I73:I136" si="7">(1+G73)*I72</f>
        <v>132.33620708099065</v>
      </c>
      <c r="J73" s="3">
        <f>I73/MAXA($I$6:I72)-1</f>
        <v>6.9334688646522924E-3</v>
      </c>
    </row>
    <row r="74" spans="1:10" x14ac:dyDescent="0.25">
      <c r="A74" s="47">
        <v>40452</v>
      </c>
      <c r="B74" s="9">
        <v>1.06E-2</v>
      </c>
      <c r="C74" s="9">
        <v>3.6855994397076541E-2</v>
      </c>
      <c r="D74" s="3">
        <f t="shared" si="4"/>
        <v>134.70572725723332</v>
      </c>
      <c r="E74" s="3">
        <f>D74/MAXA($D$6:D73)-1</f>
        <v>1.0599999999999943E-2</v>
      </c>
      <c r="F74" s="10">
        <f>'L8 (3)'!Q72</f>
        <v>1.6840668218840067E-2</v>
      </c>
      <c r="G74" s="10">
        <f t="shared" si="5"/>
        <v>1.1676451471440136E-2</v>
      </c>
      <c r="H74" s="11">
        <f t="shared" si="6"/>
        <v>189.764038055811</v>
      </c>
      <c r="I74" s="3">
        <f t="shared" si="7"/>
        <v>133.88142438088627</v>
      </c>
      <c r="J74" s="3">
        <f>I74/MAXA($I$6:I73)-1</f>
        <v>1.167645147144003E-2</v>
      </c>
    </row>
    <row r="75" spans="1:10" x14ac:dyDescent="0.25">
      <c r="A75" s="47">
        <v>40483</v>
      </c>
      <c r="B75" s="9">
        <v>3.0999999999999999E-3</v>
      </c>
      <c r="C75" s="9">
        <v>-2.2902497989432113E-3</v>
      </c>
      <c r="D75" s="3">
        <f t="shared" si="4"/>
        <v>135.12331501173077</v>
      </c>
      <c r="E75" s="3">
        <f>D75/MAXA($D$6:D74)-1</f>
        <v>3.1000000000001027E-3</v>
      </c>
      <c r="F75" s="10">
        <f>'L8 (3)'!Q73</f>
        <v>2.1572745939653717E-2</v>
      </c>
      <c r="G75" s="10">
        <f t="shared" si="5"/>
        <v>1.6408529192253787E-2</v>
      </c>
      <c r="H75" s="11">
        <f t="shared" si="6"/>
        <v>193.8577694372718</v>
      </c>
      <c r="I75" s="3">
        <f t="shared" si="7"/>
        <v>136.07822164114057</v>
      </c>
      <c r="J75" s="3">
        <f>I75/MAXA($I$6:I74)-1</f>
        <v>1.6408529192253773E-2</v>
      </c>
    </row>
    <row r="76" spans="1:10" x14ac:dyDescent="0.25">
      <c r="A76" s="47">
        <v>40513</v>
      </c>
      <c r="B76" s="9">
        <v>3.3100000000000004E-2</v>
      </c>
      <c r="C76" s="9">
        <v>6.5300040489854716E-2</v>
      </c>
      <c r="D76" s="3">
        <f t="shared" si="4"/>
        <v>139.59589673861905</v>
      </c>
      <c r="E76" s="3">
        <f>D76/MAXA($D$6:D75)-1</f>
        <v>3.3099999999999907E-2</v>
      </c>
      <c r="F76" s="10">
        <f>'L8 (3)'!Q74</f>
        <v>9.1223984954596198E-3</v>
      </c>
      <c r="G76" s="10">
        <f t="shared" si="5"/>
        <v>3.9581817480596887E-3</v>
      </c>
      <c r="H76" s="11">
        <f t="shared" si="6"/>
        <v>195.62621726151951</v>
      </c>
      <c r="I76" s="3">
        <f t="shared" si="7"/>
        <v>136.61684397434894</v>
      </c>
      <c r="J76" s="3">
        <f>I76/MAXA($I$6:I75)-1</f>
        <v>3.9581817480596193E-3</v>
      </c>
    </row>
    <row r="77" spans="1:10" x14ac:dyDescent="0.25">
      <c r="A77" s="47">
        <v>40544</v>
      </c>
      <c r="B77" s="9">
        <v>-1.8E-3</v>
      </c>
      <c r="C77" s="9">
        <v>2.2645573980086819E-2</v>
      </c>
      <c r="D77" s="3">
        <f t="shared" si="4"/>
        <v>139.34462412448954</v>
      </c>
      <c r="E77" s="3">
        <f>D77/MAXA($D$6:D76)-1</f>
        <v>-1.7999999999999128E-3</v>
      </c>
      <c r="F77" s="10">
        <f>'L8 (3)'!Q75</f>
        <v>1.3529257703693922E-2</v>
      </c>
      <c r="G77" s="10">
        <f t="shared" si="5"/>
        <v>8.3650409562939908E-3</v>
      </c>
      <c r="H77" s="11">
        <f t="shared" si="6"/>
        <v>198.27289476844942</v>
      </c>
      <c r="I77" s="3">
        <f t="shared" si="7"/>
        <v>137.75964946951402</v>
      </c>
      <c r="J77" s="3">
        <f>I77/MAXA($I$6:I76)-1</f>
        <v>8.3650409562940897E-3</v>
      </c>
    </row>
    <row r="78" spans="1:10" x14ac:dyDescent="0.25">
      <c r="A78" s="47">
        <v>40575</v>
      </c>
      <c r="B78" s="9">
        <v>4.7999999999999996E-3</v>
      </c>
      <c r="C78" s="9">
        <v>3.1956564052952219E-2</v>
      </c>
      <c r="D78" s="3">
        <f t="shared" si="4"/>
        <v>140.01347832028708</v>
      </c>
      <c r="E78" s="3">
        <f>D78/MAXA($D$6:D77)-1</f>
        <v>2.9913599999999985E-3</v>
      </c>
      <c r="F78" s="10">
        <f>'L8 (3)'!Q76</f>
        <v>1.0875873584985311E-2</v>
      </c>
      <c r="G78" s="10">
        <f t="shared" si="5"/>
        <v>5.7116568375853802E-3</v>
      </c>
      <c r="H78" s="11">
        <f t="shared" si="6"/>
        <v>200.42928570728014</v>
      </c>
      <c r="I78" s="3">
        <f t="shared" si="7"/>
        <v>138.54648531334993</v>
      </c>
      <c r="J78" s="3">
        <f>I78/MAXA($I$6:I77)-1</f>
        <v>5.7116568375854548E-3</v>
      </c>
    </row>
    <row r="79" spans="1:10" x14ac:dyDescent="0.25">
      <c r="A79" s="47">
        <v>40603</v>
      </c>
      <c r="B79" s="9">
        <v>2.5000000000000001E-3</v>
      </c>
      <c r="C79" s="9">
        <v>-1.0473132038185673E-3</v>
      </c>
      <c r="D79" s="3">
        <f t="shared" si="4"/>
        <v>140.36351201608778</v>
      </c>
      <c r="E79" s="3">
        <f>D79/MAXA($D$6:D78)-1</f>
        <v>2.4999999999999467E-3</v>
      </c>
      <c r="F79" s="10">
        <f>'L8 (3)'!Q77</f>
        <v>1.5132989380080489E-2</v>
      </c>
      <c r="G79" s="10">
        <f t="shared" si="5"/>
        <v>9.968772632680558E-3</v>
      </c>
      <c r="H79" s="11">
        <f t="shared" si="6"/>
        <v>203.46237995934553</v>
      </c>
      <c r="I79" s="3">
        <f t="shared" si="7"/>
        <v>139.92762372449573</v>
      </c>
      <c r="J79" s="3">
        <f>I79/MAXA($I$6:I78)-1</f>
        <v>9.9687726326804782E-3</v>
      </c>
    </row>
    <row r="80" spans="1:10" x14ac:dyDescent="0.25">
      <c r="A80" s="47">
        <v>40634</v>
      </c>
      <c r="B80" s="9">
        <v>1.3300000000000001E-2</v>
      </c>
      <c r="C80" s="9">
        <v>2.8495380443795071E-2</v>
      </c>
      <c r="D80" s="3">
        <f t="shared" si="4"/>
        <v>142.23034672590177</v>
      </c>
      <c r="E80" s="3">
        <f>D80/MAXA($D$6:D79)-1</f>
        <v>1.330000000000009E-2</v>
      </c>
      <c r="F80" s="10">
        <f>'L8 (3)'!Q78</f>
        <v>1.0753598556735307E-2</v>
      </c>
      <c r="G80" s="10">
        <f t="shared" si="5"/>
        <v>5.5893818093353757E-3</v>
      </c>
      <c r="H80" s="11">
        <f t="shared" si="6"/>
        <v>205.65033271482628</v>
      </c>
      <c r="I80" s="3">
        <f t="shared" si="7"/>
        <v>140.70973263916494</v>
      </c>
      <c r="J80" s="3">
        <f>I80/MAXA($I$6:I79)-1</f>
        <v>5.5893818093353254E-3</v>
      </c>
    </row>
    <row r="81" spans="1:10" x14ac:dyDescent="0.25">
      <c r="A81" s="47">
        <v>40664</v>
      </c>
      <c r="B81" s="9">
        <v>-9.300000000000001E-3</v>
      </c>
      <c r="C81" s="9">
        <v>-1.3500952766930641E-2</v>
      </c>
      <c r="D81" s="3">
        <f t="shared" si="4"/>
        <v>140.90760450135087</v>
      </c>
      <c r="E81" s="3">
        <f>D81/MAXA($D$6:D80)-1</f>
        <v>-9.300000000000086E-3</v>
      </c>
      <c r="F81" s="10">
        <f>'L8 (3)'!Q79</f>
        <v>1.444391381691402E-3</v>
      </c>
      <c r="G81" s="10">
        <f t="shared" si="5"/>
        <v>-3.719825365708529E-3</v>
      </c>
      <c r="H81" s="11">
        <f t="shared" si="6"/>
        <v>205.94737228304157</v>
      </c>
      <c r="I81" s="3">
        <f t="shared" si="7"/>
        <v>140.18631700649172</v>
      </c>
      <c r="J81" s="3">
        <f>I81/MAXA($I$6:I80)-1</f>
        <v>-3.7198253657084734E-3</v>
      </c>
    </row>
    <row r="82" spans="1:10" x14ac:dyDescent="0.25">
      <c r="A82" s="47">
        <v>40695</v>
      </c>
      <c r="B82" s="9">
        <v>-1.5100000000000001E-2</v>
      </c>
      <c r="C82" s="9">
        <v>-1.825746126569705E-2</v>
      </c>
      <c r="D82" s="3">
        <f t="shared" si="4"/>
        <v>138.77989967338047</v>
      </c>
      <c r="E82" s="3">
        <f>D82/MAXA($D$6:D81)-1</f>
        <v>-2.4259570000000119E-2</v>
      </c>
      <c r="F82" s="10">
        <f>'L8 (3)'!Q80</f>
        <v>6.7234504000410391E-3</v>
      </c>
      <c r="G82" s="10">
        <f t="shared" si="5"/>
        <v>1.559233652641108E-3</v>
      </c>
      <c r="H82" s="11">
        <f t="shared" si="6"/>
        <v>207.3320492256054</v>
      </c>
      <c r="I82" s="3">
        <f t="shared" si="7"/>
        <v>140.40490022960805</v>
      </c>
      <c r="J82" s="3">
        <f>I82/MAXA($I$6:I81)-1</f>
        <v>-2.1663917899595875E-3</v>
      </c>
    </row>
    <row r="83" spans="1:10" x14ac:dyDescent="0.25">
      <c r="A83" s="47">
        <v>40725</v>
      </c>
      <c r="B83" s="9">
        <v>2.9999999999999997E-4</v>
      </c>
      <c r="C83" s="9">
        <v>-2.1474425791952023E-2</v>
      </c>
      <c r="D83" s="3">
        <f t="shared" si="4"/>
        <v>138.82153364328249</v>
      </c>
      <c r="E83" s="3">
        <f>D83/MAXA($D$6:D82)-1</f>
        <v>-2.3966847871000008E-2</v>
      </c>
      <c r="F83" s="10">
        <f>'L8 (3)'!Q81</f>
        <v>-4.3941181592692191E-3</v>
      </c>
      <c r="G83" s="10">
        <f t="shared" si="5"/>
        <v>-9.5583349066691511E-3</v>
      </c>
      <c r="H83" s="11">
        <f t="shared" si="6"/>
        <v>206.42100770310466</v>
      </c>
      <c r="I83" s="3">
        <f t="shared" si="7"/>
        <v>139.062863170676</v>
      </c>
      <c r="J83" s="3">
        <f>I83/MAXA($I$6:I82)-1</f>
        <v>-1.1704019598361204E-2</v>
      </c>
    </row>
    <row r="84" spans="1:10" x14ac:dyDescent="0.25">
      <c r="A84" s="47">
        <v>40756</v>
      </c>
      <c r="B84" s="9">
        <v>-1.8200000000000001E-2</v>
      </c>
      <c r="C84" s="9">
        <v>-5.6791107463597612E-2</v>
      </c>
      <c r="D84" s="3">
        <f t="shared" si="4"/>
        <v>136.29498173097474</v>
      </c>
      <c r="E84" s="3">
        <f>D84/MAXA($D$6:D83)-1</f>
        <v>-4.1730651239747951E-2</v>
      </c>
      <c r="F84" s="10">
        <f>'L8 (3)'!Q82</f>
        <v>-1.3936676347897596E-2</v>
      </c>
      <c r="G84" s="10">
        <f t="shared" si="5"/>
        <v>-1.9100893095297528E-2</v>
      </c>
      <c r="H84" s="11">
        <f t="shared" si="6"/>
        <v>203.54418492733961</v>
      </c>
      <c r="I84" s="3">
        <f t="shared" si="7"/>
        <v>136.40663828772693</v>
      </c>
      <c r="J84" s="3">
        <f>I84/MAXA($I$6:I83)-1</f>
        <v>-3.0581355466525073E-2</v>
      </c>
    </row>
    <row r="85" spans="1:10" x14ac:dyDescent="0.25">
      <c r="A85" s="47">
        <v>40787</v>
      </c>
      <c r="B85" s="9">
        <v>-1.0200000000000001E-2</v>
      </c>
      <c r="C85" s="9">
        <v>-7.1761988303760127E-2</v>
      </c>
      <c r="D85" s="3">
        <f t="shared" si="4"/>
        <v>134.90477291731881</v>
      </c>
      <c r="E85" s="3">
        <f>D85/MAXA($D$6:D84)-1</f>
        <v>-5.1504998597102447E-2</v>
      </c>
      <c r="F85" s="10">
        <f>'L8 (3)'!Q83</f>
        <v>-1.4098419337897287E-3</v>
      </c>
      <c r="G85" s="10">
        <f t="shared" si="5"/>
        <v>-6.57405868118966E-3</v>
      </c>
      <c r="H85" s="11">
        <f t="shared" si="6"/>
        <v>203.25721980005002</v>
      </c>
      <c r="I85" s="3">
        <f t="shared" si="7"/>
        <v>135.5098930431196</v>
      </c>
      <c r="J85" s="3">
        <f>I85/MAXA($I$6:I84)-1</f>
        <v>-3.6954370522327418E-2</v>
      </c>
    </row>
    <row r="86" spans="1:10" x14ac:dyDescent="0.25">
      <c r="A86" s="47">
        <v>40817</v>
      </c>
      <c r="B86" s="9">
        <v>6.9999999999999993E-3</v>
      </c>
      <c r="C86" s="9">
        <v>0.10772303853581011</v>
      </c>
      <c r="D86" s="3">
        <f t="shared" si="4"/>
        <v>135.84910632774003</v>
      </c>
      <c r="E86" s="3">
        <f>D86/MAXA($D$6:D85)-1</f>
        <v>-4.486553358728218E-2</v>
      </c>
      <c r="F86" s="10">
        <f>'L8 (3)'!Q84</f>
        <v>-1.0357703367760006E-2</v>
      </c>
      <c r="G86" s="10">
        <f t="shared" si="5"/>
        <v>-1.5521920115159937E-2</v>
      </c>
      <c r="H86" s="11">
        <f t="shared" si="6"/>
        <v>201.15194181000552</v>
      </c>
      <c r="I86" s="3">
        <f t="shared" si="7"/>
        <v>133.40651930849043</v>
      </c>
      <c r="J86" s="3">
        <f>I86/MAXA($I$6:I85)-1</f>
        <v>-5.1902687850333806E-2</v>
      </c>
    </row>
    <row r="87" spans="1:10" x14ac:dyDescent="0.25">
      <c r="A87" s="47">
        <v>40848</v>
      </c>
      <c r="B87" s="9">
        <v>-4.4000000000000003E-3</v>
      </c>
      <c r="C87" s="9">
        <v>-5.0587151935872487E-3</v>
      </c>
      <c r="D87" s="3">
        <f t="shared" si="4"/>
        <v>135.25137025989798</v>
      </c>
      <c r="E87" s="3">
        <f>D87/MAXA($D$6:D86)-1</f>
        <v>-4.9068125239498106E-2</v>
      </c>
      <c r="F87" s="10">
        <f>'L8 (3)'!Q85</f>
        <v>4.1776813156513791E-2</v>
      </c>
      <c r="G87" s="10">
        <f t="shared" si="5"/>
        <v>3.6612596409113858E-2</v>
      </c>
      <c r="H87" s="11">
        <f t="shared" si="6"/>
        <v>209.55542889907204</v>
      </c>
      <c r="I87" s="3">
        <f t="shared" si="7"/>
        <v>138.29087835827687</v>
      </c>
      <c r="J87" s="3">
        <f>I87/MAXA($I$6:I86)-1</f>
        <v>-1.7190383604032355E-2</v>
      </c>
    </row>
    <row r="88" spans="1:10" x14ac:dyDescent="0.25">
      <c r="A88" s="47">
        <v>40878</v>
      </c>
      <c r="B88" s="9">
        <v>5.6999999999999993E-3</v>
      </c>
      <c r="C88" s="9">
        <v>8.532763948144062E-3</v>
      </c>
      <c r="D88" s="3">
        <f t="shared" si="4"/>
        <v>136.02230307037939</v>
      </c>
      <c r="E88" s="3">
        <f>D88/MAXA($D$6:D87)-1</f>
        <v>-4.3647813553363335E-2</v>
      </c>
      <c r="F88" s="10">
        <f>'L8 (3)'!Q86</f>
        <v>2.6091049597932861E-2</v>
      </c>
      <c r="G88" s="10">
        <f t="shared" si="5"/>
        <v>2.0926832850532928E-2</v>
      </c>
      <c r="H88" s="11">
        <f t="shared" si="6"/>
        <v>215.02294998799385</v>
      </c>
      <c r="I88" s="3">
        <f t="shared" si="7"/>
        <v>141.18486845443391</v>
      </c>
      <c r="J88" s="3">
        <f>I88/MAXA($I$6:I87)-1</f>
        <v>3.3767089621825619E-3</v>
      </c>
    </row>
    <row r="89" spans="1:10" x14ac:dyDescent="0.25">
      <c r="A89" s="47">
        <v>40909</v>
      </c>
      <c r="B89" s="9">
        <v>1.7299999999999999E-2</v>
      </c>
      <c r="C89" s="9">
        <v>4.3583062218506274E-2</v>
      </c>
      <c r="D89" s="3">
        <f t="shared" si="4"/>
        <v>138.37548891349698</v>
      </c>
      <c r="E89" s="3">
        <f>D89/MAXA($D$6:D88)-1</f>
        <v>-2.7102920727836266E-2</v>
      </c>
      <c r="F89" s="10">
        <f>'L8 (3)'!Q87</f>
        <v>2.2423034400858844E-2</v>
      </c>
      <c r="G89" s="10">
        <f t="shared" si="5"/>
        <v>1.7258817653458915E-2</v>
      </c>
      <c r="H89" s="11">
        <f t="shared" si="6"/>
        <v>219.84441699254882</v>
      </c>
      <c r="I89" s="3">
        <f t="shared" si="7"/>
        <v>143.62155235451658</v>
      </c>
      <c r="J89" s="3">
        <f>I89/MAXA($I$6:I88)-1</f>
        <v>1.7258817653458935E-2</v>
      </c>
    </row>
    <row r="90" spans="1:10" x14ac:dyDescent="0.25">
      <c r="A90" s="47">
        <v>40940</v>
      </c>
      <c r="B90" s="9">
        <v>1.4499999999999999E-2</v>
      </c>
      <c r="C90" s="9">
        <v>4.0589464130841746E-2</v>
      </c>
      <c r="D90" s="3">
        <f t="shared" si="4"/>
        <v>140.38193350274267</v>
      </c>
      <c r="E90" s="3">
        <f>D90/MAXA($D$6:D89)-1</f>
        <v>-1.2995913078390098E-2</v>
      </c>
      <c r="F90" s="10">
        <f>'L8 (3)'!Q88</f>
        <v>1.9669107351372828E-2</v>
      </c>
      <c r="G90" s="10">
        <f t="shared" si="5"/>
        <v>1.4504890603972897E-2</v>
      </c>
      <c r="H90" s="11">
        <f t="shared" si="6"/>
        <v>224.16856043097522</v>
      </c>
      <c r="I90" s="3">
        <f t="shared" si="7"/>
        <v>145.70476725979159</v>
      </c>
      <c r="J90" s="3">
        <f>I90/MAXA($I$6:I89)-1</f>
        <v>1.4504890603972864E-2</v>
      </c>
    </row>
    <row r="91" spans="1:10" x14ac:dyDescent="0.25">
      <c r="A91" s="47">
        <v>40969</v>
      </c>
      <c r="B91" s="9">
        <v>2.5000000000000001E-3</v>
      </c>
      <c r="C91" s="9">
        <v>3.1332314530530647E-2</v>
      </c>
      <c r="D91" s="3">
        <f t="shared" si="4"/>
        <v>140.73288833649951</v>
      </c>
      <c r="E91" s="3">
        <f>D91/MAXA($D$6:D90)-1</f>
        <v>-1.0528402861086139E-2</v>
      </c>
      <c r="F91" s="10">
        <f>'L8 (3)'!Q89</f>
        <v>1.3692211916866573E-2</v>
      </c>
      <c r="G91" s="10">
        <f t="shared" si="5"/>
        <v>8.5279951694666421E-3</v>
      </c>
      <c r="H91" s="11">
        <f t="shared" si="6"/>
        <v>227.23792386549505</v>
      </c>
      <c r="I91" s="3">
        <f t="shared" si="7"/>
        <v>146.94733681115136</v>
      </c>
      <c r="J91" s="3">
        <f>I91/MAXA($I$6:I90)-1</f>
        <v>8.5279951694665623E-3</v>
      </c>
    </row>
    <row r="92" spans="1:10" x14ac:dyDescent="0.25">
      <c r="A92" s="47">
        <v>41000</v>
      </c>
      <c r="B92" s="9">
        <v>-4.0000000000000002E-4</v>
      </c>
      <c r="C92" s="9">
        <v>-7.4974527092703802E-3</v>
      </c>
      <c r="D92" s="3">
        <f t="shared" si="4"/>
        <v>140.67659518116491</v>
      </c>
      <c r="E92" s="3">
        <f>D92/MAXA($D$6:D91)-1</f>
        <v>-1.0924191499941727E-2</v>
      </c>
      <c r="F92" s="10">
        <f>'L8 (3)'!Q90</f>
        <v>1.9005502516212792E-2</v>
      </c>
      <c r="G92" s="10">
        <f t="shared" si="5"/>
        <v>1.3841285768812861E-2</v>
      </c>
      <c r="H92" s="11">
        <f t="shared" si="6"/>
        <v>231.55669479929969</v>
      </c>
      <c r="I92" s="3">
        <f t="shared" si="7"/>
        <v>148.9812768929205</v>
      </c>
      <c r="J92" s="3">
        <f>I92/MAXA($I$6:I91)-1</f>
        <v>1.3841285768812828E-2</v>
      </c>
    </row>
    <row r="93" spans="1:10" x14ac:dyDescent="0.25">
      <c r="A93" s="47">
        <v>41030</v>
      </c>
      <c r="B93" s="9">
        <v>-3.2000000000000002E-3</v>
      </c>
      <c r="C93" s="9">
        <v>-6.265072563317764E-2</v>
      </c>
      <c r="D93" s="3">
        <f t="shared" si="4"/>
        <v>140.22643007658519</v>
      </c>
      <c r="E93" s="3">
        <f>D93/MAXA($D$6:D92)-1</f>
        <v>-1.40892340871418E-2</v>
      </c>
      <c r="F93" s="10">
        <f>'L8 (3)'!Q91</f>
        <v>1.0144408900869374E-2</v>
      </c>
      <c r="G93" s="10">
        <f t="shared" si="5"/>
        <v>4.9801921534694434E-3</v>
      </c>
      <c r="H93" s="11">
        <f t="shared" si="6"/>
        <v>233.90570059507758</v>
      </c>
      <c r="I93" s="3">
        <f t="shared" si="7"/>
        <v>149.72323227911647</v>
      </c>
      <c r="J93" s="3">
        <f>I93/MAXA($I$6:I92)-1</f>
        <v>4.9801921534693427E-3</v>
      </c>
    </row>
    <row r="94" spans="1:10" x14ac:dyDescent="0.25">
      <c r="A94" s="47">
        <v>41061</v>
      </c>
      <c r="B94" s="9">
        <v>-5.1000000000000004E-3</v>
      </c>
      <c r="C94" s="9">
        <v>3.9554982134591521E-2</v>
      </c>
      <c r="D94" s="3">
        <f t="shared" si="4"/>
        <v>139.51127528319461</v>
      </c>
      <c r="E94" s="3">
        <f>D94/MAXA($D$6:D93)-1</f>
        <v>-1.9117378993297462E-2</v>
      </c>
      <c r="F94" s="10">
        <f>'L8 (3)'!Q92</f>
        <v>3.9454013112765379E-4</v>
      </c>
      <c r="G94" s="10">
        <f t="shared" si="5"/>
        <v>-4.7696766162722776E-3</v>
      </c>
      <c r="H94" s="11">
        <f t="shared" si="6"/>
        <v>233.99798578086185</v>
      </c>
      <c r="I94" s="3">
        <f t="shared" si="7"/>
        <v>149.00910087920207</v>
      </c>
      <c r="J94" s="3">
        <f>I94/MAXA($I$6:I93)-1</f>
        <v>-4.7696766162722559E-3</v>
      </c>
    </row>
    <row r="95" spans="1:10" x14ac:dyDescent="0.25">
      <c r="A95" s="47">
        <v>41091</v>
      </c>
      <c r="B95" s="9">
        <v>1.89E-2</v>
      </c>
      <c r="C95" s="9">
        <v>1.2597574126154365E-2</v>
      </c>
      <c r="D95" s="3">
        <f t="shared" si="4"/>
        <v>142.14803838604698</v>
      </c>
      <c r="E95" s="3">
        <f>D95/MAXA($D$6:D94)-1</f>
        <v>-5.7869745627081581E-4</v>
      </c>
      <c r="F95" s="10">
        <f>'L8 (3)'!Q93</f>
        <v>1.4189832292568729E-2</v>
      </c>
      <c r="G95" s="10">
        <f t="shared" si="5"/>
        <v>9.025615545168798E-3</v>
      </c>
      <c r="H95" s="11">
        <f t="shared" si="6"/>
        <v>237.31837795589115</v>
      </c>
      <c r="I95" s="3">
        <f t="shared" si="7"/>
        <v>150.35399973646904</v>
      </c>
      <c r="J95" s="3">
        <f>I95/MAXA($I$6:I94)-1</f>
        <v>4.2128896614832545E-3</v>
      </c>
    </row>
    <row r="96" spans="1:10" x14ac:dyDescent="0.25">
      <c r="A96" s="47">
        <v>41122</v>
      </c>
      <c r="B96" s="9">
        <v>3.4999999999999996E-3</v>
      </c>
      <c r="C96" s="9">
        <v>1.9763369680148246E-2</v>
      </c>
      <c r="D96" s="3">
        <f t="shared" si="4"/>
        <v>142.64555652039815</v>
      </c>
      <c r="E96" s="3">
        <f>D96/MAXA($D$6:D95)-1</f>
        <v>2.9192771026322895E-3</v>
      </c>
      <c r="F96" s="10">
        <f>'L8 (3)'!Q94</f>
        <v>2.4292377652936283E-3</v>
      </c>
      <c r="G96" s="10">
        <f t="shared" si="5"/>
        <v>-2.7349789821063029E-3</v>
      </c>
      <c r="H96" s="11">
        <f t="shared" si="6"/>
        <v>237.89488072201985</v>
      </c>
      <c r="I96" s="3">
        <f t="shared" si="7"/>
        <v>149.94278470731419</v>
      </c>
      <c r="J96" s="3">
        <f>I96/MAXA($I$6:I95)-1</f>
        <v>-2.7349789821061732E-3</v>
      </c>
    </row>
    <row r="97" spans="1:10" x14ac:dyDescent="0.25">
      <c r="A97" s="47">
        <v>41153</v>
      </c>
      <c r="B97" s="9">
        <v>2.3999999999999998E-3</v>
      </c>
      <c r="C97" s="9">
        <v>2.4236153696477025E-2</v>
      </c>
      <c r="D97" s="3">
        <f t="shared" si="4"/>
        <v>142.98790585604709</v>
      </c>
      <c r="E97" s="3">
        <f>D97/MAXA($D$6:D96)-1</f>
        <v>2.3999999999999577E-3</v>
      </c>
      <c r="F97" s="10">
        <f>'L8 (3)'!Q95</f>
        <v>1.6856109413452166E-2</v>
      </c>
      <c r="G97" s="10">
        <f t="shared" si="5"/>
        <v>1.1691892666052235E-2</v>
      </c>
      <c r="H97" s="11">
        <f t="shared" si="6"/>
        <v>241.90486286037034</v>
      </c>
      <c r="I97" s="3">
        <f t="shared" si="7"/>
        <v>151.6958996521611</v>
      </c>
      <c r="J97" s="3">
        <f>I97/MAXA($I$6:I96)-1</f>
        <v>8.9249366032433386E-3</v>
      </c>
    </row>
    <row r="98" spans="1:10" x14ac:dyDescent="0.25">
      <c r="A98" s="47">
        <v>41183</v>
      </c>
      <c r="B98" s="9">
        <v>-5.7999999999999996E-3</v>
      </c>
      <c r="C98" s="9">
        <v>-1.9789409878227415E-2</v>
      </c>
      <c r="D98" s="3">
        <f t="shared" si="4"/>
        <v>142.15857600208201</v>
      </c>
      <c r="E98" s="3">
        <f>D98/MAXA($D$6:D97)-1</f>
        <v>-5.8000000000000274E-3</v>
      </c>
      <c r="F98" s="10">
        <f>'L8 (3)'!Q96</f>
        <v>9.262546749769637E-3</v>
      </c>
      <c r="G98" s="10">
        <f t="shared" si="5"/>
        <v>4.0983300023697058E-3</v>
      </c>
      <c r="H98" s="11">
        <f t="shared" si="6"/>
        <v>244.14551796161112</v>
      </c>
      <c r="I98" s="3">
        <f t="shared" si="7"/>
        <v>152.31759950894204</v>
      </c>
      <c r="J98" s="3">
        <f>I98/MAXA($I$6:I97)-1</f>
        <v>4.0983300023698099E-3</v>
      </c>
    </row>
    <row r="99" spans="1:10" x14ac:dyDescent="0.25">
      <c r="A99" s="47">
        <v>41214</v>
      </c>
      <c r="B99" s="9">
        <v>4.1999999999999997E-3</v>
      </c>
      <c r="C99" s="9">
        <v>2.8467170173434031E-3</v>
      </c>
      <c r="D99" s="3">
        <f t="shared" si="4"/>
        <v>142.75564202129075</v>
      </c>
      <c r="E99" s="3">
        <f>D99/MAXA($D$6:D98)-1</f>
        <v>-1.6243600000001024E-3</v>
      </c>
      <c r="F99" s="10">
        <f>'L8 (3)'!Q97</f>
        <v>5.17832232787231E-3</v>
      </c>
      <c r="G99" s="10">
        <f t="shared" si="5"/>
        <v>1.4105580472378865E-5</v>
      </c>
      <c r="H99" s="11">
        <f t="shared" si="6"/>
        <v>245.40978214852169</v>
      </c>
      <c r="I99" s="3">
        <f t="shared" si="7"/>
        <v>152.31974803709926</v>
      </c>
      <c r="J99" s="3">
        <f>I99/MAXA($I$6:I98)-1</f>
        <v>1.4105580472323354E-5</v>
      </c>
    </row>
    <row r="100" spans="1:10" x14ac:dyDescent="0.25">
      <c r="A100" s="47">
        <v>41244</v>
      </c>
      <c r="B100" s="9">
        <v>8.8999999999999999E-3</v>
      </c>
      <c r="C100" s="9">
        <v>7.068230463864511E-3</v>
      </c>
      <c r="D100" s="3">
        <f t="shared" si="4"/>
        <v>144.02616723528024</v>
      </c>
      <c r="E100" s="3">
        <f>D100/MAXA($D$6:D99)-1</f>
        <v>7.2611831959998874E-3</v>
      </c>
      <c r="F100" s="10">
        <f>'L8 (3)'!Q98</f>
        <v>1.4716428764982565E-2</v>
      </c>
      <c r="G100" s="10">
        <f t="shared" si="5"/>
        <v>9.5522120175826342E-3</v>
      </c>
      <c r="H100" s="11">
        <f t="shared" si="6"/>
        <v>249.0213377257403</v>
      </c>
      <c r="I100" s="3">
        <f t="shared" si="7"/>
        <v>153.77473856481438</v>
      </c>
      <c r="J100" s="3">
        <f>I100/MAXA($I$6:I99)-1</f>
        <v>9.5522120175826064E-3</v>
      </c>
    </row>
    <row r="101" spans="1:10" x14ac:dyDescent="0.25">
      <c r="A101" s="47">
        <v>41275</v>
      </c>
      <c r="B101" s="9">
        <v>1.8200000000000001E-2</v>
      </c>
      <c r="C101" s="9">
        <v>5.0428096519578469E-2</v>
      </c>
      <c r="D101" s="3">
        <f t="shared" si="4"/>
        <v>146.64744347896234</v>
      </c>
      <c r="E101" s="3">
        <f>D101/MAXA($D$6:D100)-1</f>
        <v>1.8199999999999994E-2</v>
      </c>
      <c r="F101" s="10">
        <f>'L8 (3)'!Q99</f>
        <v>6.9348337483492737E-3</v>
      </c>
      <c r="G101" s="10">
        <f t="shared" si="5"/>
        <v>1.7706170009493425E-3</v>
      </c>
      <c r="H101" s="11">
        <f t="shared" si="6"/>
        <v>250.74825930265985</v>
      </c>
      <c r="I101" s="3">
        <f t="shared" si="7"/>
        <v>154.04701473123379</v>
      </c>
      <c r="J101" s="3">
        <f>I101/MAXA($I$6:I100)-1</f>
        <v>1.7706170009492705E-3</v>
      </c>
    </row>
    <row r="102" spans="1:10" x14ac:dyDescent="0.25">
      <c r="A102" s="47">
        <v>41306</v>
      </c>
      <c r="B102" s="9">
        <v>5.7999999999999996E-3</v>
      </c>
      <c r="C102" s="9">
        <v>1.1060649195259176E-2</v>
      </c>
      <c r="D102" s="3">
        <f t="shared" si="4"/>
        <v>147.49799865114034</v>
      </c>
      <c r="E102" s="3">
        <f>D102/MAXA($D$6:D101)-1</f>
        <v>5.8000000000000274E-3</v>
      </c>
      <c r="F102" s="10">
        <f>'L8 (3)'!Q100</f>
        <v>5.2667324229672243E-3</v>
      </c>
      <c r="G102" s="10">
        <f t="shared" si="5"/>
        <v>1.0251567556729315E-4</v>
      </c>
      <c r="H102" s="11">
        <f t="shared" si="6"/>
        <v>252.06888328993173</v>
      </c>
      <c r="I102" s="3">
        <f t="shared" si="7"/>
        <v>154.06280696501807</v>
      </c>
      <c r="J102" s="3">
        <f>I102/MAXA($I$6:I101)-1</f>
        <v>1.02515675567183E-4</v>
      </c>
    </row>
    <row r="103" spans="1:10" x14ac:dyDescent="0.25">
      <c r="A103" s="47">
        <v>41334</v>
      </c>
      <c r="B103" s="9">
        <v>5.1000000000000004E-3</v>
      </c>
      <c r="C103" s="9">
        <v>3.5987723516956116E-2</v>
      </c>
      <c r="D103" s="3">
        <f t="shared" si="4"/>
        <v>148.25023844426116</v>
      </c>
      <c r="E103" s="3">
        <f>D103/MAXA($D$6:D102)-1</f>
        <v>5.1000000000001044E-3</v>
      </c>
      <c r="F103" s="10">
        <f>'L8 (3)'!Q101</f>
        <v>5.1472584226024088E-3</v>
      </c>
      <c r="G103" s="10">
        <f t="shared" si="5"/>
        <v>-1.6958324797522288E-5</v>
      </c>
      <c r="H103" s="11">
        <f t="shared" si="6"/>
        <v>253.36634697252182</v>
      </c>
      <c r="I103" s="3">
        <f t="shared" si="7"/>
        <v>154.06019431789835</v>
      </c>
      <c r="J103" s="3">
        <f>I103/MAXA($I$6:I102)-1</f>
        <v>-1.6958324797422542E-5</v>
      </c>
    </row>
    <row r="104" spans="1:10" x14ac:dyDescent="0.25">
      <c r="A104" s="47">
        <v>41365</v>
      </c>
      <c r="B104" s="9">
        <v>5.6999999999999993E-3</v>
      </c>
      <c r="C104" s="9">
        <v>1.8085767859252311E-2</v>
      </c>
      <c r="D104" s="3">
        <f t="shared" si="4"/>
        <v>149.09526480339346</v>
      </c>
      <c r="E104" s="3">
        <f>D104/MAXA($D$6:D103)-1</f>
        <v>5.7000000000000384E-3</v>
      </c>
      <c r="F104" s="10">
        <f>'L8 (3)'!Q102</f>
        <v>1.0294010315886025E-2</v>
      </c>
      <c r="G104" s="10">
        <f t="shared" si="5"/>
        <v>5.1297935684860938E-3</v>
      </c>
      <c r="H104" s="11">
        <f t="shared" si="6"/>
        <v>255.97450276195531</v>
      </c>
      <c r="I104" s="3">
        <f t="shared" si="7"/>
        <v>154.85049131187003</v>
      </c>
      <c r="J104" s="3">
        <f>I104/MAXA($I$6:I103)-1</f>
        <v>5.112748250983179E-3</v>
      </c>
    </row>
    <row r="105" spans="1:10" x14ac:dyDescent="0.25">
      <c r="A105" s="47">
        <v>41395</v>
      </c>
      <c r="B105" s="9">
        <v>7.7000000000000002E-3</v>
      </c>
      <c r="C105" s="9">
        <v>2.0762811721046104E-2</v>
      </c>
      <c r="D105" s="3">
        <f t="shared" si="4"/>
        <v>150.2432983423796</v>
      </c>
      <c r="E105" s="3">
        <f>D105/MAXA($D$6:D104)-1</f>
        <v>7.7000000000000401E-3</v>
      </c>
      <c r="F105" s="10">
        <f>'L8 (3)'!Q103</f>
        <v>6.8999653952029859E-3</v>
      </c>
      <c r="G105" s="10">
        <f t="shared" si="5"/>
        <v>1.7357486478030548E-3</v>
      </c>
      <c r="H105" s="11">
        <f t="shared" si="6"/>
        <v>257.74071797306704</v>
      </c>
      <c r="I105" s="3">
        <f t="shared" si="7"/>
        <v>155.11927284277627</v>
      </c>
      <c r="J105" s="3">
        <f>I105/MAXA($I$6:I104)-1</f>
        <v>1.7357486478031259E-3</v>
      </c>
    </row>
    <row r="106" spans="1:10" x14ac:dyDescent="0.25">
      <c r="A106" s="47">
        <v>41426</v>
      </c>
      <c r="B106" s="9">
        <v>-1.3000000000000001E-2</v>
      </c>
      <c r="C106" s="9">
        <v>-1.4999301636062778E-2</v>
      </c>
      <c r="D106" s="3">
        <f t="shared" si="4"/>
        <v>148.29013546392866</v>
      </c>
      <c r="E106" s="3">
        <f>D106/MAXA($D$6:D105)-1</f>
        <v>-1.3000000000000012E-2</v>
      </c>
      <c r="F106" s="10">
        <f>'L8 (3)'!Q104</f>
        <v>1.018574396076731E-2</v>
      </c>
      <c r="G106" s="10">
        <f t="shared" si="5"/>
        <v>5.0215272133673789E-3</v>
      </c>
      <c r="H106" s="11">
        <f t="shared" si="6"/>
        <v>260.36599893460505</v>
      </c>
      <c r="I106" s="3">
        <f t="shared" si="7"/>
        <v>155.89820849267403</v>
      </c>
      <c r="J106" s="3">
        <f>I106/MAXA($I$6:I105)-1</f>
        <v>5.0215272133673494E-3</v>
      </c>
    </row>
    <row r="107" spans="1:10" x14ac:dyDescent="0.25">
      <c r="A107" s="47">
        <v>41456</v>
      </c>
      <c r="B107" s="9">
        <v>6.7000000000000002E-3</v>
      </c>
      <c r="C107" s="9">
        <v>4.9462079815224991E-2</v>
      </c>
      <c r="D107" s="3">
        <f t="shared" si="4"/>
        <v>149.28367937153698</v>
      </c>
      <c r="E107" s="3">
        <f>D107/MAXA($D$6:D106)-1</f>
        <v>-6.3871000000000899E-3</v>
      </c>
      <c r="F107" s="10">
        <f>'L8 (3)'!Q105</f>
        <v>8.483702194609458E-3</v>
      </c>
      <c r="G107" s="10">
        <f t="shared" si="5"/>
        <v>3.3194854472095268E-3</v>
      </c>
      <c r="H107" s="11">
        <f t="shared" si="6"/>
        <v>262.5748665311682</v>
      </c>
      <c r="I107" s="3">
        <f t="shared" si="7"/>
        <v>156.41571032701151</v>
      </c>
      <c r="J107" s="3">
        <f>I107/MAXA($I$6:I106)-1</f>
        <v>3.3194854472096136E-3</v>
      </c>
    </row>
    <row r="108" spans="1:10" x14ac:dyDescent="0.25">
      <c r="A108" s="47">
        <v>41487</v>
      </c>
      <c r="B108" s="9">
        <v>-4.0999999999999995E-3</v>
      </c>
      <c r="C108" s="9">
        <v>-3.1298019033866864E-2</v>
      </c>
      <c r="D108" s="3">
        <f t="shared" si="4"/>
        <v>148.67161628611368</v>
      </c>
      <c r="E108" s="3">
        <f>D108/MAXA($D$6:D107)-1</f>
        <v>-1.0460912890000063E-2</v>
      </c>
      <c r="F108" s="10">
        <f>'L8 (3)'!Q106</f>
        <v>6.4004555433299377E-3</v>
      </c>
      <c r="G108" s="10">
        <f t="shared" si="5"/>
        <v>1.2362387959300065E-3</v>
      </c>
      <c r="H108" s="11">
        <f t="shared" si="6"/>
        <v>264.25546529119674</v>
      </c>
      <c r="I108" s="3">
        <f t="shared" si="7"/>
        <v>156.60907749641069</v>
      </c>
      <c r="J108" s="3">
        <f>I108/MAXA($I$6:I107)-1</f>
        <v>1.2362387959299337E-3</v>
      </c>
    </row>
    <row r="109" spans="1:10" x14ac:dyDescent="0.25">
      <c r="A109" s="47">
        <v>41518</v>
      </c>
      <c r="B109" s="9">
        <v>0.01</v>
      </c>
      <c r="C109" s="9">
        <v>2.9749523177239112E-2</v>
      </c>
      <c r="D109" s="3">
        <f t="shared" si="4"/>
        <v>150.15833244897482</v>
      </c>
      <c r="E109" s="3">
        <f>D109/MAXA($D$6:D108)-1</f>
        <v>-5.6552201890003317E-4</v>
      </c>
      <c r="F109" s="10">
        <f>'L8 (3)'!Q107</f>
        <v>-2.9128200216289976E-3</v>
      </c>
      <c r="G109" s="10">
        <f t="shared" si="5"/>
        <v>-8.0770367690289283E-3</v>
      </c>
      <c r="H109" s="11">
        <f t="shared" si="6"/>
        <v>263.48573668107167</v>
      </c>
      <c r="I109" s="3">
        <f t="shared" si="7"/>
        <v>155.34414021910848</v>
      </c>
      <c r="J109" s="3">
        <f>I109/MAXA($I$6:I108)-1</f>
        <v>-8.0770367690289335E-3</v>
      </c>
    </row>
    <row r="110" spans="1:10" x14ac:dyDescent="0.25">
      <c r="A110" s="47">
        <v>41548</v>
      </c>
      <c r="B110" s="9">
        <v>1.3899999999999999E-2</v>
      </c>
      <c r="C110" s="9">
        <v>4.4595752618006079E-2</v>
      </c>
      <c r="D110" s="3">
        <f t="shared" si="4"/>
        <v>152.24553327001559</v>
      </c>
      <c r="E110" s="3">
        <f>D110/MAXA($D$6:D109)-1</f>
        <v>1.3326617225037252E-2</v>
      </c>
      <c r="F110" s="10">
        <f>'L8 (3)'!Q108</f>
        <v>8.2532982413617458E-3</v>
      </c>
      <c r="G110" s="10">
        <f t="shared" si="5"/>
        <v>3.0890814939618146E-3</v>
      </c>
      <c r="H110" s="11">
        <f t="shared" si="6"/>
        <v>265.66036304824547</v>
      </c>
      <c r="I110" s="3">
        <f t="shared" si="7"/>
        <v>155.82401092785474</v>
      </c>
      <c r="J110" s="3">
        <f>I110/MAXA($I$6:I109)-1</f>
        <v>-5.012905899876352E-3</v>
      </c>
    </row>
    <row r="111" spans="1:10" x14ac:dyDescent="0.25">
      <c r="A111" s="47">
        <v>41579</v>
      </c>
      <c r="B111" s="9">
        <v>9.9000000000000008E-3</v>
      </c>
      <c r="C111" s="9">
        <v>2.8049471635186451E-2</v>
      </c>
      <c r="D111" s="3">
        <f t="shared" si="4"/>
        <v>153.75276404938873</v>
      </c>
      <c r="E111" s="3">
        <f>D111/MAXA($D$6:D110)-1</f>
        <v>9.9000000000000199E-3</v>
      </c>
      <c r="F111" s="10">
        <f>'L8 (3)'!Q109</f>
        <v>8.8331815595017009E-3</v>
      </c>
      <c r="G111" s="10">
        <f t="shared" si="5"/>
        <v>3.6689648121017698E-3</v>
      </c>
      <c r="H111" s="11">
        <f t="shared" si="6"/>
        <v>268.00698926821377</v>
      </c>
      <c r="I111" s="3">
        <f t="shared" si="7"/>
        <v>156.3957237408296</v>
      </c>
      <c r="J111" s="3">
        <f>I111/MAXA($I$6:I110)-1</f>
        <v>-1.3623332631276242E-3</v>
      </c>
    </row>
    <row r="112" spans="1:10" x14ac:dyDescent="0.25">
      <c r="A112" s="47">
        <v>41609</v>
      </c>
      <c r="B112" s="9">
        <v>9.9000000000000008E-3</v>
      </c>
      <c r="C112" s="9">
        <v>2.356279155049279E-2</v>
      </c>
      <c r="D112" s="3">
        <f t="shared" si="4"/>
        <v>155.27491641347768</v>
      </c>
      <c r="E112" s="3">
        <f>D112/MAXA($D$6:D111)-1</f>
        <v>9.9000000000000199E-3</v>
      </c>
      <c r="F112" s="10">
        <f>'L8 (3)'!Q110</f>
        <v>5.4136188755381578E-3</v>
      </c>
      <c r="G112" s="10">
        <f t="shared" si="5"/>
        <v>2.4940212813822672E-4</v>
      </c>
      <c r="H112" s="11">
        <f t="shared" si="6"/>
        <v>269.45787696409235</v>
      </c>
      <c r="I112" s="3">
        <f t="shared" si="7"/>
        <v>156.43472916716229</v>
      </c>
      <c r="J112" s="3">
        <f>I112/MAXA($I$6:I111)-1</f>
        <v>-1.1132709038044197E-3</v>
      </c>
    </row>
    <row r="113" spans="1:10" x14ac:dyDescent="0.25">
      <c r="A113" s="47">
        <v>41640</v>
      </c>
      <c r="B113" s="9">
        <v>2.8000000000000004E-3</v>
      </c>
      <c r="C113" s="9">
        <v>-3.5582905675162646E-2</v>
      </c>
      <c r="D113" s="3">
        <f t="shared" si="4"/>
        <v>155.70968617943541</v>
      </c>
      <c r="E113" s="3">
        <f>D113/MAXA($D$6:D112)-1</f>
        <v>2.7999999999999137E-3</v>
      </c>
      <c r="F113" s="10">
        <f>'L8 (3)'!Q111</f>
        <v>7.8025714095092845E-3</v>
      </c>
      <c r="G113" s="10">
        <f t="shared" si="5"/>
        <v>2.6383546621093533E-3</v>
      </c>
      <c r="H113" s="11">
        <f t="shared" si="6"/>
        <v>271.56034129095946</v>
      </c>
      <c r="I113" s="3">
        <f t="shared" si="7"/>
        <v>156.8474594641763</v>
      </c>
      <c r="J113" s="3">
        <f>I113/MAXA($I$6:I112)-1</f>
        <v>1.5221465548258539E-3</v>
      </c>
    </row>
    <row r="114" spans="1:10" x14ac:dyDescent="0.25">
      <c r="A114" s="47">
        <v>41671</v>
      </c>
      <c r="B114" s="9">
        <v>1.6899999999999998E-2</v>
      </c>
      <c r="C114" s="9">
        <v>4.3117029976595278E-2</v>
      </c>
      <c r="D114" s="3">
        <f t="shared" si="4"/>
        <v>158.34117987586785</v>
      </c>
      <c r="E114" s="3">
        <f>D114/MAXA($D$6:D113)-1</f>
        <v>1.6899999999999915E-2</v>
      </c>
      <c r="F114" s="10">
        <f>'L8 (3)'!Q112</f>
        <v>-6.3445596245520711E-3</v>
      </c>
      <c r="G114" s="10">
        <f t="shared" si="5"/>
        <v>-1.1508776371952002E-2</v>
      </c>
      <c r="H114" s="11">
        <f t="shared" si="6"/>
        <v>269.83741051397527</v>
      </c>
      <c r="I114" s="3">
        <f t="shared" si="7"/>
        <v>155.04233712869427</v>
      </c>
      <c r="J114" s="3">
        <f>I114/MAXA($I$6:I113)-1</f>
        <v>-1.1508776371952134E-2</v>
      </c>
    </row>
    <row r="115" spans="1:10" x14ac:dyDescent="0.25">
      <c r="A115" s="47">
        <v>41699</v>
      </c>
      <c r="B115" s="9">
        <v>-1E-3</v>
      </c>
      <c r="C115" s="9">
        <v>6.9321656079357474E-3</v>
      </c>
      <c r="D115" s="3">
        <f t="shared" si="4"/>
        <v>158.18283869599199</v>
      </c>
      <c r="E115" s="3">
        <f>D115/MAXA($D$6:D114)-1</f>
        <v>-1.0000000000000009E-3</v>
      </c>
      <c r="F115" s="10">
        <f>'L8 (3)'!Q113</f>
        <v>1.3642536348402623E-2</v>
      </c>
      <c r="G115" s="10">
        <f t="shared" si="5"/>
        <v>8.4783196010026918E-3</v>
      </c>
      <c r="H115" s="11">
        <f t="shared" si="6"/>
        <v>273.51867719507101</v>
      </c>
      <c r="I115" s="3">
        <f t="shared" si="7"/>
        <v>156.35683561455775</v>
      </c>
      <c r="J115" s="3">
        <f>I115/MAXA($I$6:I114)-1</f>
        <v>-3.1280318552472375E-3</v>
      </c>
    </row>
    <row r="116" spans="1:10" x14ac:dyDescent="0.25">
      <c r="A116" s="47">
        <v>41730</v>
      </c>
      <c r="B116" s="9">
        <v>5.9999999999999995E-4</v>
      </c>
      <c r="C116" s="9">
        <v>6.2007889650528281E-3</v>
      </c>
      <c r="D116" s="3">
        <f t="shared" si="4"/>
        <v>158.27774839920957</v>
      </c>
      <c r="E116" s="3">
        <f>D116/MAXA($D$6:D115)-1</f>
        <v>-4.0060000000008422E-4</v>
      </c>
      <c r="F116" s="10">
        <f>'L8 (3)'!Q114</f>
        <v>8.0674327830911538E-3</v>
      </c>
      <c r="G116" s="10">
        <f t="shared" si="5"/>
        <v>2.9032160356912227E-3</v>
      </c>
      <c r="H116" s="11">
        <f t="shared" si="6"/>
        <v>275.72527073826228</v>
      </c>
      <c r="I116" s="3">
        <f t="shared" si="7"/>
        <v>156.81077328700388</v>
      </c>
      <c r="J116" s="3">
        <f>I116/MAXA($I$6:I115)-1</f>
        <v>-2.3389717179822522E-4</v>
      </c>
    </row>
    <row r="117" spans="1:10" x14ac:dyDescent="0.25">
      <c r="A117" s="47">
        <v>41760</v>
      </c>
      <c r="B117" s="9">
        <v>1.23E-2</v>
      </c>
      <c r="C117" s="9">
        <v>2.1030280012996005E-2</v>
      </c>
      <c r="D117" s="3">
        <f t="shared" si="4"/>
        <v>160.22456470451985</v>
      </c>
      <c r="E117" s="3">
        <f>D117/MAXA($D$6:D116)-1</f>
        <v>1.1894472619999874E-2</v>
      </c>
      <c r="F117" s="10">
        <f>'L8 (3)'!Q115</f>
        <v>7.2607045570629962E-3</v>
      </c>
      <c r="G117" s="10">
        <f t="shared" si="5"/>
        <v>2.0964878096630651E-3</v>
      </c>
      <c r="H117" s="11">
        <f t="shared" si="6"/>
        <v>277.727230468009</v>
      </c>
      <c r="I117" s="3">
        <f t="shared" si="7"/>
        <v>157.13952516162391</v>
      </c>
      <c r="J117" s="3">
        <f>I117/MAXA($I$6:I116)-1</f>
        <v>1.8621002752952087E-3</v>
      </c>
    </row>
    <row r="118" spans="1:10" x14ac:dyDescent="0.25">
      <c r="A118" s="47">
        <v>41791</v>
      </c>
      <c r="B118" s="9">
        <v>2.8000000000000004E-3</v>
      </c>
      <c r="C118" s="9">
        <v>1.9058331658920569E-2</v>
      </c>
      <c r="D118" s="3">
        <f t="shared" si="4"/>
        <v>160.67319348569248</v>
      </c>
      <c r="E118" s="3">
        <f>D118/MAXA($D$6:D117)-1</f>
        <v>2.7999999999999137E-3</v>
      </c>
      <c r="F118" s="10">
        <f>'L8 (3)'!Q116</f>
        <v>7.1877388018516918E-3</v>
      </c>
      <c r="G118" s="10">
        <f t="shared" si="5"/>
        <v>2.0235220544517606E-3</v>
      </c>
      <c r="H118" s="11">
        <f t="shared" si="6"/>
        <v>279.72346125877471</v>
      </c>
      <c r="I118" s="3">
        <f t="shared" si="7"/>
        <v>157.45750045641452</v>
      </c>
      <c r="J118" s="3">
        <f>I118/MAXA($I$6:I117)-1</f>
        <v>2.0235220544517762E-3</v>
      </c>
    </row>
    <row r="119" spans="1:10" x14ac:dyDescent="0.25">
      <c r="A119" s="47">
        <v>41821</v>
      </c>
      <c r="B119" s="9">
        <v>-5.9999999999999995E-4</v>
      </c>
      <c r="C119" s="9">
        <v>-1.5079830581919862E-2</v>
      </c>
      <c r="D119" s="3">
        <f t="shared" si="4"/>
        <v>160.57678956960106</v>
      </c>
      <c r="E119" s="3">
        <f>D119/MAXA($D$6:D118)-1</f>
        <v>-6.0000000000004494E-4</v>
      </c>
      <c r="F119" s="10">
        <f>'L8 (3)'!Q117</f>
        <v>5.3344388732745E-3</v>
      </c>
      <c r="G119" s="10">
        <f t="shared" si="5"/>
        <v>1.7022212587456884E-4</v>
      </c>
      <c r="H119" s="11">
        <f t="shared" si="6"/>
        <v>281.21562896428043</v>
      </c>
      <c r="I119" s="3">
        <f t="shared" si="7"/>
        <v>157.48430320687712</v>
      </c>
      <c r="J119" s="3">
        <f>I119/MAXA($I$6:I118)-1</f>
        <v>1.7022212587458618E-4</v>
      </c>
    </row>
    <row r="120" spans="1:10" x14ac:dyDescent="0.25">
      <c r="A120" s="47">
        <v>41852</v>
      </c>
      <c r="B120" s="9">
        <v>7.7000000000000002E-3</v>
      </c>
      <c r="C120" s="9">
        <v>3.7655295489735119E-2</v>
      </c>
      <c r="D120" s="3">
        <f t="shared" si="4"/>
        <v>161.81323084928701</v>
      </c>
      <c r="E120" s="3">
        <f>D120/MAXA($D$6:D119)-1</f>
        <v>7.0953800000002065E-3</v>
      </c>
      <c r="F120" s="10">
        <f>'L8 (3)'!Q118</f>
        <v>7.2562519574098068E-3</v>
      </c>
      <c r="G120" s="10">
        <f t="shared" si="5"/>
        <v>2.0920352100098757E-3</v>
      </c>
      <c r="H120" s="11">
        <f t="shared" si="6"/>
        <v>283.25620042240672</v>
      </c>
      <c r="I120" s="3">
        <f t="shared" si="7"/>
        <v>157.81376591420977</v>
      </c>
      <c r="J120" s="3">
        <f>I120/MAXA($I$6:I119)-1</f>
        <v>2.0920352100097794E-3</v>
      </c>
    </row>
    <row r="121" spans="1:10" x14ac:dyDescent="0.25">
      <c r="A121" s="47">
        <v>41883</v>
      </c>
      <c r="B121" s="9">
        <v>7.000000000000001E-4</v>
      </c>
      <c r="C121" s="9">
        <v>-1.5513837223063764E-2</v>
      </c>
      <c r="D121" s="3">
        <f t="shared" si="4"/>
        <v>161.92650011088151</v>
      </c>
      <c r="E121" s="3">
        <f>D121/MAXA($D$6:D120)-1</f>
        <v>6.9999999999992291E-4</v>
      </c>
      <c r="F121" s="10">
        <f>'L8 (3)'!Q119</f>
        <v>1.2002885162318616E-2</v>
      </c>
      <c r="G121" s="10">
        <f t="shared" si="5"/>
        <v>6.8386684149186854E-3</v>
      </c>
      <c r="H121" s="11">
        <f t="shared" si="6"/>
        <v>286.6560920675916</v>
      </c>
      <c r="I121" s="3">
        <f t="shared" si="7"/>
        <v>158.89300193060663</v>
      </c>
      <c r="J121" s="3">
        <f>I121/MAXA($I$6:I120)-1</f>
        <v>6.8386684149186472E-3</v>
      </c>
    </row>
    <row r="122" spans="1:10" x14ac:dyDescent="0.25">
      <c r="A122" s="47">
        <v>41913</v>
      </c>
      <c r="B122" s="9">
        <v>-5.0000000000000001E-4</v>
      </c>
      <c r="C122" s="9">
        <v>2.3201460786772321E-2</v>
      </c>
      <c r="D122" s="3">
        <f t="shared" si="4"/>
        <v>161.84553686082609</v>
      </c>
      <c r="E122" s="3">
        <f>D122/MAXA($D$6:D121)-1</f>
        <v>-4.9999999999983391E-4</v>
      </c>
      <c r="F122" s="10">
        <f>'L8 (3)'!Q120</f>
        <v>8.0265163576655561E-3</v>
      </c>
      <c r="G122" s="10">
        <f t="shared" si="5"/>
        <v>2.8622996102656249E-3</v>
      </c>
      <c r="H122" s="11">
        <f t="shared" si="6"/>
        <v>288.95694187959663</v>
      </c>
      <c r="I122" s="3">
        <f t="shared" si="7"/>
        <v>159.34780130810654</v>
      </c>
      <c r="J122" s="3">
        <f>I122/MAXA($I$6:I121)-1</f>
        <v>2.8622996102656284E-3</v>
      </c>
    </row>
    <row r="123" spans="1:10" x14ac:dyDescent="0.25">
      <c r="A123" s="47">
        <v>41944</v>
      </c>
      <c r="B123" s="9">
        <v>1.17E-2</v>
      </c>
      <c r="C123" s="9">
        <v>2.4533588760364822E-2</v>
      </c>
      <c r="D123" s="3">
        <f t="shared" si="4"/>
        <v>163.73912964209777</v>
      </c>
      <c r="E123" s="3">
        <f>D123/MAXA($D$6:D122)-1</f>
        <v>1.1194150000000125E-2</v>
      </c>
      <c r="F123" s="10">
        <f>'L8 (3)'!Q121</f>
        <v>1.2435095011993236E-2</v>
      </c>
      <c r="G123" s="10">
        <f t="shared" si="5"/>
        <v>7.2708782645933053E-3</v>
      </c>
      <c r="H123" s="11">
        <f t="shared" si="6"/>
        <v>292.55014890624437</v>
      </c>
      <c r="I123" s="3">
        <f t="shared" si="7"/>
        <v>160.50639977314839</v>
      </c>
      <c r="J123" s="3">
        <f>I123/MAXA($I$6:I122)-1</f>
        <v>7.2708782645933834E-3</v>
      </c>
    </row>
    <row r="124" spans="1:10" x14ac:dyDescent="0.25">
      <c r="A124" s="47">
        <v>41974</v>
      </c>
      <c r="B124" s="9">
        <v>4.0000000000000002E-4</v>
      </c>
      <c r="C124" s="9">
        <v>-4.1885878779204244E-3</v>
      </c>
      <c r="D124" s="3">
        <f t="shared" si="4"/>
        <v>163.80462529395459</v>
      </c>
      <c r="E124" s="3">
        <f>D124/MAXA($D$6:D123)-1</f>
        <v>3.9999999999995595E-4</v>
      </c>
      <c r="F124" s="10">
        <f>'L8 (3)'!Q122</f>
        <v>8.9331714143871359E-3</v>
      </c>
      <c r="G124" s="10">
        <f t="shared" si="5"/>
        <v>3.7689546669872048E-3</v>
      </c>
      <c r="H124" s="11">
        <f t="shared" si="6"/>
        <v>295.16354953372837</v>
      </c>
      <c r="I124" s="3">
        <f t="shared" si="7"/>
        <v>161.11134111765472</v>
      </c>
      <c r="J124" s="3">
        <f>I124/MAXA($I$6:I123)-1</f>
        <v>3.7689546669872342E-3</v>
      </c>
    </row>
    <row r="125" spans="1:10" x14ac:dyDescent="0.25">
      <c r="A125" s="47">
        <v>42005</v>
      </c>
      <c r="B125" s="9">
        <v>2.29E-2</v>
      </c>
      <c r="C125" s="9">
        <v>-3.1040805790470194E-2</v>
      </c>
      <c r="D125" s="3">
        <f t="shared" si="4"/>
        <v>167.55575121318614</v>
      </c>
      <c r="E125" s="3">
        <f>D125/MAXA($D$6:D124)-1</f>
        <v>2.289999999999992E-2</v>
      </c>
      <c r="F125" s="10">
        <f>'L8 (3)'!Q123</f>
        <v>9.0093931474919953E-3</v>
      </c>
      <c r="G125" s="10">
        <f t="shared" si="5"/>
        <v>3.8451764000920641E-3</v>
      </c>
      <c r="H125" s="11">
        <f t="shared" si="6"/>
        <v>297.82279399428694</v>
      </c>
      <c r="I125" s="3">
        <f t="shared" si="7"/>
        <v>161.7308426443075</v>
      </c>
      <c r="J125" s="3">
        <f>I125/MAXA($I$6:I124)-1</f>
        <v>3.8451764000919653E-3</v>
      </c>
    </row>
    <row r="126" spans="1:10" x14ac:dyDescent="0.25">
      <c r="A126" s="47">
        <v>42036</v>
      </c>
      <c r="B126" s="9">
        <v>1.34E-2</v>
      </c>
      <c r="C126" s="9">
        <v>5.4892511014553946E-2</v>
      </c>
      <c r="D126" s="3">
        <f t="shared" si="4"/>
        <v>169.80099827944284</v>
      </c>
      <c r="E126" s="3">
        <f>D126/MAXA($D$6:D125)-1</f>
        <v>1.3400000000000079E-2</v>
      </c>
      <c r="F126" s="10">
        <f>'L8 (3)'!Q124</f>
        <v>1.3575424363016952E-2</v>
      </c>
      <c r="G126" s="10">
        <f t="shared" si="5"/>
        <v>8.4112076156170213E-3</v>
      </c>
      <c r="H126" s="11">
        <f t="shared" si="6"/>
        <v>301.86586480773877</v>
      </c>
      <c r="I126" s="3">
        <f t="shared" si="7"/>
        <v>163.09119433963747</v>
      </c>
      <c r="J126" s="3">
        <f>I126/MAXA($I$6:I125)-1</f>
        <v>8.411207615617089E-3</v>
      </c>
    </row>
    <row r="127" spans="1:10" x14ac:dyDescent="0.25">
      <c r="A127" s="47">
        <v>42064</v>
      </c>
      <c r="B127" s="9">
        <v>9.0000000000000011E-3</v>
      </c>
      <c r="C127" s="9">
        <v>-1.739610691375626E-2</v>
      </c>
      <c r="D127" s="3">
        <f t="shared" si="4"/>
        <v>171.32920726395781</v>
      </c>
      <c r="E127" s="3">
        <f>D127/MAXA($D$6:D126)-1</f>
        <v>8.999999999999897E-3</v>
      </c>
      <c r="F127" s="10">
        <f>'L8 (3)'!Q125</f>
        <v>1.3403831934555204E-2</v>
      </c>
      <c r="G127" s="10">
        <f t="shared" si="5"/>
        <v>8.2396151871552727E-3</v>
      </c>
      <c r="H127" s="11">
        <f t="shared" si="6"/>
        <v>305.91202412640092</v>
      </c>
      <c r="I127" s="3">
        <f t="shared" si="7"/>
        <v>164.43500302140964</v>
      </c>
      <c r="J127" s="3">
        <f>I127/MAXA($I$6:I126)-1</f>
        <v>8.2396151871553247E-3</v>
      </c>
    </row>
    <row r="128" spans="1:10" x14ac:dyDescent="0.25">
      <c r="A128" s="47">
        <v>42095</v>
      </c>
      <c r="B128" s="9">
        <v>-1.7000000000000001E-3</v>
      </c>
      <c r="C128" s="9">
        <v>8.5208197301247512E-3</v>
      </c>
      <c r="D128" s="3">
        <f t="shared" si="4"/>
        <v>171.03794761160907</v>
      </c>
      <c r="E128" s="3">
        <f>D128/MAXA($D$6:D127)-1</f>
        <v>-1.7000000000000348E-3</v>
      </c>
      <c r="F128" s="10">
        <f>'L8 (3)'!Q126</f>
        <v>8.5836209164519093E-3</v>
      </c>
      <c r="G128" s="10">
        <f t="shared" si="5"/>
        <v>3.4194041690519782E-3</v>
      </c>
      <c r="H128" s="11">
        <f t="shared" si="6"/>
        <v>308.53785697528639</v>
      </c>
      <c r="I128" s="3">
        <f t="shared" si="7"/>
        <v>164.99727275627913</v>
      </c>
      <c r="J128" s="3">
        <f>I128/MAXA($I$6:I127)-1</f>
        <v>3.4194041690520649E-3</v>
      </c>
    </row>
    <row r="129" spans="1:10" x14ac:dyDescent="0.25">
      <c r="A129" s="47">
        <v>42125</v>
      </c>
      <c r="B129" s="9">
        <v>4.1999999999999997E-3</v>
      </c>
      <c r="C129" s="9">
        <v>1.0491382393316817E-2</v>
      </c>
      <c r="D129" s="3">
        <f t="shared" si="4"/>
        <v>171.75630699157782</v>
      </c>
      <c r="E129" s="3">
        <f>D129/MAXA($D$6:D128)-1</f>
        <v>2.4928599999998191E-3</v>
      </c>
      <c r="F129" s="10">
        <f>'L8 (3)'!Q127</f>
        <v>6.013074672437964E-3</v>
      </c>
      <c r="G129" s="10">
        <f t="shared" si="5"/>
        <v>8.4885792503803289E-4</v>
      </c>
      <c r="H129" s="11">
        <f t="shared" si="6"/>
        <v>310.39311814855279</v>
      </c>
      <c r="I129" s="3">
        <f t="shared" si="7"/>
        <v>165.13733199886798</v>
      </c>
      <c r="J129" s="3">
        <f>I129/MAXA($I$6:I128)-1</f>
        <v>8.4885792503808233E-4</v>
      </c>
    </row>
    <row r="130" spans="1:10" x14ac:dyDescent="0.25">
      <c r="A130" s="47">
        <v>42156</v>
      </c>
      <c r="B130" s="9">
        <v>-1.47E-2</v>
      </c>
      <c r="C130" s="9">
        <v>-2.1011672375900514E-2</v>
      </c>
      <c r="D130" s="3">
        <f t="shared" si="4"/>
        <v>169.2314892788016</v>
      </c>
      <c r="E130" s="3">
        <f>D130/MAXA($D$6:D129)-1</f>
        <v>-1.4700000000000157E-2</v>
      </c>
      <c r="F130" s="10">
        <f>'L8 (3)'!Q128</f>
        <v>7.8133478024959308E-3</v>
      </c>
      <c r="G130" s="10">
        <f t="shared" si="5"/>
        <v>2.6491310550959997E-3</v>
      </c>
      <c r="H130" s="11">
        <f t="shared" si="6"/>
        <v>312.81832753614867</v>
      </c>
      <c r="I130" s="3">
        <f t="shared" si="7"/>
        <v>165.57480243342187</v>
      </c>
      <c r="J130" s="3">
        <f>I130/MAXA($I$6:I129)-1</f>
        <v>2.6491310550960101E-3</v>
      </c>
    </row>
    <row r="131" spans="1:10" x14ac:dyDescent="0.25">
      <c r="A131" s="47">
        <v>42186</v>
      </c>
      <c r="B131" s="9">
        <v>1.1899999999999999E-2</v>
      </c>
      <c r="C131" s="9">
        <v>1.9742029696721453E-2</v>
      </c>
      <c r="D131" s="3">
        <f t="shared" si="4"/>
        <v>171.24534400121934</v>
      </c>
      <c r="E131" s="3">
        <f>D131/MAXA($D$6:D130)-1</f>
        <v>-2.9749300000001533E-3</v>
      </c>
      <c r="F131" s="10">
        <f>'L8 (3)'!Q129</f>
        <v>6.4662308301378247E-3</v>
      </c>
      <c r="G131" s="10">
        <f t="shared" si="5"/>
        <v>1.3020140827378936E-3</v>
      </c>
      <c r="H131" s="11">
        <f t="shared" si="6"/>
        <v>314.84108304989502</v>
      </c>
      <c r="I131" s="3">
        <f t="shared" si="7"/>
        <v>165.79038315793673</v>
      </c>
      <c r="J131" s="3">
        <f>I131/MAXA($I$6:I130)-1</f>
        <v>1.3020140827380011E-3</v>
      </c>
    </row>
    <row r="132" spans="1:10" x14ac:dyDescent="0.25">
      <c r="A132" s="47">
        <v>42217</v>
      </c>
      <c r="B132" s="9">
        <v>-1.46E-2</v>
      </c>
      <c r="C132" s="9">
        <v>-6.2580818167202845E-2</v>
      </c>
      <c r="D132" s="3">
        <f t="shared" si="4"/>
        <v>168.74516197880155</v>
      </c>
      <c r="E132" s="3">
        <f>D132/MAXA($D$6:D131)-1</f>
        <v>-1.7531496022000104E-2</v>
      </c>
      <c r="F132" s="10">
        <f>'L8 (3)'!Q130</f>
        <v>1.276538838705946E-2</v>
      </c>
      <c r="G132" s="10">
        <f t="shared" si="5"/>
        <v>7.6011716396595288E-3</v>
      </c>
      <c r="H132" s="11">
        <f t="shared" si="6"/>
        <v>318.86015175522942</v>
      </c>
      <c r="I132" s="3">
        <f t="shared" si="7"/>
        <v>167.05058431652515</v>
      </c>
      <c r="J132" s="3">
        <f>I132/MAXA($I$6:I131)-1</f>
        <v>7.6011716396595652E-3</v>
      </c>
    </row>
    <row r="133" spans="1:10" x14ac:dyDescent="0.25">
      <c r="A133" s="47">
        <v>42248</v>
      </c>
      <c r="B133" s="9">
        <v>-4.5999999999999999E-3</v>
      </c>
      <c r="C133" s="9">
        <v>-2.6442831573227132E-2</v>
      </c>
      <c r="D133" s="3">
        <f t="shared" si="4"/>
        <v>167.96893423369906</v>
      </c>
      <c r="E133" s="3">
        <f>D133/MAXA($D$6:D132)-1</f>
        <v>-2.2050851140298922E-2</v>
      </c>
      <c r="F133" s="10">
        <f>'L8 (3)'!Q131</f>
        <v>-1.4371574468590526E-2</v>
      </c>
      <c r="G133" s="10">
        <f t="shared" si="5"/>
        <v>-1.9535791215990458E-2</v>
      </c>
      <c r="H133" s="11">
        <f t="shared" si="6"/>
        <v>314.27762933921309</v>
      </c>
      <c r="I133" s="3">
        <f t="shared" si="7"/>
        <v>163.78711897880831</v>
      </c>
      <c r="J133" s="3">
        <f>I133/MAXA($I$6:I132)-1</f>
        <v>-1.9535791215990361E-2</v>
      </c>
    </row>
    <row r="134" spans="1:10" x14ac:dyDescent="0.25">
      <c r="A134" s="47">
        <v>42278</v>
      </c>
      <c r="B134" s="9">
        <v>8.0000000000000002E-3</v>
      </c>
      <c r="C134" s="9">
        <v>8.2983117760394132E-2</v>
      </c>
      <c r="D134" s="3">
        <f t="shared" si="4"/>
        <v>169.31268570756865</v>
      </c>
      <c r="E134" s="3">
        <f>D134/MAXA($D$6:D133)-1</f>
        <v>-1.4227257949421257E-2</v>
      </c>
      <c r="F134" s="10">
        <f>'L8 (3)'!Q132</f>
        <v>1.6864500227022117E-2</v>
      </c>
      <c r="G134" s="10">
        <f t="shared" si="5"/>
        <v>1.1700283479622186E-2</v>
      </c>
      <c r="H134" s="11">
        <f t="shared" si="6"/>
        <v>319.57776449055217</v>
      </c>
      <c r="I134" s="3">
        <f t="shared" si="7"/>
        <v>165.70347470117099</v>
      </c>
      <c r="J134" s="3">
        <f>I134/MAXA($I$6:I133)-1</f>
        <v>-8.0640820315939221E-3</v>
      </c>
    </row>
    <row r="135" spans="1:10" x14ac:dyDescent="0.25">
      <c r="A135" s="47">
        <v>42309</v>
      </c>
      <c r="B135" s="9">
        <v>1.6399999999999998E-2</v>
      </c>
      <c r="C135" s="9">
        <v>5.0486926072412786E-4</v>
      </c>
      <c r="D135" s="3">
        <f t="shared" ref="D135:D149" si="8">D134*(1+B135)</f>
        <v>172.08941375317278</v>
      </c>
      <c r="E135" s="3">
        <f>D135/MAXA($D$6:D134)-1</f>
        <v>1.9394150202083349E-3</v>
      </c>
      <c r="F135" s="10">
        <f>'L8 (3)'!Q133</f>
        <v>1.2624798711755234E-2</v>
      </c>
      <c r="G135" s="10">
        <f t="shared" si="5"/>
        <v>7.4605819643553031E-3</v>
      </c>
      <c r="H135" s="11">
        <f t="shared" si="6"/>
        <v>323.61236943999808</v>
      </c>
      <c r="I135" s="3">
        <f t="shared" si="7"/>
        <v>166.93971905595757</v>
      </c>
      <c r="J135" s="3">
        <f>I135/MAXA($I$6:I134)-1</f>
        <v>-6.6366281220253676E-4</v>
      </c>
    </row>
    <row r="136" spans="1:10" x14ac:dyDescent="0.25">
      <c r="A136" s="47">
        <v>42339</v>
      </c>
      <c r="B136" s="9">
        <v>-5.0000000000000001E-3</v>
      </c>
      <c r="C136" s="9">
        <v>-1.7530185176314439E-2</v>
      </c>
      <c r="D136" s="3">
        <f t="shared" si="8"/>
        <v>171.22896668440691</v>
      </c>
      <c r="E136" s="3">
        <f>D136/MAXA($D$6:D135)-1</f>
        <v>-5.0000000000000044E-3</v>
      </c>
      <c r="F136" s="10">
        <f>'L8 (3)'!Q134</f>
        <v>8.8100203827119923E-3</v>
      </c>
      <c r="G136" s="10">
        <f t="shared" ref="G136:G149" si="9">F136-$L$5</f>
        <v>3.6458036353120612E-3</v>
      </c>
      <c r="H136" s="11">
        <f t="shared" si="6"/>
        <v>326.46340101086219</v>
      </c>
      <c r="I136" s="3">
        <f t="shared" si="7"/>
        <v>167.54834849056974</v>
      </c>
      <c r="J136" s="3">
        <f>I136/MAXA($I$6:I135)-1</f>
        <v>2.9797212388160688E-3</v>
      </c>
    </row>
    <row r="137" spans="1:10" x14ac:dyDescent="0.25">
      <c r="A137" s="47">
        <v>42370</v>
      </c>
      <c r="B137" s="9">
        <v>-1.0500000000000001E-2</v>
      </c>
      <c r="C137" s="9">
        <v>-5.073532197294639E-2</v>
      </c>
      <c r="D137" s="3">
        <f t="shared" si="8"/>
        <v>169.43106253422064</v>
      </c>
      <c r="E137" s="3">
        <f>D137/MAXA($D$6:D136)-1</f>
        <v>-1.5447499999999947E-2</v>
      </c>
      <c r="F137" s="10">
        <f>'L8 (3)'!Q135</f>
        <v>1.0082367296018092E-2</v>
      </c>
      <c r="G137" s="10">
        <f t="shared" si="9"/>
        <v>4.9181505486181609E-3</v>
      </c>
      <c r="H137" s="11">
        <f t="shared" ref="H137:H149" si="10">H136*(1+F137)</f>
        <v>329.75492492856097</v>
      </c>
      <c r="I137" s="3">
        <f t="shared" ref="I137:I149" si="11">(1+G137)*I136</f>
        <v>168.37237649261871</v>
      </c>
      <c r="J137" s="3">
        <f>I137/MAXA($I$6:I136)-1</f>
        <v>4.9181505486182164E-3</v>
      </c>
    </row>
    <row r="138" spans="1:10" x14ac:dyDescent="0.25">
      <c r="A138" s="47">
        <v>42401</v>
      </c>
      <c r="B138" s="9">
        <v>3.2000000000000002E-3</v>
      </c>
      <c r="C138" s="9">
        <v>-4.1283604302990717E-3</v>
      </c>
      <c r="D138" s="3">
        <f t="shared" si="8"/>
        <v>169.97324193433016</v>
      </c>
      <c r="E138" s="3">
        <f>D138/MAXA($D$6:D137)-1</f>
        <v>-1.2296931999999927E-2</v>
      </c>
      <c r="F138" s="10">
        <f>'L8 (3)'!Q136</f>
        <v>9.7266738726498984E-3</v>
      </c>
      <c r="G138" s="10">
        <f t="shared" si="9"/>
        <v>4.5624571252499673E-3</v>
      </c>
      <c r="H138" s="11">
        <f t="shared" si="10"/>
        <v>332.96234354124118</v>
      </c>
      <c r="I138" s="3">
        <f t="shared" si="11"/>
        <v>169.14056824144274</v>
      </c>
      <c r="J138" s="3">
        <f>I138/MAXA($I$6:I137)-1</f>
        <v>4.5624571252500523E-3</v>
      </c>
    </row>
    <row r="139" spans="1:10" x14ac:dyDescent="0.25">
      <c r="A139" s="47">
        <v>42430</v>
      </c>
      <c r="B139" s="9">
        <v>2E-3</v>
      </c>
      <c r="C139" s="9">
        <v>6.5991114577365062E-2</v>
      </c>
      <c r="D139" s="3">
        <f t="shared" si="8"/>
        <v>170.31318841819882</v>
      </c>
      <c r="E139" s="3">
        <f>D139/MAXA($D$6:D138)-1</f>
        <v>-1.0321525863999925E-2</v>
      </c>
      <c r="F139" s="10">
        <f>'L8 (3)'!Q137</f>
        <v>1.0543192968857897E-2</v>
      </c>
      <c r="G139" s="10">
        <f t="shared" si="9"/>
        <v>5.3789762214579654E-3</v>
      </c>
      <c r="H139" s="11">
        <f t="shared" si="10"/>
        <v>336.47282978055966</v>
      </c>
      <c r="I139" s="3">
        <f t="shared" si="11"/>
        <v>170.05037133609736</v>
      </c>
      <c r="J139" s="3">
        <f>I139/MAXA($I$6:I138)-1</f>
        <v>5.3789762214579984E-3</v>
      </c>
    </row>
    <row r="140" spans="1:10" x14ac:dyDescent="0.25">
      <c r="A140" s="47">
        <v>42461</v>
      </c>
      <c r="B140" s="9">
        <v>3.7000000000000002E-3</v>
      </c>
      <c r="C140" s="9">
        <v>2.6993984808731941E-3</v>
      </c>
      <c r="D140" s="3">
        <f t="shared" si="8"/>
        <v>170.94334721534617</v>
      </c>
      <c r="E140" s="3">
        <f>D140/MAXA($D$6:D139)-1</f>
        <v>-6.6597155096966842E-3</v>
      </c>
      <c r="F140" s="10">
        <f>'L8 (3)'!Q138</f>
        <v>8.6289466832954725E-3</v>
      </c>
      <c r="G140" s="10">
        <f t="shared" si="9"/>
        <v>3.4647299358955413E-3</v>
      </c>
      <c r="H140" s="11">
        <f t="shared" si="10"/>
        <v>339.37623588911362</v>
      </c>
      <c r="I140" s="3">
        <f t="shared" si="11"/>
        <v>170.63954994827571</v>
      </c>
      <c r="J140" s="3">
        <f>I140/MAXA($I$6:I139)-1</f>
        <v>3.4647299358956385E-3</v>
      </c>
    </row>
    <row r="141" spans="1:10" x14ac:dyDescent="0.25">
      <c r="A141" s="47">
        <v>42491</v>
      </c>
      <c r="B141" s="9">
        <v>5.6000000000000008E-3</v>
      </c>
      <c r="C141" s="9">
        <v>1.5324602357572603E-2</v>
      </c>
      <c r="D141" s="3">
        <f t="shared" si="8"/>
        <v>171.90062995975211</v>
      </c>
      <c r="E141" s="3">
        <f>D141/MAXA($D$6:D140)-1</f>
        <v>-1.0970099165509284E-3</v>
      </c>
      <c r="F141" s="10">
        <f>'L8 (3)'!Q139</f>
        <v>9.1185316365165921E-3</v>
      </c>
      <c r="G141" s="10">
        <f t="shared" si="9"/>
        <v>3.9543148891166609E-3</v>
      </c>
      <c r="H141" s="11">
        <f t="shared" si="10"/>
        <v>342.47084883275039</v>
      </c>
      <c r="I141" s="3">
        <f t="shared" si="11"/>
        <v>171.31431246130833</v>
      </c>
      <c r="J141" s="3">
        <f>I141/MAXA($I$6:I140)-1</f>
        <v>3.9543148891165725E-3</v>
      </c>
    </row>
    <row r="142" spans="1:10" x14ac:dyDescent="0.25">
      <c r="A142" s="47">
        <v>42522</v>
      </c>
      <c r="B142" s="9">
        <v>1.5E-3</v>
      </c>
      <c r="C142" s="9">
        <v>9.1092112097812539E-4</v>
      </c>
      <c r="D142" s="3">
        <f t="shared" si="8"/>
        <v>172.15848090469174</v>
      </c>
      <c r="E142" s="3">
        <f>D142/MAXA($D$6:D141)-1</f>
        <v>4.0134456857421341E-4</v>
      </c>
      <c r="F142" s="10">
        <f>'L8 (3)'!Q140</f>
        <v>9.066778581604271E-3</v>
      </c>
      <c r="G142" s="10">
        <f t="shared" si="9"/>
        <v>3.9025618342043399E-3</v>
      </c>
      <c r="H142" s="11">
        <f t="shared" si="10"/>
        <v>345.57595618977103</v>
      </c>
      <c r="I142" s="3">
        <f t="shared" si="11"/>
        <v>171.98287715877279</v>
      </c>
      <c r="J142" s="3">
        <f>I142/MAXA($I$6:I141)-1</f>
        <v>3.9025618342043433E-3</v>
      </c>
    </row>
    <row r="143" spans="1:10" x14ac:dyDescent="0.25">
      <c r="A143" s="47">
        <v>42552</v>
      </c>
      <c r="B143" s="9">
        <v>1.3899999999999999E-2</v>
      </c>
      <c r="C143" s="9">
        <v>3.5609801125254359E-2</v>
      </c>
      <c r="D143" s="3">
        <f t="shared" si="8"/>
        <v>174.55148378926697</v>
      </c>
      <c r="E143" s="3">
        <f>D143/MAXA($D$6:D142)-1</f>
        <v>1.3900000000000023E-2</v>
      </c>
      <c r="F143" s="10">
        <f>'L8 (3)'!Q141</f>
        <v>7.1315215721896178E-3</v>
      </c>
      <c r="G143" s="10">
        <f t="shared" si="9"/>
        <v>1.9673048247896866E-3</v>
      </c>
      <c r="H143" s="11">
        <f t="shared" si="10"/>
        <v>348.04043857616847</v>
      </c>
      <c r="I143" s="3">
        <f t="shared" si="11"/>
        <v>172.32121990278847</v>
      </c>
      <c r="J143" s="3">
        <f>I143/MAXA($I$6:I142)-1</f>
        <v>1.967304824789684E-3</v>
      </c>
    </row>
    <row r="144" spans="1:10" x14ac:dyDescent="0.25">
      <c r="A144" s="47">
        <v>42583</v>
      </c>
      <c r="B144" s="9">
        <v>-4.0000000000000002E-4</v>
      </c>
      <c r="C144" s="9">
        <v>-1.2192431360480427E-3</v>
      </c>
      <c r="D144" s="3">
        <f t="shared" si="8"/>
        <v>174.48166319575128</v>
      </c>
      <c r="E144" s="3">
        <f>D144/MAXA($D$6:D143)-1</f>
        <v>-3.9999999999984492E-4</v>
      </c>
      <c r="F144" s="10">
        <f>'L8 (3)'!Q142</f>
        <v>1.1265554551784443E-2</v>
      </c>
      <c r="G144" s="10">
        <f t="shared" si="9"/>
        <v>6.1013378043845122E-3</v>
      </c>
      <c r="H144" s="11">
        <f t="shared" si="10"/>
        <v>351.96130712317523</v>
      </c>
      <c r="I144" s="3">
        <f t="shared" si="11"/>
        <v>173.37260987627903</v>
      </c>
      <c r="J144" s="3">
        <f>I144/MAXA($I$6:I143)-1</f>
        <v>6.1013378043845989E-3</v>
      </c>
    </row>
    <row r="145" spans="1:10" x14ac:dyDescent="0.25">
      <c r="A145" s="47">
        <v>42614</v>
      </c>
      <c r="B145" s="9">
        <v>2.6000000000000003E-3</v>
      </c>
      <c r="C145" s="9">
        <v>-1.2344508443253854E-3</v>
      </c>
      <c r="D145" s="3">
        <f t="shared" si="8"/>
        <v>174.93531552006021</v>
      </c>
      <c r="E145" s="3">
        <f>D145/MAXA($D$6:D144)-1</f>
        <v>2.1989600000000831E-3</v>
      </c>
      <c r="F145" s="10">
        <f>'L8 (3)'!Q143</f>
        <v>7.7716678031655648E-3</v>
      </c>
      <c r="G145" s="10">
        <f t="shared" si="9"/>
        <v>2.6074510557656336E-3</v>
      </c>
      <c r="H145" s="11">
        <f t="shared" si="10"/>
        <v>354.69663348170451</v>
      </c>
      <c r="I145" s="3">
        <f t="shared" si="11"/>
        <v>173.82467047094178</v>
      </c>
      <c r="J145" s="3">
        <f>I145/MAXA($I$6:I144)-1</f>
        <v>2.6074510557656527E-3</v>
      </c>
    </row>
    <row r="146" spans="1:10" x14ac:dyDescent="0.25">
      <c r="A146" s="47">
        <v>42644</v>
      </c>
      <c r="B146" s="9">
        <v>-6.9999999999999999E-4</v>
      </c>
      <c r="C146" s="9">
        <v>-1.9425679279557517E-2</v>
      </c>
      <c r="D146" s="3">
        <f t="shared" si="8"/>
        <v>174.81286079919616</v>
      </c>
      <c r="E146" s="3">
        <f>D146/MAXA($D$6:D145)-1</f>
        <v>-7.0000000000003393E-4</v>
      </c>
      <c r="F146" s="10">
        <f>'L8 (3)'!Q144</f>
        <v>1.1190388471453093E-2</v>
      </c>
      <c r="G146" s="10">
        <f t="shared" si="9"/>
        <v>6.0261717240531615E-3</v>
      </c>
      <c r="H146" s="11">
        <f t="shared" si="10"/>
        <v>358.66582659988137</v>
      </c>
      <c r="I146" s="3">
        <f t="shared" si="11"/>
        <v>174.87216778507661</v>
      </c>
      <c r="J146" s="3">
        <f>I146/MAXA($I$6:I145)-1</f>
        <v>6.0261717240530643E-3</v>
      </c>
    </row>
    <row r="147" spans="1:10" x14ac:dyDescent="0.25">
      <c r="A147" s="47">
        <v>42675</v>
      </c>
      <c r="B147" s="9">
        <v>1.6999999999999999E-3</v>
      </c>
      <c r="C147" s="9">
        <v>3.4174522187570444E-2</v>
      </c>
      <c r="D147" s="3">
        <f t="shared" si="8"/>
        <v>175.1100426625548</v>
      </c>
      <c r="E147" s="3">
        <f>D147/MAXA($D$6:D146)-1</f>
        <v>9.9881000000001663E-4</v>
      </c>
      <c r="F147" s="10">
        <f>'L8 (3)'!Q145</f>
        <v>9.0952292043898625E-3</v>
      </c>
      <c r="G147" s="10">
        <f t="shared" si="9"/>
        <v>3.9310124569899314E-3</v>
      </c>
      <c r="H147" s="11">
        <f t="shared" si="10"/>
        <v>361.92797450058919</v>
      </c>
      <c r="I147" s="3">
        <f t="shared" si="11"/>
        <v>175.55959245502061</v>
      </c>
      <c r="J147" s="3">
        <f>I147/MAXA($I$6:I146)-1</f>
        <v>3.9310124569900129E-3</v>
      </c>
    </row>
    <row r="148" spans="1:10" x14ac:dyDescent="0.25">
      <c r="A148" s="47">
        <v>42705</v>
      </c>
      <c r="B148" s="9">
        <v>1.03E-2</v>
      </c>
      <c r="C148" s="9">
        <v>1.8200762196895148E-2</v>
      </c>
      <c r="D148" s="3">
        <f t="shared" si="8"/>
        <v>176.91367610197912</v>
      </c>
      <c r="E148" s="3">
        <f>D148/MAXA($D$6:D147)-1</f>
        <v>1.0299999999999976E-2</v>
      </c>
      <c r="F148" s="10">
        <f>'L8 (3)'!Q146</f>
        <v>9.1150444189884473E-3</v>
      </c>
      <c r="G148" s="10">
        <f t="shared" si="9"/>
        <v>3.9508276715885162E-3</v>
      </c>
      <c r="H148" s="11">
        <f t="shared" si="10"/>
        <v>365.2269640646366</v>
      </c>
      <c r="I148" s="3">
        <f t="shared" si="11"/>
        <v>176.25319815090469</v>
      </c>
      <c r="J148" s="3">
        <f>I148/MAXA($I$6:I147)-1</f>
        <v>3.9508276715884971E-3</v>
      </c>
    </row>
    <row r="149" spans="1:10" x14ac:dyDescent="0.25">
      <c r="A149" s="47">
        <v>42736</v>
      </c>
      <c r="B149" s="9">
        <v>5.9999999999999995E-4</v>
      </c>
      <c r="C149" s="9">
        <v>2.3E-2</v>
      </c>
      <c r="D149" s="3">
        <f t="shared" si="8"/>
        <v>177.01982430764031</v>
      </c>
      <c r="E149" s="3">
        <f>D149/MAXA($D$6:D148)-1</f>
        <v>5.9999999999993392E-4</v>
      </c>
      <c r="F149" s="10">
        <f>'L8 (3)'!Q147</f>
        <v>9.5136230838968588E-3</v>
      </c>
      <c r="G149" s="10">
        <f t="shared" si="9"/>
        <v>4.3494063364969276E-3</v>
      </c>
      <c r="H149" s="11">
        <f t="shared" si="10"/>
        <v>368.70159574082351</v>
      </c>
      <c r="I149" s="3">
        <f t="shared" si="11"/>
        <v>177.01979492777008</v>
      </c>
      <c r="J149" s="3">
        <f>I149/MAXA($I$6:I148)-1</f>
        <v>4.3494063364968305E-3</v>
      </c>
    </row>
    <row r="150" spans="1:10" x14ac:dyDescent="0.25">
      <c r="F150" s="10"/>
      <c r="G150" s="10"/>
    </row>
  </sheetData>
  <pageMargins left="0.75" right="0.75" top="1" bottom="1" header="0.5" footer="0.5"/>
  <pageSetup paperSize="9" orientation="portrait" horizontalDpi="4294967292" verticalDpi="4294967292"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8"/>
  <sheetViews>
    <sheetView workbookViewId="0">
      <selection activeCell="M15" sqref="M15"/>
    </sheetView>
  </sheetViews>
  <sheetFormatPr baseColWidth="10" defaultRowHeight="15" x14ac:dyDescent="0.25"/>
  <cols>
    <col min="1" max="1" width="11.7109375" bestFit="1" customWidth="1"/>
    <col min="4" max="4" width="12.7109375" bestFit="1" customWidth="1"/>
    <col min="5" max="5" width="11.85546875" customWidth="1"/>
    <col min="9" max="9" width="18.140625" customWidth="1"/>
  </cols>
  <sheetData>
    <row r="1" spans="1:17" x14ac:dyDescent="0.25">
      <c r="A1" t="s">
        <v>0</v>
      </c>
      <c r="B1">
        <v>10</v>
      </c>
    </row>
    <row r="2" spans="1:17" x14ac:dyDescent="0.25">
      <c r="A2" t="s">
        <v>1</v>
      </c>
      <c r="B2">
        <v>-3</v>
      </c>
    </row>
    <row r="3" spans="1:17" x14ac:dyDescent="0.25">
      <c r="A3" s="2"/>
    </row>
    <row r="4" spans="1:17" x14ac:dyDescent="0.25">
      <c r="A4" s="1" t="s">
        <v>18</v>
      </c>
      <c r="B4" s="1" t="s">
        <v>2</v>
      </c>
      <c r="C4" s="1" t="s">
        <v>6</v>
      </c>
      <c r="D4" s="1" t="s">
        <v>5</v>
      </c>
      <c r="E4" s="1" t="s">
        <v>7</v>
      </c>
      <c r="F4" s="1" t="s">
        <v>8</v>
      </c>
      <c r="G4" s="1" t="s">
        <v>9</v>
      </c>
      <c r="H4" s="1" t="s">
        <v>10</v>
      </c>
      <c r="I4" s="1" t="s">
        <v>17</v>
      </c>
      <c r="J4" s="1" t="s">
        <v>4</v>
      </c>
      <c r="K4" s="1" t="s">
        <v>3</v>
      </c>
      <c r="L4" s="1" t="s">
        <v>11</v>
      </c>
      <c r="M4" s="1" t="s">
        <v>12</v>
      </c>
      <c r="N4" s="1" t="s">
        <v>13</v>
      </c>
      <c r="O4" s="1" t="s">
        <v>14</v>
      </c>
      <c r="P4" s="1" t="s">
        <v>15</v>
      </c>
      <c r="Q4" s="1" t="s">
        <v>16</v>
      </c>
    </row>
    <row r="5" spans="1:17" x14ac:dyDescent="0.25">
      <c r="A5" s="36">
        <v>38353</v>
      </c>
      <c r="B5" s="37">
        <v>0.12820000000000001</v>
      </c>
      <c r="C5" s="38">
        <v>1181.27</v>
      </c>
      <c r="D5" s="37">
        <v>2.06E-2</v>
      </c>
      <c r="E5" s="37">
        <v>1.7500000000000002E-2</v>
      </c>
      <c r="F5" s="75">
        <v>28</v>
      </c>
      <c r="G5" s="38">
        <f>C5*EXP((D5-E5+((B5^2)/2))*(1/12)+(B5*SQRT(F5/365)*$B$2))</f>
        <v>1062.910223593025</v>
      </c>
      <c r="H5" s="38">
        <v>1075</v>
      </c>
      <c r="I5" s="49">
        <v>38430</v>
      </c>
      <c r="J5" s="38">
        <v>47</v>
      </c>
      <c r="K5" s="38">
        <v>1.8</v>
      </c>
      <c r="L5" s="38">
        <v>0.55000000000000004</v>
      </c>
      <c r="M5" s="38">
        <f>H5*EXP(-D5*(J5/365))-K5</f>
        <v>1070.3522307248986</v>
      </c>
      <c r="N5" s="38">
        <f>M5/$B$1</f>
        <v>107.03522307248986</v>
      </c>
      <c r="O5" s="38">
        <f>(N5+K5)*(EXP(D5*F5/365)-1)</f>
        <v>0.17212543717782902</v>
      </c>
      <c r="P5" s="38">
        <f>K5-L5+O5</f>
        <v>1.4221254371778289</v>
      </c>
      <c r="Q5" s="37">
        <f>P5/N5</f>
        <v>1.3286518179297773E-2</v>
      </c>
    </row>
    <row r="6" spans="1:17" x14ac:dyDescent="0.25">
      <c r="A6" s="36">
        <v>38384</v>
      </c>
      <c r="B6" s="37">
        <v>0.1208</v>
      </c>
      <c r="C6" s="38">
        <v>1203.599976</v>
      </c>
      <c r="D6" s="37">
        <v>2.5100000000000001E-2</v>
      </c>
      <c r="E6" s="37">
        <v>1.66E-2</v>
      </c>
      <c r="F6" s="38">
        <v>31</v>
      </c>
      <c r="G6" s="38">
        <f>C6*EXP((D6-E6+((B6^2)/2))*(1/12)+(B6*SQRT(F6/365)*$B$2))</f>
        <v>1084.3916465449163</v>
      </c>
      <c r="H6" s="38">
        <v>1075</v>
      </c>
      <c r="I6" s="49">
        <v>38458</v>
      </c>
      <c r="J6" s="38">
        <v>47</v>
      </c>
      <c r="K6" s="38">
        <v>0.8</v>
      </c>
      <c r="L6" s="38">
        <v>0.6</v>
      </c>
      <c r="M6" s="38">
        <f t="shared" ref="M6:M69" si="0">H6*EXP(-D6*(J6/365))-K6</f>
        <v>1070.7311498724187</v>
      </c>
      <c r="N6" s="38">
        <f t="shared" ref="N6:N69" si="1">M6/$B$1</f>
        <v>107.07311498724187</v>
      </c>
      <c r="O6" s="38">
        <f t="shared" ref="O6:O69" si="2">(N6+K6)*(EXP(D6*F6/365)-1)</f>
        <v>0.23020712611744318</v>
      </c>
      <c r="P6" s="38">
        <f t="shared" ref="P6:P69" si="3">K6-L6+O6</f>
        <v>0.43020712611744327</v>
      </c>
      <c r="Q6" s="37">
        <f t="shared" ref="Q6:Q69" si="4">P6/N6</f>
        <v>4.0178818573523706E-3</v>
      </c>
    </row>
    <row r="7" spans="1:17" x14ac:dyDescent="0.25">
      <c r="A7" s="36">
        <v>38412</v>
      </c>
      <c r="B7" s="37">
        <v>0.14019999999999999</v>
      </c>
      <c r="C7" s="38">
        <v>1180.589966</v>
      </c>
      <c r="D7" s="37">
        <v>2.63E-2</v>
      </c>
      <c r="E7" s="37">
        <v>1.6899999999999998E-2</v>
      </c>
      <c r="F7" s="38">
        <v>29</v>
      </c>
      <c r="G7" s="38">
        <f t="shared" ref="G7:G70" si="5">C7*EXP((D7-E7+((B7^2)/2))*(1/12)+(B7*SQRT(F7/365)*$B$2))</f>
        <v>1050.2845050049452</v>
      </c>
      <c r="H7" s="38">
        <v>1050</v>
      </c>
      <c r="I7" s="49">
        <v>38493</v>
      </c>
      <c r="J7" s="38">
        <v>51</v>
      </c>
      <c r="K7" s="38">
        <v>1.4</v>
      </c>
      <c r="L7" s="38">
        <v>1</v>
      </c>
      <c r="M7" s="38">
        <f>H7*EXP(-D7*(J7/365))-K7</f>
        <v>1044.7485467373021</v>
      </c>
      <c r="N7" s="38">
        <f>M7/$B$1</f>
        <v>104.47485467373022</v>
      </c>
      <c r="O7" s="38">
        <f>(N7+K7)*(EXP(D7*F7/365)-1)</f>
        <v>0.22146624218632677</v>
      </c>
      <c r="P7" s="38">
        <f t="shared" si="3"/>
        <v>0.62146624218632662</v>
      </c>
      <c r="Q7" s="37">
        <f t="shared" si="4"/>
        <v>5.9484767327711036E-3</v>
      </c>
    </row>
    <row r="8" spans="1:17" x14ac:dyDescent="0.25">
      <c r="A8" s="36">
        <v>38443</v>
      </c>
      <c r="B8" s="37">
        <v>0.15310000000000001</v>
      </c>
      <c r="C8" s="38">
        <v>1156.849976</v>
      </c>
      <c r="D8" s="37">
        <v>2.7E-2</v>
      </c>
      <c r="E8" s="37">
        <v>1.7600000000000001E-2</v>
      </c>
      <c r="F8" s="38">
        <v>32</v>
      </c>
      <c r="G8" s="38">
        <f t="shared" si="5"/>
        <v>1011.531088093109</v>
      </c>
      <c r="H8" s="38">
        <v>1005</v>
      </c>
      <c r="I8" s="49">
        <v>38521</v>
      </c>
      <c r="J8" s="38">
        <v>50</v>
      </c>
      <c r="K8" s="38">
        <v>1.45</v>
      </c>
      <c r="L8" s="38">
        <v>0.5</v>
      </c>
      <c r="M8" s="38">
        <f t="shared" si="0"/>
        <v>999.83974237730934</v>
      </c>
      <c r="N8" s="38">
        <f t="shared" si="1"/>
        <v>99.983974237730934</v>
      </c>
      <c r="O8" s="38">
        <f t="shared" si="2"/>
        <v>0.24039112804976867</v>
      </c>
      <c r="P8" s="38">
        <f t="shared" si="3"/>
        <v>1.1903911280497685</v>
      </c>
      <c r="Q8" s="37">
        <f t="shared" si="4"/>
        <v>1.190581927879149E-2</v>
      </c>
    </row>
    <row r="9" spans="1:17" x14ac:dyDescent="0.25">
      <c r="A9" s="36">
        <v>38473</v>
      </c>
      <c r="B9" s="37">
        <v>0.13289999999999999</v>
      </c>
      <c r="C9" s="38">
        <v>1191.5</v>
      </c>
      <c r="D9" s="37">
        <v>2.8000000000000001E-2</v>
      </c>
      <c r="E9" s="37">
        <v>1.7600000000000001E-2</v>
      </c>
      <c r="F9" s="38">
        <v>30</v>
      </c>
      <c r="G9" s="38">
        <f t="shared" si="5"/>
        <v>1064.5071057976768</v>
      </c>
      <c r="H9" s="38">
        <v>1050</v>
      </c>
      <c r="I9" s="49">
        <v>38549</v>
      </c>
      <c r="J9" s="38">
        <v>46</v>
      </c>
      <c r="K9" s="38">
        <v>1</v>
      </c>
      <c r="L9" s="38">
        <v>0.25</v>
      </c>
      <c r="M9" s="38">
        <f t="shared" si="0"/>
        <v>1045.301324241309</v>
      </c>
      <c r="N9" s="38">
        <f t="shared" si="1"/>
        <v>104.5301324241309</v>
      </c>
      <c r="O9" s="38">
        <f t="shared" si="2"/>
        <v>0.24314354069573232</v>
      </c>
      <c r="P9" s="38">
        <f t="shared" si="3"/>
        <v>0.9931435406957323</v>
      </c>
      <c r="Q9" s="37">
        <f t="shared" si="4"/>
        <v>9.5010263324459727E-3</v>
      </c>
    </row>
    <row r="10" spans="1:17" x14ac:dyDescent="0.25">
      <c r="A10" s="36">
        <v>38504</v>
      </c>
      <c r="B10" s="37">
        <v>0.12039999999999999</v>
      </c>
      <c r="C10" s="38">
        <v>1191.329956</v>
      </c>
      <c r="D10" s="37">
        <v>2.9899999999999999E-2</v>
      </c>
      <c r="E10" s="37">
        <v>1.7399999999999999E-2</v>
      </c>
      <c r="F10" s="38">
        <v>29</v>
      </c>
      <c r="G10" s="38">
        <f t="shared" si="5"/>
        <v>1077.7803043923175</v>
      </c>
      <c r="H10" s="38">
        <v>1075</v>
      </c>
      <c r="I10" s="49">
        <v>38584</v>
      </c>
      <c r="J10" s="38">
        <v>49</v>
      </c>
      <c r="K10" s="38">
        <v>1.25</v>
      </c>
      <c r="L10" s="38">
        <v>0.5</v>
      </c>
      <c r="M10" s="38">
        <f t="shared" si="0"/>
        <v>1069.4436280635518</v>
      </c>
      <c r="N10" s="38">
        <f t="shared" si="1"/>
        <v>106.94436280635519</v>
      </c>
      <c r="O10" s="38">
        <f t="shared" si="2"/>
        <v>0.25733384905812606</v>
      </c>
      <c r="P10" s="38">
        <f t="shared" si="3"/>
        <v>1.0073338490581261</v>
      </c>
      <c r="Q10" s="37">
        <f t="shared" si="4"/>
        <v>9.4192327919341724E-3</v>
      </c>
    </row>
    <row r="11" spans="1:17" x14ac:dyDescent="0.25">
      <c r="A11" s="36">
        <v>38534</v>
      </c>
      <c r="B11" s="37">
        <v>0.1157</v>
      </c>
      <c r="C11" s="38">
        <v>1234.1800539999999</v>
      </c>
      <c r="D11" s="37">
        <v>3.2500000000000001E-2</v>
      </c>
      <c r="E11" s="37">
        <v>1.7299999999999999E-2</v>
      </c>
      <c r="F11" s="38">
        <v>32</v>
      </c>
      <c r="G11" s="38">
        <f t="shared" si="5"/>
        <v>1115.6724127180785</v>
      </c>
      <c r="H11" s="38">
        <v>1115</v>
      </c>
      <c r="I11" s="49">
        <v>38612</v>
      </c>
      <c r="J11" s="38">
        <v>49</v>
      </c>
      <c r="K11" s="38">
        <v>1.2</v>
      </c>
      <c r="L11" s="38">
        <v>0.5</v>
      </c>
      <c r="M11" s="38">
        <f t="shared" si="0"/>
        <v>1108.9458368165331</v>
      </c>
      <c r="N11" s="38">
        <f t="shared" si="1"/>
        <v>110.8945836816533</v>
      </c>
      <c r="O11" s="38">
        <f t="shared" si="2"/>
        <v>0.31984824419830327</v>
      </c>
      <c r="P11" s="38">
        <f t="shared" si="3"/>
        <v>1.0198482441983032</v>
      </c>
      <c r="Q11" s="37">
        <f t="shared" si="4"/>
        <v>9.196555957376569E-3</v>
      </c>
    </row>
    <row r="12" spans="1:17" x14ac:dyDescent="0.25">
      <c r="A12" s="36">
        <v>38565</v>
      </c>
      <c r="B12" s="37">
        <v>0.126</v>
      </c>
      <c r="C12" s="38">
        <v>1220.329956</v>
      </c>
      <c r="D12" s="37">
        <v>3.4099999999999998E-2</v>
      </c>
      <c r="E12" s="37">
        <v>1.7399999999999999E-2</v>
      </c>
      <c r="F12" s="38">
        <v>30</v>
      </c>
      <c r="G12" s="38">
        <f t="shared" si="5"/>
        <v>1097.2479845186956</v>
      </c>
      <c r="H12" s="38">
        <v>1100</v>
      </c>
      <c r="I12" s="49">
        <v>38647</v>
      </c>
      <c r="J12" s="38">
        <v>52</v>
      </c>
      <c r="K12" s="38">
        <v>1.75</v>
      </c>
      <c r="L12" s="38">
        <v>0.3</v>
      </c>
      <c r="M12" s="38">
        <f t="shared" si="0"/>
        <v>1092.9190691238061</v>
      </c>
      <c r="N12" s="38">
        <f t="shared" si="1"/>
        <v>109.29190691238061</v>
      </c>
      <c r="O12" s="38">
        <f t="shared" si="2"/>
        <v>0.3116581080220493</v>
      </c>
      <c r="P12" s="38">
        <f t="shared" si="3"/>
        <v>1.7616581080220493</v>
      </c>
      <c r="Q12" s="37">
        <f t="shared" si="4"/>
        <v>1.6118834027064526E-2</v>
      </c>
    </row>
    <row r="13" spans="1:17" x14ac:dyDescent="0.25">
      <c r="A13" s="36">
        <v>38596</v>
      </c>
      <c r="B13" s="37">
        <v>0.1192</v>
      </c>
      <c r="C13" s="38">
        <v>1228.8100589999999</v>
      </c>
      <c r="D13" s="37">
        <v>3.15E-2</v>
      </c>
      <c r="E13" s="37">
        <v>1.7500000000000002E-2</v>
      </c>
      <c r="F13" s="38">
        <v>31</v>
      </c>
      <c r="G13" s="38">
        <f t="shared" si="5"/>
        <v>1109.1451203370475</v>
      </c>
      <c r="H13" s="38">
        <v>1100</v>
      </c>
      <c r="I13" s="49">
        <v>38675</v>
      </c>
      <c r="J13" s="38">
        <v>50</v>
      </c>
      <c r="K13" s="38">
        <v>1</v>
      </c>
      <c r="L13" s="38">
        <v>1.3</v>
      </c>
      <c r="M13" s="38">
        <f t="shared" si="0"/>
        <v>1094.2636508422063</v>
      </c>
      <c r="N13" s="38">
        <f t="shared" si="1"/>
        <v>109.42636508422063</v>
      </c>
      <c r="O13" s="38">
        <f t="shared" si="2"/>
        <v>0.29582388250067893</v>
      </c>
      <c r="P13" s="38">
        <f t="shared" si="3"/>
        <v>-4.1761174993211192E-3</v>
      </c>
      <c r="Q13" s="37">
        <f t="shared" si="4"/>
        <v>-3.8163723122000315E-5</v>
      </c>
    </row>
    <row r="14" spans="1:17" x14ac:dyDescent="0.25">
      <c r="A14" s="36">
        <v>38626</v>
      </c>
      <c r="B14" s="48">
        <v>0.1532</v>
      </c>
      <c r="C14" s="38">
        <v>1207.01001</v>
      </c>
      <c r="D14" s="37">
        <v>3.7699999999999997E-2</v>
      </c>
      <c r="E14" s="48">
        <v>1.8200000000000001E-2</v>
      </c>
      <c r="F14" s="38">
        <v>30</v>
      </c>
      <c r="G14" s="38">
        <f t="shared" si="5"/>
        <v>1060.7603234641037</v>
      </c>
      <c r="H14" s="38">
        <v>1050</v>
      </c>
      <c r="I14" s="49">
        <v>38703</v>
      </c>
      <c r="J14" s="38">
        <v>47</v>
      </c>
      <c r="K14" s="38">
        <v>1.4</v>
      </c>
      <c r="L14" s="38">
        <v>0.2</v>
      </c>
      <c r="M14" s="38">
        <f t="shared" si="0"/>
        <v>1043.5151057724509</v>
      </c>
      <c r="N14" s="38">
        <f t="shared" si="1"/>
        <v>104.35151057724508</v>
      </c>
      <c r="O14" s="38">
        <f t="shared" si="2"/>
        <v>0.32819302951684443</v>
      </c>
      <c r="P14" s="38">
        <f t="shared" si="3"/>
        <v>1.5281930295168444</v>
      </c>
      <c r="Q14" s="37">
        <f t="shared" si="4"/>
        <v>1.4644666100790328E-2</v>
      </c>
    </row>
    <row r="15" spans="1:17" x14ac:dyDescent="0.25">
      <c r="A15" s="36">
        <v>38657</v>
      </c>
      <c r="B15" s="37">
        <v>0.1206</v>
      </c>
      <c r="C15" s="38">
        <v>1249.4799800000001</v>
      </c>
      <c r="D15" s="37">
        <v>0.04</v>
      </c>
      <c r="E15" s="37">
        <v>1.78E-2</v>
      </c>
      <c r="F15" s="38">
        <v>30</v>
      </c>
      <c r="G15" s="38">
        <f t="shared" si="5"/>
        <v>1129.1426495720264</v>
      </c>
      <c r="H15" s="38">
        <v>1125</v>
      </c>
      <c r="I15" s="49">
        <v>38738</v>
      </c>
      <c r="J15" s="38">
        <v>51</v>
      </c>
      <c r="K15" s="38">
        <v>1.1000000000000001</v>
      </c>
      <c r="L15" s="38">
        <v>0.5</v>
      </c>
      <c r="M15" s="38">
        <f t="shared" si="0"/>
        <v>1117.6298671042077</v>
      </c>
      <c r="N15" s="38">
        <f t="shared" si="1"/>
        <v>111.76298671042078</v>
      </c>
      <c r="O15" s="38">
        <f t="shared" si="2"/>
        <v>0.37166701937603241</v>
      </c>
      <c r="P15" s="38">
        <f t="shared" si="3"/>
        <v>0.9716670193760325</v>
      </c>
      <c r="Q15" s="37">
        <f t="shared" si="4"/>
        <v>8.6939965365602952E-3</v>
      </c>
    </row>
    <row r="16" spans="1:17" x14ac:dyDescent="0.25">
      <c r="A16" s="36">
        <v>38687</v>
      </c>
      <c r="B16" s="37">
        <v>0.1207</v>
      </c>
      <c r="C16" s="38">
        <v>1248.290039</v>
      </c>
      <c r="D16" s="37">
        <v>4.0099999999999997E-2</v>
      </c>
      <c r="E16" s="37">
        <v>1.7600000000000001E-2</v>
      </c>
      <c r="F16" s="38">
        <v>32</v>
      </c>
      <c r="G16" s="38">
        <f t="shared" si="5"/>
        <v>1124.1658435641461</v>
      </c>
      <c r="H16" s="38">
        <v>1125</v>
      </c>
      <c r="I16" s="49">
        <v>38766</v>
      </c>
      <c r="J16" s="38">
        <v>49</v>
      </c>
      <c r="K16" s="38">
        <v>1.3</v>
      </c>
      <c r="L16" s="38">
        <v>0.3</v>
      </c>
      <c r="M16" s="38">
        <f t="shared" si="0"/>
        <v>1117.6600732876743</v>
      </c>
      <c r="N16" s="38">
        <f t="shared" si="1"/>
        <v>111.76600732876743</v>
      </c>
      <c r="O16" s="38">
        <f t="shared" si="2"/>
        <v>0.39819625650941781</v>
      </c>
      <c r="P16" s="38">
        <f t="shared" si="3"/>
        <v>1.3981962565094177</v>
      </c>
      <c r="Q16" s="37">
        <f t="shared" si="4"/>
        <v>1.2510031358609125E-2</v>
      </c>
    </row>
    <row r="17" spans="1:17" x14ac:dyDescent="0.25">
      <c r="A17" s="36">
        <v>38718</v>
      </c>
      <c r="B17" s="37">
        <v>0.1295</v>
      </c>
      <c r="C17" s="38">
        <v>1280.079956</v>
      </c>
      <c r="D17" s="37">
        <v>4.3700000000000003E-2</v>
      </c>
      <c r="E17" s="37">
        <v>1.7500000000000002E-2</v>
      </c>
      <c r="F17" s="38">
        <v>28</v>
      </c>
      <c r="G17" s="38">
        <f t="shared" si="5"/>
        <v>1152.8092930064615</v>
      </c>
      <c r="H17" s="38">
        <v>1155</v>
      </c>
      <c r="I17" s="49">
        <v>38794</v>
      </c>
      <c r="J17" s="38">
        <v>46</v>
      </c>
      <c r="K17" s="38">
        <v>1.5</v>
      </c>
      <c r="L17" s="38">
        <v>0.75</v>
      </c>
      <c r="M17" s="38">
        <f t="shared" si="0"/>
        <v>1147.156440449719</v>
      </c>
      <c r="N17" s="38">
        <f t="shared" si="1"/>
        <v>114.7156440449719</v>
      </c>
      <c r="O17" s="38">
        <f t="shared" si="2"/>
        <v>0.39024679903748161</v>
      </c>
      <c r="P17" s="38">
        <f t="shared" si="3"/>
        <v>1.1402467990374816</v>
      </c>
      <c r="Q17" s="37">
        <f t="shared" si="4"/>
        <v>9.9397672264340108E-3</v>
      </c>
    </row>
    <row r="18" spans="1:17" x14ac:dyDescent="0.25">
      <c r="A18" s="36">
        <v>38749</v>
      </c>
      <c r="B18" s="37">
        <v>0.1234</v>
      </c>
      <c r="C18" s="38">
        <v>1280.660034</v>
      </c>
      <c r="D18" s="37">
        <v>4.4699999999999997E-2</v>
      </c>
      <c r="E18" s="37">
        <v>1.77E-2</v>
      </c>
      <c r="F18" s="38">
        <v>31</v>
      </c>
      <c r="G18" s="38">
        <f t="shared" si="5"/>
        <v>1153.0062396198903</v>
      </c>
      <c r="H18" s="38">
        <v>1150</v>
      </c>
      <c r="I18" s="49">
        <v>38829</v>
      </c>
      <c r="J18" s="38">
        <v>53</v>
      </c>
      <c r="K18" s="38">
        <v>1.25</v>
      </c>
      <c r="L18" s="38">
        <v>0.3</v>
      </c>
      <c r="M18" s="38">
        <f t="shared" si="0"/>
        <v>1141.3098841729734</v>
      </c>
      <c r="N18" s="38">
        <f t="shared" si="1"/>
        <v>114.13098841729735</v>
      </c>
      <c r="O18" s="38">
        <f t="shared" si="2"/>
        <v>0.43886935310582204</v>
      </c>
      <c r="P18" s="38">
        <f t="shared" si="3"/>
        <v>1.388869353105822</v>
      </c>
      <c r="Q18" s="37">
        <f t="shared" si="4"/>
        <v>1.2169081967709737E-2</v>
      </c>
    </row>
    <row r="19" spans="1:17" x14ac:dyDescent="0.25">
      <c r="A19" s="36">
        <v>38777</v>
      </c>
      <c r="B19" s="37">
        <v>0.1139</v>
      </c>
      <c r="C19" s="38">
        <v>1294.869995</v>
      </c>
      <c r="D19" s="37">
        <v>4.65E-2</v>
      </c>
      <c r="E19" s="37">
        <v>1.67E-2</v>
      </c>
      <c r="F19" s="38">
        <v>28</v>
      </c>
      <c r="G19" s="38">
        <f t="shared" si="5"/>
        <v>1181.5103374781543</v>
      </c>
      <c r="H19" s="38">
        <v>1180</v>
      </c>
      <c r="I19" s="49">
        <v>38857</v>
      </c>
      <c r="J19" s="38">
        <v>50</v>
      </c>
      <c r="K19" s="38">
        <v>1.25</v>
      </c>
      <c r="L19" s="38">
        <v>0.75</v>
      </c>
      <c r="M19" s="38">
        <f t="shared" si="0"/>
        <v>1171.2574502359093</v>
      </c>
      <c r="N19" s="38">
        <f t="shared" si="1"/>
        <v>117.12574502359094</v>
      </c>
      <c r="O19" s="38">
        <f t="shared" si="2"/>
        <v>0.42301490137224335</v>
      </c>
      <c r="P19" s="38">
        <f t="shared" si="3"/>
        <v>0.92301490137224329</v>
      </c>
      <c r="Q19" s="37">
        <f t="shared" si="4"/>
        <v>7.8805466824252331E-3</v>
      </c>
    </row>
    <row r="20" spans="1:17" x14ac:dyDescent="0.25">
      <c r="A20" s="36">
        <v>38808</v>
      </c>
      <c r="B20" s="37">
        <v>0.1159</v>
      </c>
      <c r="C20" s="38">
        <v>1310.6099850000001</v>
      </c>
      <c r="D20" s="37">
        <v>4.5999999999999999E-2</v>
      </c>
      <c r="E20" s="37">
        <v>1.77E-2</v>
      </c>
      <c r="F20" s="38">
        <v>33</v>
      </c>
      <c r="G20" s="38">
        <f t="shared" si="5"/>
        <v>1183.957713115389</v>
      </c>
      <c r="H20" s="38">
        <v>1185</v>
      </c>
      <c r="I20" s="49">
        <v>38885</v>
      </c>
      <c r="J20" s="38">
        <v>50</v>
      </c>
      <c r="K20" s="38">
        <v>1.2</v>
      </c>
      <c r="L20" s="38">
        <v>2</v>
      </c>
      <c r="M20" s="38">
        <f t="shared" si="0"/>
        <v>1176.3563539263992</v>
      </c>
      <c r="N20" s="38">
        <f t="shared" si="1"/>
        <v>117.63563539263991</v>
      </c>
      <c r="O20" s="38">
        <f t="shared" si="2"/>
        <v>0.49525515790832858</v>
      </c>
      <c r="P20" s="38">
        <f t="shared" si="3"/>
        <v>-0.30474484209167146</v>
      </c>
      <c r="Q20" s="37">
        <f t="shared" si="4"/>
        <v>-2.5905827011900372E-3</v>
      </c>
    </row>
    <row r="21" spans="1:17" x14ac:dyDescent="0.25">
      <c r="A21" s="36">
        <v>38838</v>
      </c>
      <c r="B21" s="37">
        <v>0.16439999999999999</v>
      </c>
      <c r="C21" s="38">
        <v>1270.089966</v>
      </c>
      <c r="D21" s="37">
        <v>4.7500000000000001E-2</v>
      </c>
      <c r="E21" s="37">
        <v>1.7999999999999999E-2</v>
      </c>
      <c r="F21" s="38">
        <v>30</v>
      </c>
      <c r="G21" s="38">
        <f t="shared" si="5"/>
        <v>1106.5821991782411</v>
      </c>
      <c r="H21" s="38">
        <v>1100</v>
      </c>
      <c r="I21" s="49">
        <v>38920</v>
      </c>
      <c r="J21" s="38">
        <v>52</v>
      </c>
      <c r="K21" s="38">
        <v>2.2999999999999998</v>
      </c>
      <c r="L21" s="38">
        <v>0.3</v>
      </c>
      <c r="M21" s="38">
        <f t="shared" si="0"/>
        <v>1090.281294342441</v>
      </c>
      <c r="N21" s="38">
        <f t="shared" si="1"/>
        <v>109.02812943424411</v>
      </c>
      <c r="O21" s="38">
        <f t="shared" si="2"/>
        <v>0.43548675852595581</v>
      </c>
      <c r="P21" s="38">
        <f t="shared" si="3"/>
        <v>2.4354867585259554</v>
      </c>
      <c r="Q21" s="37">
        <f t="shared" si="4"/>
        <v>2.2338150449465615E-2</v>
      </c>
    </row>
    <row r="22" spans="1:17" x14ac:dyDescent="0.25">
      <c r="A22" s="36">
        <v>38869</v>
      </c>
      <c r="B22" s="37">
        <v>0.1308</v>
      </c>
      <c r="C22" s="38">
        <v>1270.1999510000001</v>
      </c>
      <c r="D22" s="37">
        <v>4.5400000000000003E-2</v>
      </c>
      <c r="E22" s="37">
        <v>1.8700000000000001E-2</v>
      </c>
      <c r="F22" s="38">
        <v>31</v>
      </c>
      <c r="G22" s="38">
        <f t="shared" si="5"/>
        <v>1136.2745996178421</v>
      </c>
      <c r="H22" s="38">
        <v>1130</v>
      </c>
      <c r="I22" s="49">
        <v>38948</v>
      </c>
      <c r="J22" s="38">
        <v>50</v>
      </c>
      <c r="K22" s="38">
        <v>1.45</v>
      </c>
      <c r="L22" s="38">
        <v>0.6</v>
      </c>
      <c r="M22" s="38">
        <f t="shared" si="0"/>
        <v>1121.5441367040053</v>
      </c>
      <c r="N22" s="38">
        <f t="shared" si="1"/>
        <v>112.15441367040053</v>
      </c>
      <c r="O22" s="38">
        <f t="shared" si="2"/>
        <v>0.43889178484381486</v>
      </c>
      <c r="P22" s="38">
        <f t="shared" si="3"/>
        <v>1.2888917848438148</v>
      </c>
      <c r="Q22" s="37">
        <f t="shared" si="4"/>
        <v>1.1492118256100121E-2</v>
      </c>
    </row>
    <row r="23" spans="1:17" x14ac:dyDescent="0.25">
      <c r="A23" s="36">
        <v>38899</v>
      </c>
      <c r="B23" s="37">
        <v>0.1459</v>
      </c>
      <c r="C23" s="38">
        <v>1276.660034</v>
      </c>
      <c r="D23" s="37">
        <v>5.0200000000000002E-2</v>
      </c>
      <c r="E23" s="37">
        <v>1.8800000000000001E-2</v>
      </c>
      <c r="F23" s="38">
        <v>31</v>
      </c>
      <c r="G23" s="38">
        <f t="shared" si="5"/>
        <v>1127.7133278203225</v>
      </c>
      <c r="H23" s="38">
        <v>1125</v>
      </c>
      <c r="I23" s="49">
        <v>38976</v>
      </c>
      <c r="J23" s="38">
        <v>47</v>
      </c>
      <c r="K23" s="38">
        <v>1.8</v>
      </c>
      <c r="L23" s="38">
        <v>0.2</v>
      </c>
      <c r="M23" s="38">
        <f t="shared" si="0"/>
        <v>1115.951330051073</v>
      </c>
      <c r="N23" s="38">
        <f t="shared" si="1"/>
        <v>111.5951330051073</v>
      </c>
      <c r="O23" s="38">
        <f t="shared" si="2"/>
        <v>0.4844992519580667</v>
      </c>
      <c r="P23" s="38">
        <f t="shared" si="3"/>
        <v>2.084499251958067</v>
      </c>
      <c r="Q23" s="37">
        <f t="shared" si="4"/>
        <v>1.8679123325769657E-2</v>
      </c>
    </row>
    <row r="24" spans="1:17" x14ac:dyDescent="0.25">
      <c r="A24" s="36">
        <v>38930</v>
      </c>
      <c r="B24" s="37">
        <v>0.1231</v>
      </c>
      <c r="C24" s="38">
        <v>1303.8199460000001</v>
      </c>
      <c r="D24" s="37">
        <v>5.1200000000000002E-2</v>
      </c>
      <c r="E24" s="37">
        <v>1.8499999999999999E-2</v>
      </c>
      <c r="F24" s="38">
        <v>29</v>
      </c>
      <c r="G24" s="38">
        <f t="shared" si="5"/>
        <v>1178.8734695222961</v>
      </c>
      <c r="H24" s="38">
        <v>1180</v>
      </c>
      <c r="I24" s="49">
        <v>39011</v>
      </c>
      <c r="J24" s="38">
        <v>51</v>
      </c>
      <c r="K24" s="38">
        <v>0.2</v>
      </c>
      <c r="L24" s="38">
        <v>0.45</v>
      </c>
      <c r="M24" s="38">
        <f t="shared" si="0"/>
        <v>1171.388436251882</v>
      </c>
      <c r="N24" s="38">
        <f t="shared" si="1"/>
        <v>117.1388436251882</v>
      </c>
      <c r="O24" s="38">
        <f t="shared" si="2"/>
        <v>0.47830017621303461</v>
      </c>
      <c r="P24" s="38">
        <f t="shared" si="3"/>
        <v>0.22830017621303461</v>
      </c>
      <c r="Q24" s="37">
        <f t="shared" si="4"/>
        <v>1.9489707184026149E-3</v>
      </c>
    </row>
    <row r="25" spans="1:17" x14ac:dyDescent="0.25">
      <c r="A25" s="36">
        <v>38961</v>
      </c>
      <c r="B25" s="37">
        <v>0.1198</v>
      </c>
      <c r="C25" s="38">
        <v>1335.849976</v>
      </c>
      <c r="D25" s="37">
        <v>4.5999999999999999E-2</v>
      </c>
      <c r="E25" s="37">
        <v>1.83E-2</v>
      </c>
      <c r="F25" s="38">
        <v>32</v>
      </c>
      <c r="G25" s="38">
        <f t="shared" si="5"/>
        <v>1204.4923406390933</v>
      </c>
      <c r="H25" s="38">
        <v>1205</v>
      </c>
      <c r="I25" s="49">
        <v>39039</v>
      </c>
      <c r="J25" s="38">
        <v>50</v>
      </c>
      <c r="K25" s="38">
        <v>1.75</v>
      </c>
      <c r="L25" s="38">
        <v>0.25</v>
      </c>
      <c r="M25" s="38">
        <f t="shared" si="0"/>
        <v>1195.6807227690388</v>
      </c>
      <c r="N25" s="38">
        <f t="shared" si="1"/>
        <v>119.56807227690388</v>
      </c>
      <c r="O25" s="38">
        <f t="shared" si="2"/>
        <v>0.49024872033978029</v>
      </c>
      <c r="P25" s="38">
        <f t="shared" si="3"/>
        <v>1.9902487203397803</v>
      </c>
      <c r="Q25" s="37">
        <f t="shared" si="4"/>
        <v>1.6645319126084319E-2</v>
      </c>
    </row>
    <row r="26" spans="1:17" x14ac:dyDescent="0.25">
      <c r="A26" s="36">
        <v>38991</v>
      </c>
      <c r="B26" s="37">
        <v>0.111</v>
      </c>
      <c r="C26" s="38">
        <v>1377.9399410000001</v>
      </c>
      <c r="D26" s="37">
        <v>5.1799999999999999E-2</v>
      </c>
      <c r="E26" s="37">
        <v>1.7899999999999999E-2</v>
      </c>
      <c r="F26" s="38">
        <v>30</v>
      </c>
      <c r="G26" s="38">
        <f t="shared" si="5"/>
        <v>1256.6630435170121</v>
      </c>
      <c r="H26" s="38">
        <v>1255</v>
      </c>
      <c r="I26" s="49">
        <v>39067</v>
      </c>
      <c r="J26" s="38">
        <v>46</v>
      </c>
      <c r="K26" s="38">
        <v>1</v>
      </c>
      <c r="L26" s="38">
        <v>0.5</v>
      </c>
      <c r="M26" s="38">
        <f t="shared" si="0"/>
        <v>1245.8337694052038</v>
      </c>
      <c r="N26" s="38">
        <f t="shared" si="1"/>
        <v>124.58337694052038</v>
      </c>
      <c r="O26" s="38">
        <f t="shared" si="2"/>
        <v>0.53581534483955973</v>
      </c>
      <c r="P26" s="38">
        <f t="shared" si="3"/>
        <v>1.0358153448395597</v>
      </c>
      <c r="Q26" s="37">
        <f t="shared" si="4"/>
        <v>8.314233971471869E-3</v>
      </c>
    </row>
    <row r="27" spans="1:17" x14ac:dyDescent="0.25">
      <c r="A27" s="36">
        <v>39022</v>
      </c>
      <c r="B27" s="37">
        <v>0.1191</v>
      </c>
      <c r="C27" s="38">
        <v>1400.630005</v>
      </c>
      <c r="D27" s="37">
        <v>5.2200000000000003E-2</v>
      </c>
      <c r="E27" s="37">
        <v>1.77E-2</v>
      </c>
      <c r="F27" s="38">
        <v>29</v>
      </c>
      <c r="G27" s="38">
        <f t="shared" si="5"/>
        <v>1270.8362661942042</v>
      </c>
      <c r="H27" s="38">
        <v>1270</v>
      </c>
      <c r="I27" s="49">
        <v>38738</v>
      </c>
      <c r="J27" s="38">
        <v>51</v>
      </c>
      <c r="K27" s="38">
        <v>1.25</v>
      </c>
      <c r="L27" s="38">
        <v>0.4</v>
      </c>
      <c r="M27" s="38">
        <f t="shared" si="0"/>
        <v>1259.5207015155952</v>
      </c>
      <c r="N27" s="38">
        <f t="shared" si="1"/>
        <v>125.95207015155952</v>
      </c>
      <c r="O27" s="38">
        <f t="shared" si="2"/>
        <v>0.52865302652906132</v>
      </c>
      <c r="P27" s="38">
        <f t="shared" si="3"/>
        <v>1.3786530265290613</v>
      </c>
      <c r="Q27" s="37">
        <f t="shared" si="4"/>
        <v>1.094585444185326E-2</v>
      </c>
    </row>
    <row r="28" spans="1:17" x14ac:dyDescent="0.25">
      <c r="A28" s="36">
        <v>39052</v>
      </c>
      <c r="B28" s="37">
        <v>0.11559999999999999</v>
      </c>
      <c r="C28" s="38">
        <v>1418.3000489999999</v>
      </c>
      <c r="D28" s="37">
        <v>4.7500000000000001E-2</v>
      </c>
      <c r="E28" s="37">
        <v>1.7600000000000001E-2</v>
      </c>
      <c r="F28" s="38">
        <v>33</v>
      </c>
      <c r="G28" s="38">
        <f t="shared" si="5"/>
        <v>1281.7549780862203</v>
      </c>
      <c r="H28" s="38">
        <v>1280</v>
      </c>
      <c r="I28" s="49">
        <v>38765</v>
      </c>
      <c r="J28" s="38">
        <v>50</v>
      </c>
      <c r="K28" s="38">
        <v>1.65</v>
      </c>
      <c r="L28" s="38">
        <v>0.5</v>
      </c>
      <c r="M28" s="38">
        <f t="shared" si="0"/>
        <v>1270.0482712164517</v>
      </c>
      <c r="N28" s="38">
        <f t="shared" si="1"/>
        <v>127.00482712164516</v>
      </c>
      <c r="O28" s="38">
        <f t="shared" si="2"/>
        <v>0.55369888329760208</v>
      </c>
      <c r="P28" s="38">
        <f t="shared" si="3"/>
        <v>1.7036988832976019</v>
      </c>
      <c r="Q28" s="37">
        <f t="shared" si="4"/>
        <v>1.3414441969719779E-2</v>
      </c>
    </row>
    <row r="29" spans="1:17" x14ac:dyDescent="0.25">
      <c r="A29" s="36">
        <v>39083</v>
      </c>
      <c r="B29" s="37">
        <v>0.1042</v>
      </c>
      <c r="C29" s="38">
        <v>1438.23999</v>
      </c>
      <c r="D29" s="41">
        <v>0.05</v>
      </c>
      <c r="E29" s="48">
        <v>1.7600000000000001E-2</v>
      </c>
      <c r="F29" s="38">
        <v>28</v>
      </c>
      <c r="G29" s="38">
        <f t="shared" si="5"/>
        <v>1323.1188912377597</v>
      </c>
      <c r="H29" s="38">
        <v>1325</v>
      </c>
      <c r="I29" s="49">
        <v>39158</v>
      </c>
      <c r="J29" s="38">
        <v>45</v>
      </c>
      <c r="K29" s="38">
        <v>1.55</v>
      </c>
      <c r="L29" s="38">
        <v>3.8</v>
      </c>
      <c r="M29" s="38">
        <f t="shared" si="0"/>
        <v>1315.3073148828623</v>
      </c>
      <c r="N29" s="38">
        <f t="shared" si="1"/>
        <v>131.53073148828622</v>
      </c>
      <c r="O29" s="38">
        <f t="shared" si="2"/>
        <v>0.5114268329014332</v>
      </c>
      <c r="P29" s="38">
        <f t="shared" si="3"/>
        <v>-1.7385731670985667</v>
      </c>
      <c r="Q29" s="37">
        <f t="shared" si="4"/>
        <v>-1.3217999682860422E-2</v>
      </c>
    </row>
    <row r="30" spans="1:17" x14ac:dyDescent="0.25">
      <c r="A30" s="36">
        <v>39114</v>
      </c>
      <c r="B30" s="37">
        <v>0.1542</v>
      </c>
      <c r="C30" s="38">
        <v>1406.8199460000001</v>
      </c>
      <c r="D30" s="37">
        <v>5.2400000000000002E-2</v>
      </c>
      <c r="E30" s="48">
        <v>1.7500000000000002E-2</v>
      </c>
      <c r="F30" s="38">
        <v>30</v>
      </c>
      <c r="G30" s="38">
        <f t="shared" si="5"/>
        <v>1236.8991597830113</v>
      </c>
      <c r="H30" s="38">
        <v>1235</v>
      </c>
      <c r="I30" s="49">
        <v>39193</v>
      </c>
      <c r="J30" s="38">
        <v>52</v>
      </c>
      <c r="K30" s="38">
        <v>1.1000000000000001</v>
      </c>
      <c r="L30" s="38">
        <v>0.5</v>
      </c>
      <c r="M30" s="38">
        <f t="shared" si="0"/>
        <v>1224.7147985978208</v>
      </c>
      <c r="N30" s="38">
        <f t="shared" si="1"/>
        <v>122.47147985978208</v>
      </c>
      <c r="O30" s="38">
        <f t="shared" si="2"/>
        <v>0.53335145113654259</v>
      </c>
      <c r="P30" s="38">
        <f t="shared" si="3"/>
        <v>1.1333514511365426</v>
      </c>
      <c r="Q30" s="37">
        <f t="shared" si="4"/>
        <v>9.2540030743003977E-3</v>
      </c>
    </row>
    <row r="31" spans="1:17" x14ac:dyDescent="0.25">
      <c r="A31" s="36">
        <v>39142</v>
      </c>
      <c r="B31" s="37">
        <v>0.1464</v>
      </c>
      <c r="C31" s="38">
        <v>1420.8599850000001</v>
      </c>
      <c r="D31" s="37">
        <v>5.0700000000000002E-2</v>
      </c>
      <c r="E31" s="48">
        <v>1.8100000000000002E-2</v>
      </c>
      <c r="F31" s="38">
        <v>31</v>
      </c>
      <c r="G31" s="38">
        <f t="shared" si="5"/>
        <v>1254.6741726924427</v>
      </c>
      <c r="H31" s="38">
        <v>1255</v>
      </c>
      <c r="I31" s="49">
        <v>39221</v>
      </c>
      <c r="J31" s="38">
        <v>50</v>
      </c>
      <c r="K31" s="38">
        <v>2.2000000000000002</v>
      </c>
      <c r="L31" s="38">
        <v>0.3</v>
      </c>
      <c r="M31" s="38">
        <f t="shared" si="0"/>
        <v>1244.1139651864278</v>
      </c>
      <c r="N31" s="38">
        <f t="shared" si="1"/>
        <v>124.41139651864277</v>
      </c>
      <c r="O31" s="38">
        <f t="shared" si="2"/>
        <v>0.5463676349943184</v>
      </c>
      <c r="P31" s="38">
        <f t="shared" si="3"/>
        <v>2.4463676349943184</v>
      </c>
      <c r="Q31" s="37">
        <f t="shared" si="4"/>
        <v>1.9663533273077082E-2</v>
      </c>
    </row>
    <row r="32" spans="1:17" x14ac:dyDescent="0.25">
      <c r="A32" s="36">
        <v>39173</v>
      </c>
      <c r="B32" s="37">
        <v>0.14219999999999999</v>
      </c>
      <c r="C32" s="50">
        <v>1482.369995</v>
      </c>
      <c r="D32" s="37">
        <v>4.8000000000000001E-2</v>
      </c>
      <c r="E32" s="48">
        <v>1.7600000000000001E-2</v>
      </c>
      <c r="F32" s="38">
        <v>31</v>
      </c>
      <c r="G32" s="38">
        <f t="shared" si="5"/>
        <v>1313.4981739829614</v>
      </c>
      <c r="H32" s="38">
        <v>1315</v>
      </c>
      <c r="I32" s="49">
        <v>39249</v>
      </c>
      <c r="J32" s="38">
        <v>47</v>
      </c>
      <c r="K32" s="38">
        <v>2.1</v>
      </c>
      <c r="L32" s="38">
        <v>0.5</v>
      </c>
      <c r="M32" s="38">
        <f t="shared" si="0"/>
        <v>1304.7972856905335</v>
      </c>
      <c r="N32" s="38">
        <f t="shared" si="1"/>
        <v>130.47972856905335</v>
      </c>
      <c r="O32" s="38">
        <f t="shared" si="2"/>
        <v>0.54159262257608953</v>
      </c>
      <c r="P32" s="38">
        <f t="shared" si="3"/>
        <v>2.1415926225760895</v>
      </c>
      <c r="Q32" s="37">
        <f t="shared" si="4"/>
        <v>1.6413221011896125E-2</v>
      </c>
    </row>
    <row r="33" spans="1:17" x14ac:dyDescent="0.25">
      <c r="A33" s="36">
        <v>39203</v>
      </c>
      <c r="B33" s="37">
        <v>0.1305</v>
      </c>
      <c r="C33" s="50">
        <v>1530.619995</v>
      </c>
      <c r="D33" s="37">
        <v>4.7800000000000002E-2</v>
      </c>
      <c r="E33" s="48">
        <v>1.72E-2</v>
      </c>
      <c r="F33" s="38">
        <v>29</v>
      </c>
      <c r="G33" s="38">
        <f t="shared" si="5"/>
        <v>1375.1728393319806</v>
      </c>
      <c r="H33" s="38">
        <v>1375</v>
      </c>
      <c r="I33" s="49">
        <v>42937</v>
      </c>
      <c r="J33" s="38">
        <v>51</v>
      </c>
      <c r="K33" s="38">
        <v>2.2999999999999998</v>
      </c>
      <c r="L33" s="38">
        <v>1.65</v>
      </c>
      <c r="M33" s="38">
        <f t="shared" si="0"/>
        <v>1363.547106522394</v>
      </c>
      <c r="N33" s="38">
        <f t="shared" si="1"/>
        <v>136.35471065223939</v>
      </c>
      <c r="O33" s="38">
        <f t="shared" si="2"/>
        <v>0.52758519931742953</v>
      </c>
      <c r="P33" s="38">
        <f t="shared" si="3"/>
        <v>1.1775851993174293</v>
      </c>
      <c r="Q33" s="37">
        <f t="shared" si="4"/>
        <v>8.6361900786893677E-3</v>
      </c>
    </row>
    <row r="34" spans="1:17" x14ac:dyDescent="0.25">
      <c r="A34" s="36">
        <v>39234</v>
      </c>
      <c r="B34" s="37">
        <v>0.1623</v>
      </c>
      <c r="C34" s="38">
        <v>1503.349976</v>
      </c>
      <c r="D34" s="37">
        <v>4.2799999999999998E-2</v>
      </c>
      <c r="E34" s="48">
        <v>1.7299999999999999E-2</v>
      </c>
      <c r="F34" s="38">
        <v>32</v>
      </c>
      <c r="G34" s="38">
        <f t="shared" si="5"/>
        <v>1305.7148505877517</v>
      </c>
      <c r="H34" s="38">
        <v>1300</v>
      </c>
      <c r="I34" s="49">
        <v>39312</v>
      </c>
      <c r="J34" s="38">
        <v>50</v>
      </c>
      <c r="K34" s="38">
        <v>2.5</v>
      </c>
      <c r="L34" s="38">
        <v>2.9</v>
      </c>
      <c r="M34" s="38">
        <f t="shared" si="0"/>
        <v>1289.9003822928228</v>
      </c>
      <c r="N34" s="38">
        <f t="shared" si="1"/>
        <v>128.99003822928228</v>
      </c>
      <c r="O34" s="38">
        <f t="shared" si="2"/>
        <v>0.49432069992751099</v>
      </c>
      <c r="P34" s="38">
        <f t="shared" si="3"/>
        <v>9.4320699927511076E-2</v>
      </c>
      <c r="Q34" s="37">
        <f t="shared" si="4"/>
        <v>7.3122468387717054E-4</v>
      </c>
    </row>
    <row r="35" spans="1:17" x14ac:dyDescent="0.25">
      <c r="A35" s="36">
        <v>39264</v>
      </c>
      <c r="B35" s="37">
        <v>0.23519999999999999</v>
      </c>
      <c r="C35" s="38">
        <v>1455.2700199999999</v>
      </c>
      <c r="D35" s="37">
        <v>5.1299999999999998E-2</v>
      </c>
      <c r="E35" s="48">
        <v>1.7399999999999999E-2</v>
      </c>
      <c r="F35" s="38">
        <v>31</v>
      </c>
      <c r="G35" s="38">
        <f t="shared" si="5"/>
        <v>1190.8750120539821</v>
      </c>
      <c r="H35" s="38">
        <v>1200</v>
      </c>
      <c r="I35" s="49">
        <v>39347</v>
      </c>
      <c r="J35" s="38">
        <v>53</v>
      </c>
      <c r="K35" s="38">
        <v>2.7</v>
      </c>
      <c r="L35" s="38">
        <v>0.5</v>
      </c>
      <c r="M35" s="38">
        <f t="shared" si="0"/>
        <v>1188.3943610998024</v>
      </c>
      <c r="N35" s="38">
        <f t="shared" si="1"/>
        <v>118.83943610998024</v>
      </c>
      <c r="O35" s="38">
        <f t="shared" si="2"/>
        <v>0.53070094704660709</v>
      </c>
      <c r="P35" s="38">
        <f t="shared" si="3"/>
        <v>2.730700947046607</v>
      </c>
      <c r="Q35" s="37">
        <f t="shared" si="4"/>
        <v>2.2978070549909656E-2</v>
      </c>
    </row>
    <row r="36" spans="1:17" x14ac:dyDescent="0.25">
      <c r="A36" s="36">
        <v>39295</v>
      </c>
      <c r="B36" s="37">
        <v>0.23380000000000001</v>
      </c>
      <c r="C36" s="38">
        <v>1473.98999</v>
      </c>
      <c r="D36" s="37">
        <v>4.02E-2</v>
      </c>
      <c r="E36" s="48">
        <v>1.84E-2</v>
      </c>
      <c r="F36" s="38">
        <v>28</v>
      </c>
      <c r="G36" s="38">
        <f t="shared" si="5"/>
        <v>1218.7193314116978</v>
      </c>
      <c r="H36" s="38">
        <v>1220</v>
      </c>
      <c r="I36" s="49">
        <v>39375</v>
      </c>
      <c r="J36" s="38">
        <v>50</v>
      </c>
      <c r="K36" s="38">
        <v>3.5</v>
      </c>
      <c r="L36" s="38">
        <v>0.5</v>
      </c>
      <c r="M36" s="38">
        <f t="shared" si="0"/>
        <v>1209.8001084137061</v>
      </c>
      <c r="N36" s="38">
        <f t="shared" si="1"/>
        <v>120.98001084137061</v>
      </c>
      <c r="O36" s="38">
        <f t="shared" si="2"/>
        <v>0.38446840495504936</v>
      </c>
      <c r="P36" s="38">
        <f t="shared" si="3"/>
        <v>3.3844684049550495</v>
      </c>
      <c r="Q36" s="37">
        <f t="shared" si="4"/>
        <v>2.7975434796354708E-2</v>
      </c>
    </row>
    <row r="37" spans="1:17" x14ac:dyDescent="0.25">
      <c r="A37" s="36">
        <v>39326</v>
      </c>
      <c r="B37" s="41">
        <v>0.18</v>
      </c>
      <c r="C37" s="38">
        <v>1526.75</v>
      </c>
      <c r="D37" s="37">
        <v>3.4299999999999997E-2</v>
      </c>
      <c r="E37" s="48">
        <v>1.7999999999999999E-2</v>
      </c>
      <c r="F37" s="38">
        <v>33</v>
      </c>
      <c r="G37" s="38">
        <f t="shared" si="5"/>
        <v>1301.4515060309448</v>
      </c>
      <c r="H37" s="38">
        <v>1300</v>
      </c>
      <c r="I37" s="49">
        <v>39403</v>
      </c>
      <c r="J37" s="38">
        <v>50</v>
      </c>
      <c r="K37" s="38">
        <v>2.4</v>
      </c>
      <c r="L37" s="38">
        <v>0.25</v>
      </c>
      <c r="M37" s="38">
        <f t="shared" si="0"/>
        <v>1291.5061085043305</v>
      </c>
      <c r="N37" s="38">
        <f t="shared" si="1"/>
        <v>129.15061085043305</v>
      </c>
      <c r="O37" s="38">
        <f t="shared" si="2"/>
        <v>0.40858426073602594</v>
      </c>
      <c r="P37" s="38">
        <f t="shared" si="3"/>
        <v>2.5585842607360259</v>
      </c>
      <c r="Q37" s="37">
        <f t="shared" si="4"/>
        <v>1.981085682745299E-2</v>
      </c>
    </row>
    <row r="38" spans="1:17" x14ac:dyDescent="0.25">
      <c r="A38" s="36">
        <v>39356</v>
      </c>
      <c r="B38" s="37">
        <v>0.18529999999999999</v>
      </c>
      <c r="C38" s="38">
        <v>1549.380005</v>
      </c>
      <c r="D38" s="37">
        <v>4.0099999999999997E-2</v>
      </c>
      <c r="E38" s="48">
        <v>1.77E-2</v>
      </c>
      <c r="F38" s="38">
        <v>30</v>
      </c>
      <c r="G38" s="38">
        <f t="shared" si="5"/>
        <v>1325.4878953211758</v>
      </c>
      <c r="H38" s="38">
        <v>1325</v>
      </c>
      <c r="I38" s="49">
        <v>39438</v>
      </c>
      <c r="J38" s="38">
        <v>52</v>
      </c>
      <c r="K38" s="38">
        <v>2.8</v>
      </c>
      <c r="L38" s="38">
        <v>1.95</v>
      </c>
      <c r="M38" s="38">
        <f t="shared" si="0"/>
        <v>1314.6520192265421</v>
      </c>
      <c r="N38" s="38">
        <f t="shared" si="1"/>
        <v>131.46520192265422</v>
      </c>
      <c r="O38" s="38">
        <f t="shared" si="2"/>
        <v>0.44325344768508523</v>
      </c>
      <c r="P38" s="38">
        <f t="shared" si="3"/>
        <v>1.293253447685085</v>
      </c>
      <c r="Q38" s="37">
        <f t="shared" si="4"/>
        <v>9.8372301473811548E-3</v>
      </c>
    </row>
    <row r="39" spans="1:17" x14ac:dyDescent="0.25">
      <c r="A39" s="36">
        <v>39387</v>
      </c>
      <c r="B39" s="37">
        <v>0.22869999999999999</v>
      </c>
      <c r="C39" s="38">
        <v>1481.1400149999999</v>
      </c>
      <c r="D39" s="37">
        <v>3.6299999999999999E-2</v>
      </c>
      <c r="E39" s="48">
        <v>1.8800000000000001E-2</v>
      </c>
      <c r="F39" s="38">
        <v>31</v>
      </c>
      <c r="G39" s="38">
        <f t="shared" si="5"/>
        <v>1217.1347482107581</v>
      </c>
      <c r="H39" s="38">
        <v>1215</v>
      </c>
      <c r="I39" s="49">
        <v>39466</v>
      </c>
      <c r="J39" s="38">
        <v>50</v>
      </c>
      <c r="K39" s="38">
        <v>1.95</v>
      </c>
      <c r="L39" s="38">
        <v>0.3</v>
      </c>
      <c r="M39" s="38">
        <f t="shared" si="0"/>
        <v>1207.0232843211143</v>
      </c>
      <c r="N39" s="38">
        <f t="shared" si="1"/>
        <v>120.70232843211143</v>
      </c>
      <c r="O39" s="38">
        <f t="shared" si="2"/>
        <v>0.37872231178393329</v>
      </c>
      <c r="P39" s="38">
        <f t="shared" si="3"/>
        <v>2.028722311783933</v>
      </c>
      <c r="Q39" s="37">
        <f t="shared" si="4"/>
        <v>1.680764851959737E-2</v>
      </c>
    </row>
    <row r="40" spans="1:17" x14ac:dyDescent="0.25">
      <c r="A40" s="36">
        <v>39417</v>
      </c>
      <c r="B40" s="37">
        <v>0.22500000000000001</v>
      </c>
      <c r="C40" s="38">
        <v>1468.3599850000001</v>
      </c>
      <c r="D40" s="37">
        <v>2.76E-2</v>
      </c>
      <c r="E40" s="48">
        <v>1.8700000000000001E-2</v>
      </c>
      <c r="F40" s="38">
        <v>31</v>
      </c>
      <c r="G40" s="38">
        <f t="shared" si="5"/>
        <v>1209.5904623431095</v>
      </c>
      <c r="H40" s="38">
        <v>1210</v>
      </c>
      <c r="I40" s="49">
        <v>39494</v>
      </c>
      <c r="J40" s="38">
        <v>47</v>
      </c>
      <c r="K40" s="38">
        <v>2.1</v>
      </c>
      <c r="L40" s="38">
        <v>1.75</v>
      </c>
      <c r="M40" s="38">
        <f t="shared" si="0"/>
        <v>1203.6073256924226</v>
      </c>
      <c r="N40" s="38">
        <f t="shared" si="1"/>
        <v>120.36073256924226</v>
      </c>
      <c r="O40" s="38">
        <f t="shared" si="2"/>
        <v>0.28739809220771073</v>
      </c>
      <c r="P40" s="38">
        <f t="shared" si="3"/>
        <v>0.63739809220771082</v>
      </c>
      <c r="Q40" s="37">
        <f t="shared" si="4"/>
        <v>5.2957312455789718E-3</v>
      </c>
    </row>
    <row r="41" spans="1:17" x14ac:dyDescent="0.25">
      <c r="A41" s="36">
        <v>39448</v>
      </c>
      <c r="B41" s="37">
        <v>0.26200000000000001</v>
      </c>
      <c r="C41" s="38">
        <v>1378.5500489999999</v>
      </c>
      <c r="D41" s="37">
        <v>1.6400000000000001E-2</v>
      </c>
      <c r="E41" s="48">
        <v>2.0299999999999999E-2</v>
      </c>
      <c r="F41" s="38">
        <v>29</v>
      </c>
      <c r="G41" s="38">
        <f t="shared" si="5"/>
        <v>1107.400870071504</v>
      </c>
      <c r="H41" s="38">
        <v>1100</v>
      </c>
      <c r="I41" s="49">
        <v>39529</v>
      </c>
      <c r="J41" s="38">
        <v>51</v>
      </c>
      <c r="K41" s="38">
        <v>2.25</v>
      </c>
      <c r="L41" s="38">
        <v>0.5</v>
      </c>
      <c r="M41" s="38">
        <f t="shared" si="0"/>
        <v>1095.2322283130218</v>
      </c>
      <c r="N41" s="38">
        <f t="shared" si="1"/>
        <v>109.52322283130218</v>
      </c>
      <c r="O41" s="38">
        <f t="shared" si="2"/>
        <v>0.14573696850250142</v>
      </c>
      <c r="P41" s="38">
        <f t="shared" si="3"/>
        <v>1.8957369685025014</v>
      </c>
      <c r="Q41" s="37">
        <f t="shared" si="4"/>
        <v>1.7308995475986778E-2</v>
      </c>
    </row>
    <row r="42" spans="1:17" x14ac:dyDescent="0.25">
      <c r="A42" s="36">
        <v>39479</v>
      </c>
      <c r="B42" s="37">
        <v>0.26540000000000002</v>
      </c>
      <c r="C42" s="38">
        <v>1330.630005</v>
      </c>
      <c r="D42" s="37">
        <v>2.07E-2</v>
      </c>
      <c r="E42" s="48">
        <v>2.07E-2</v>
      </c>
      <c r="F42" s="38">
        <v>31</v>
      </c>
      <c r="G42" s="38">
        <f t="shared" si="5"/>
        <v>1058.1803151270888</v>
      </c>
      <c r="H42" s="38">
        <v>1160</v>
      </c>
      <c r="I42" s="49">
        <v>39557</v>
      </c>
      <c r="J42" s="38">
        <v>50</v>
      </c>
      <c r="K42" s="38">
        <v>7.6</v>
      </c>
      <c r="L42" s="38">
        <v>8.9</v>
      </c>
      <c r="M42" s="38">
        <f t="shared" si="0"/>
        <v>1149.1153441444924</v>
      </c>
      <c r="N42" s="38">
        <f t="shared" si="1"/>
        <v>114.91153441444924</v>
      </c>
      <c r="O42" s="38">
        <f t="shared" si="2"/>
        <v>0.21557479051605113</v>
      </c>
      <c r="P42" s="38">
        <f t="shared" si="3"/>
        <v>-1.0844252094839495</v>
      </c>
      <c r="Q42" s="37">
        <f t="shared" si="4"/>
        <v>-9.4370440270406079E-3</v>
      </c>
    </row>
    <row r="43" spans="1:17" x14ac:dyDescent="0.25">
      <c r="A43" s="36">
        <v>39508</v>
      </c>
      <c r="B43" s="37">
        <v>0.25609999999999999</v>
      </c>
      <c r="C43" s="38">
        <v>1322.6999510000001</v>
      </c>
      <c r="D43" s="37">
        <v>1.2200000000000001E-2</v>
      </c>
      <c r="E43" s="48">
        <v>2.1499999999999998E-2</v>
      </c>
      <c r="F43" s="38">
        <v>30</v>
      </c>
      <c r="G43" s="38">
        <f t="shared" si="5"/>
        <v>1063.2902407075983</v>
      </c>
      <c r="H43" s="38">
        <v>1060</v>
      </c>
      <c r="I43" s="49">
        <v>39585</v>
      </c>
      <c r="J43" s="38">
        <v>47</v>
      </c>
      <c r="K43" s="38">
        <v>1.5</v>
      </c>
      <c r="L43" s="38">
        <v>0.4</v>
      </c>
      <c r="M43" s="38">
        <f t="shared" si="0"/>
        <v>1056.8360908702737</v>
      </c>
      <c r="N43" s="38">
        <f t="shared" si="1"/>
        <v>105.68360908702736</v>
      </c>
      <c r="O43" s="38">
        <f t="shared" si="2"/>
        <v>0.10753116668677731</v>
      </c>
      <c r="P43" s="38">
        <f t="shared" si="3"/>
        <v>1.2075311666867774</v>
      </c>
      <c r="Q43" s="37">
        <f t="shared" si="4"/>
        <v>1.1425907736481736E-2</v>
      </c>
    </row>
    <row r="44" spans="1:17" x14ac:dyDescent="0.25">
      <c r="A44" s="36">
        <v>39539</v>
      </c>
      <c r="B44" s="37">
        <v>0.2079</v>
      </c>
      <c r="C44" s="38">
        <v>1385.589966</v>
      </c>
      <c r="D44" s="37">
        <v>1.17E-2</v>
      </c>
      <c r="E44" s="48">
        <v>2.0799999999999999E-2</v>
      </c>
      <c r="F44" s="38">
        <v>30</v>
      </c>
      <c r="G44" s="38">
        <f t="shared" si="5"/>
        <v>1159.9296828427391</v>
      </c>
      <c r="H44" s="38">
        <v>1150</v>
      </c>
      <c r="I44" s="49">
        <v>39620</v>
      </c>
      <c r="J44" s="38">
        <v>52</v>
      </c>
      <c r="K44" s="38">
        <v>2</v>
      </c>
      <c r="L44" s="38">
        <v>0.2</v>
      </c>
      <c r="M44" s="38">
        <f t="shared" si="0"/>
        <v>1146.0847199727211</v>
      </c>
      <c r="N44" s="38">
        <f t="shared" si="1"/>
        <v>114.60847199727212</v>
      </c>
      <c r="O44" s="38">
        <f t="shared" si="2"/>
        <v>0.11218975292327409</v>
      </c>
      <c r="P44" s="38">
        <f t="shared" si="3"/>
        <v>1.9121897529232741</v>
      </c>
      <c r="Q44" s="37">
        <f t="shared" si="4"/>
        <v>1.6684541025630179E-2</v>
      </c>
    </row>
    <row r="45" spans="1:17" x14ac:dyDescent="0.25">
      <c r="A45" s="36">
        <v>39569</v>
      </c>
      <c r="B45" s="37">
        <v>0.17829999999999999</v>
      </c>
      <c r="C45" s="38">
        <v>1400.380005</v>
      </c>
      <c r="D45" s="37">
        <v>1.9800000000000002E-2</v>
      </c>
      <c r="E45" s="48">
        <v>2.0400000000000001E-2</v>
      </c>
      <c r="F45" s="38">
        <v>31</v>
      </c>
      <c r="G45" s="38">
        <f t="shared" si="5"/>
        <v>1199.7728995367806</v>
      </c>
      <c r="H45" s="38">
        <v>1200</v>
      </c>
      <c r="I45" s="49">
        <v>39648</v>
      </c>
      <c r="J45" s="38">
        <v>50</v>
      </c>
      <c r="K45" s="38">
        <v>2.0499999999999998</v>
      </c>
      <c r="L45" s="38">
        <v>5.2</v>
      </c>
      <c r="M45" s="38">
        <f t="shared" si="0"/>
        <v>1194.6996155277886</v>
      </c>
      <c r="N45" s="38">
        <f t="shared" si="1"/>
        <v>119.46996155277887</v>
      </c>
      <c r="O45" s="38">
        <f t="shared" si="2"/>
        <v>0.20452521533487314</v>
      </c>
      <c r="P45" s="38">
        <f t="shared" si="3"/>
        <v>-2.945474784665127</v>
      </c>
      <c r="Q45" s="37">
        <f t="shared" si="4"/>
        <v>-2.4654521909793108E-2</v>
      </c>
    </row>
    <row r="46" spans="1:17" x14ac:dyDescent="0.25">
      <c r="A46" s="36">
        <v>39600</v>
      </c>
      <c r="B46" s="37">
        <v>0.23949999999999999</v>
      </c>
      <c r="C46" s="38">
        <v>1280</v>
      </c>
      <c r="D46" s="37">
        <v>1.6E-2</v>
      </c>
      <c r="E46" s="48">
        <v>2.1399999999999999E-2</v>
      </c>
      <c r="F46" s="38">
        <v>31</v>
      </c>
      <c r="G46" s="38">
        <f t="shared" si="5"/>
        <v>1040.1943357369187</v>
      </c>
      <c r="H46" s="38">
        <v>1050</v>
      </c>
      <c r="I46" s="49">
        <v>39676</v>
      </c>
      <c r="J46" s="38">
        <v>47</v>
      </c>
      <c r="K46" s="38">
        <v>2</v>
      </c>
      <c r="L46" s="38">
        <v>0.25</v>
      </c>
      <c r="M46" s="38">
        <f t="shared" si="0"/>
        <v>1045.8389392817689</v>
      </c>
      <c r="N46" s="38">
        <f t="shared" si="1"/>
        <v>104.58389392817689</v>
      </c>
      <c r="O46" s="38">
        <f t="shared" si="2"/>
        <v>0.14493574606204768</v>
      </c>
      <c r="P46" s="38">
        <f t="shared" si="3"/>
        <v>1.8949357460620477</v>
      </c>
      <c r="Q46" s="37">
        <f t="shared" si="4"/>
        <v>1.8118810410362011E-2</v>
      </c>
    </row>
    <row r="47" spans="1:17" x14ac:dyDescent="0.25">
      <c r="A47" s="36">
        <v>39630</v>
      </c>
      <c r="B47" s="37">
        <v>0.22939999999999999</v>
      </c>
      <c r="C47" s="38">
        <v>1267.380005</v>
      </c>
      <c r="D47" s="37">
        <v>1.55E-2</v>
      </c>
      <c r="E47" s="48">
        <v>2.29E-2</v>
      </c>
      <c r="F47" s="38">
        <v>29</v>
      </c>
      <c r="G47" s="38">
        <f t="shared" si="5"/>
        <v>1045.5501484286071</v>
      </c>
      <c r="H47" s="38">
        <v>1050</v>
      </c>
      <c r="I47" s="49">
        <v>39711</v>
      </c>
      <c r="J47" s="38">
        <v>51</v>
      </c>
      <c r="K47" s="38">
        <v>1.55</v>
      </c>
      <c r="L47" s="38">
        <v>0.25</v>
      </c>
      <c r="M47" s="38">
        <f t="shared" si="0"/>
        <v>1046.1784196334902</v>
      </c>
      <c r="N47" s="38">
        <f t="shared" si="1"/>
        <v>104.61784196334902</v>
      </c>
      <c r="O47" s="38">
        <f t="shared" si="2"/>
        <v>0.13082696517225181</v>
      </c>
      <c r="P47" s="38">
        <f t="shared" si="3"/>
        <v>1.4308269651722518</v>
      </c>
      <c r="Q47" s="37">
        <f t="shared" si="4"/>
        <v>1.3676701204308117E-2</v>
      </c>
    </row>
    <row r="48" spans="1:17" x14ac:dyDescent="0.25">
      <c r="A48" s="36">
        <v>39661</v>
      </c>
      <c r="B48" s="37">
        <v>0.20649999999999999</v>
      </c>
      <c r="C48" s="38">
        <v>1282.829956</v>
      </c>
      <c r="D48" s="37">
        <v>1.6299999999999999E-2</v>
      </c>
      <c r="E48" s="48">
        <v>2.2499999999999999E-2</v>
      </c>
      <c r="F48" s="38">
        <v>32</v>
      </c>
      <c r="G48" s="38">
        <f t="shared" si="5"/>
        <v>1069.1873189216453</v>
      </c>
      <c r="H48" s="38">
        <v>1070</v>
      </c>
      <c r="I48" s="49">
        <v>39739</v>
      </c>
      <c r="J48" s="38">
        <v>50</v>
      </c>
      <c r="K48" s="38">
        <v>1.5</v>
      </c>
      <c r="L48" s="38">
        <v>15.1</v>
      </c>
      <c r="M48" s="38">
        <f t="shared" si="0"/>
        <v>1066.1134873036638</v>
      </c>
      <c r="N48" s="38">
        <f t="shared" si="1"/>
        <v>106.61134873036637</v>
      </c>
      <c r="O48" s="38">
        <f t="shared" si="2"/>
        <v>0.15460600312307823</v>
      </c>
      <c r="P48" s="38">
        <f t="shared" si="3"/>
        <v>-13.445393996876922</v>
      </c>
      <c r="Q48" s="37">
        <f t="shared" si="4"/>
        <v>-0.12611597317732121</v>
      </c>
    </row>
    <row r="49" spans="1:17" x14ac:dyDescent="0.25">
      <c r="A49" s="36">
        <v>39692</v>
      </c>
      <c r="B49" s="37">
        <v>0.39389999999999997</v>
      </c>
      <c r="C49" s="38">
        <v>1166.3599850000001</v>
      </c>
      <c r="D49" s="37">
        <v>1.0200000000000001E-2</v>
      </c>
      <c r="E49" s="48">
        <v>2.3699999999999999E-2</v>
      </c>
      <c r="F49" s="38">
        <v>31</v>
      </c>
      <c r="G49" s="38">
        <f t="shared" si="5"/>
        <v>830.97522539280067</v>
      </c>
      <c r="H49" s="38">
        <v>850</v>
      </c>
      <c r="I49" s="49">
        <v>39774</v>
      </c>
      <c r="J49" s="38">
        <v>53</v>
      </c>
      <c r="K49" s="38">
        <v>1.85</v>
      </c>
      <c r="L49" s="38">
        <v>0.23</v>
      </c>
      <c r="M49" s="38">
        <f t="shared" si="0"/>
        <v>846.89200033218674</v>
      </c>
      <c r="N49" s="38">
        <f t="shared" si="1"/>
        <v>84.689200033218668</v>
      </c>
      <c r="O49" s="38">
        <f t="shared" si="2"/>
        <v>7.500150980038732E-2</v>
      </c>
      <c r="P49" s="38">
        <f t="shared" si="3"/>
        <v>1.6950015098003874</v>
      </c>
      <c r="Q49" s="37">
        <f t="shared" si="4"/>
        <v>2.0014376203052298E-2</v>
      </c>
    </row>
    <row r="50" spans="1:17" x14ac:dyDescent="0.25">
      <c r="A50" s="36">
        <v>39722</v>
      </c>
      <c r="B50" s="37">
        <v>0.59889999999999999</v>
      </c>
      <c r="C50" s="38">
        <v>968.75</v>
      </c>
      <c r="D50" s="37">
        <v>1.1999999999999999E-3</v>
      </c>
      <c r="E50" s="48">
        <v>2.9600000000000001E-2</v>
      </c>
      <c r="F50" s="38">
        <v>28</v>
      </c>
      <c r="G50" s="38">
        <f t="shared" si="5"/>
        <v>596.42478190077475</v>
      </c>
      <c r="H50" s="38">
        <v>600</v>
      </c>
      <c r="I50" s="49">
        <v>39802</v>
      </c>
      <c r="J50" s="38">
        <v>50</v>
      </c>
      <c r="K50" s="38">
        <v>5</v>
      </c>
      <c r="L50" s="38">
        <v>1.25</v>
      </c>
      <c r="M50" s="38">
        <f t="shared" si="0"/>
        <v>594.9013779691561</v>
      </c>
      <c r="N50" s="38">
        <f t="shared" si="1"/>
        <v>59.490137796915612</v>
      </c>
      <c r="O50" s="38">
        <f t="shared" si="2"/>
        <v>5.9368996393367231E-3</v>
      </c>
      <c r="P50" s="38">
        <f t="shared" si="3"/>
        <v>3.7559368996393365</v>
      </c>
      <c r="Q50" s="37">
        <f t="shared" si="4"/>
        <v>6.3135454694375759E-2</v>
      </c>
    </row>
    <row r="51" spans="1:17" x14ac:dyDescent="0.25">
      <c r="A51" s="36">
        <v>39753</v>
      </c>
      <c r="B51" s="37">
        <v>0.55279999999999996</v>
      </c>
      <c r="C51" s="38">
        <v>896.23999000000003</v>
      </c>
      <c r="D51" s="37">
        <v>2.0000000000000001E-4</v>
      </c>
      <c r="E51" s="48">
        <v>3.2300000000000002E-2</v>
      </c>
      <c r="F51" s="38">
        <v>33</v>
      </c>
      <c r="G51" s="38">
        <f t="shared" si="5"/>
        <v>549.83127205296205</v>
      </c>
      <c r="H51" s="38">
        <v>550</v>
      </c>
      <c r="I51" s="49">
        <v>39830</v>
      </c>
      <c r="J51" s="38">
        <v>50</v>
      </c>
      <c r="K51" s="38">
        <v>2.5</v>
      </c>
      <c r="L51" s="38">
        <v>0.4</v>
      </c>
      <c r="M51" s="38">
        <f t="shared" si="0"/>
        <v>547.48493171326515</v>
      </c>
      <c r="N51" s="38">
        <f t="shared" si="1"/>
        <v>54.748493171326515</v>
      </c>
      <c r="O51" s="38">
        <f t="shared" si="2"/>
        <v>1.0351875918916122E-3</v>
      </c>
      <c r="P51" s="38">
        <f t="shared" si="3"/>
        <v>2.1010351875918918</v>
      </c>
      <c r="Q51" s="37">
        <f t="shared" si="4"/>
        <v>3.8376128106705029E-2</v>
      </c>
    </row>
    <row r="52" spans="1:17" x14ac:dyDescent="0.25">
      <c r="A52" s="36">
        <v>39783</v>
      </c>
      <c r="B52" s="41">
        <v>0.4</v>
      </c>
      <c r="C52" s="38">
        <v>903.25</v>
      </c>
      <c r="D52" s="37">
        <v>1.1000000000000001E-3</v>
      </c>
      <c r="E52" s="48">
        <v>3.2300000000000002E-2</v>
      </c>
      <c r="F52" s="38">
        <v>30</v>
      </c>
      <c r="G52" s="38">
        <f t="shared" si="5"/>
        <v>642.93056296976533</v>
      </c>
      <c r="H52" s="38">
        <v>645</v>
      </c>
      <c r="I52" s="49">
        <v>39865</v>
      </c>
      <c r="J52" s="38">
        <v>52</v>
      </c>
      <c r="K52" s="38">
        <v>3</v>
      </c>
      <c r="L52" s="38">
        <v>2.75</v>
      </c>
      <c r="M52" s="38">
        <f t="shared" si="0"/>
        <v>641.89892846772966</v>
      </c>
      <c r="N52" s="38">
        <f t="shared" si="1"/>
        <v>64.189892846772963</v>
      </c>
      <c r="O52" s="38">
        <f t="shared" si="2"/>
        <v>6.0749772590660434E-3</v>
      </c>
      <c r="P52" s="38">
        <f t="shared" si="3"/>
        <v>0.25607497725906603</v>
      </c>
      <c r="Q52" s="37">
        <f t="shared" si="4"/>
        <v>3.989334861024616E-3</v>
      </c>
    </row>
    <row r="53" spans="1:17" x14ac:dyDescent="0.25">
      <c r="A53" s="36">
        <v>39814</v>
      </c>
      <c r="B53" s="37">
        <v>0.44840000000000002</v>
      </c>
      <c r="C53" s="38">
        <v>825.88000499999998</v>
      </c>
      <c r="D53" s="37">
        <v>1.5E-3</v>
      </c>
      <c r="E53" s="48">
        <v>3.2399999999999998E-2</v>
      </c>
      <c r="F53" s="38">
        <v>28</v>
      </c>
      <c r="G53" s="38">
        <f t="shared" si="5"/>
        <v>572.30506511954025</v>
      </c>
      <c r="H53" s="38">
        <v>575</v>
      </c>
      <c r="I53" s="49">
        <v>39893</v>
      </c>
      <c r="J53" s="38">
        <v>50</v>
      </c>
      <c r="K53" s="38">
        <v>2.9</v>
      </c>
      <c r="L53" s="38">
        <v>1.95</v>
      </c>
      <c r="M53" s="38">
        <f t="shared" si="0"/>
        <v>571.9818614530061</v>
      </c>
      <c r="N53" s="38">
        <f t="shared" si="1"/>
        <v>57.19818614530061</v>
      </c>
      <c r="O53" s="38">
        <f t="shared" si="2"/>
        <v>6.9158056088659348E-3</v>
      </c>
      <c r="P53" s="38">
        <f t="shared" si="3"/>
        <v>0.95691580560886591</v>
      </c>
      <c r="Q53" s="37">
        <f t="shared" si="4"/>
        <v>1.6729827816183047E-2</v>
      </c>
    </row>
    <row r="54" spans="1:17" x14ac:dyDescent="0.25">
      <c r="A54" s="36">
        <v>39845</v>
      </c>
      <c r="B54" s="37">
        <v>0.46350000000000002</v>
      </c>
      <c r="C54" s="38">
        <v>735.09002699999996</v>
      </c>
      <c r="D54" s="37">
        <v>1.6000000000000001E-3</v>
      </c>
      <c r="E54" s="48">
        <v>3.4299999999999997E-2</v>
      </c>
      <c r="F54" s="38">
        <v>32</v>
      </c>
      <c r="G54" s="38">
        <f t="shared" si="5"/>
        <v>490.04714936257739</v>
      </c>
      <c r="H54" s="38">
        <v>490</v>
      </c>
      <c r="I54" s="49">
        <v>39921</v>
      </c>
      <c r="J54" s="38">
        <v>50</v>
      </c>
      <c r="K54" s="38">
        <v>2</v>
      </c>
      <c r="L54" s="38">
        <v>1.1499999999999999</v>
      </c>
      <c r="M54" s="38">
        <f t="shared" si="0"/>
        <v>487.89261450842901</v>
      </c>
      <c r="N54" s="38">
        <f t="shared" si="1"/>
        <v>48.789261450842901</v>
      </c>
      <c r="O54" s="38">
        <f t="shared" si="2"/>
        <v>7.1249111773780916E-3</v>
      </c>
      <c r="P54" s="38">
        <f t="shared" si="3"/>
        <v>0.85712491117737821</v>
      </c>
      <c r="Q54" s="37">
        <f t="shared" si="4"/>
        <v>1.7567900921004211E-2</v>
      </c>
    </row>
    <row r="55" spans="1:17" x14ac:dyDescent="0.25">
      <c r="A55" s="36">
        <v>39873</v>
      </c>
      <c r="B55" s="37">
        <v>0.44140000000000001</v>
      </c>
      <c r="C55" s="38">
        <v>797.86999500000002</v>
      </c>
      <c r="D55" s="37">
        <v>1.6999999999999999E-3</v>
      </c>
      <c r="E55" s="48">
        <v>3.5999999999999997E-2</v>
      </c>
      <c r="F55" s="38">
        <v>30</v>
      </c>
      <c r="G55" s="38">
        <f t="shared" si="5"/>
        <v>548.70945645575046</v>
      </c>
      <c r="H55" s="38">
        <v>550</v>
      </c>
      <c r="I55" s="49">
        <v>39949</v>
      </c>
      <c r="J55" s="38">
        <v>46</v>
      </c>
      <c r="K55" s="38">
        <v>1.9</v>
      </c>
      <c r="L55" s="38">
        <v>0.1</v>
      </c>
      <c r="M55" s="38">
        <f t="shared" si="0"/>
        <v>547.98217700559883</v>
      </c>
      <c r="N55" s="38">
        <f t="shared" si="1"/>
        <v>54.798217700559881</v>
      </c>
      <c r="O55" s="38">
        <f t="shared" si="2"/>
        <v>7.9227702155124664E-3</v>
      </c>
      <c r="P55" s="38">
        <f t="shared" si="3"/>
        <v>1.8079227702155123</v>
      </c>
      <c r="Q55" s="37">
        <f t="shared" si="4"/>
        <v>3.299236446146387E-2</v>
      </c>
    </row>
    <row r="56" spans="1:17" x14ac:dyDescent="0.25">
      <c r="A56" s="36">
        <v>39904</v>
      </c>
      <c r="B56" s="37">
        <v>0.36499999999999999</v>
      </c>
      <c r="C56" s="38">
        <v>872.80999799999995</v>
      </c>
      <c r="D56" s="37">
        <v>4.0000000000000002E-4</v>
      </c>
      <c r="E56" s="48">
        <v>3.15E-2</v>
      </c>
      <c r="F56" s="38">
        <v>29</v>
      </c>
      <c r="G56" s="38">
        <f t="shared" si="5"/>
        <v>642.92429298211857</v>
      </c>
      <c r="H56" s="38">
        <v>645</v>
      </c>
      <c r="I56" s="49">
        <v>39984</v>
      </c>
      <c r="J56" s="38">
        <v>50</v>
      </c>
      <c r="K56" s="38">
        <v>2.65</v>
      </c>
      <c r="L56" s="38">
        <v>0.9</v>
      </c>
      <c r="M56" s="38">
        <f t="shared" si="0"/>
        <v>642.31465850251561</v>
      </c>
      <c r="N56" s="38">
        <f t="shared" si="1"/>
        <v>64.231465850251567</v>
      </c>
      <c r="O56" s="38">
        <f t="shared" si="2"/>
        <v>2.1255817319778109E-3</v>
      </c>
      <c r="P56" s="38">
        <f t="shared" si="3"/>
        <v>1.7521255817319779</v>
      </c>
      <c r="Q56" s="37">
        <f t="shared" si="4"/>
        <v>2.7278306022423052E-2</v>
      </c>
    </row>
    <row r="57" spans="1:17" x14ac:dyDescent="0.25">
      <c r="A57" s="36">
        <v>39934</v>
      </c>
      <c r="B57" s="37">
        <v>0.28920000000000001</v>
      </c>
      <c r="C57" s="38">
        <v>919.14001499999995</v>
      </c>
      <c r="D57" s="37">
        <v>1.4E-3</v>
      </c>
      <c r="E57" s="48">
        <v>2.9000000000000001E-2</v>
      </c>
      <c r="F57" s="38">
        <v>32</v>
      </c>
      <c r="G57" s="38">
        <f t="shared" si="5"/>
        <v>711.75431830507591</v>
      </c>
      <c r="H57" s="38">
        <v>710</v>
      </c>
      <c r="I57" s="49">
        <v>40012</v>
      </c>
      <c r="J57" s="38">
        <v>50</v>
      </c>
      <c r="K57" s="38">
        <v>1.9</v>
      </c>
      <c r="L57" s="38">
        <v>0.4</v>
      </c>
      <c r="M57" s="38">
        <f t="shared" si="0"/>
        <v>707.9638486724624</v>
      </c>
      <c r="N57" s="38">
        <f t="shared" si="1"/>
        <v>70.796384867246246</v>
      </c>
      <c r="O57" s="38">
        <f t="shared" si="2"/>
        <v>8.9232819711850854E-3</v>
      </c>
      <c r="P57" s="38">
        <f t="shared" si="3"/>
        <v>1.5089232819711851</v>
      </c>
      <c r="Q57" s="37">
        <f t="shared" si="4"/>
        <v>2.1313564030149855E-2</v>
      </c>
    </row>
    <row r="58" spans="1:17" x14ac:dyDescent="0.25">
      <c r="A58" s="36">
        <v>39965</v>
      </c>
      <c r="B58" s="37">
        <v>0.26350000000000001</v>
      </c>
      <c r="C58" s="38">
        <v>919.32000700000003</v>
      </c>
      <c r="D58" s="37">
        <v>1.6999999999999999E-3</v>
      </c>
      <c r="E58" s="48">
        <v>2.76E-2</v>
      </c>
      <c r="F58" s="38">
        <v>31</v>
      </c>
      <c r="G58" s="38">
        <f t="shared" si="5"/>
        <v>730.69303879958318</v>
      </c>
      <c r="H58" s="38">
        <v>730</v>
      </c>
      <c r="I58" s="49">
        <v>40047</v>
      </c>
      <c r="J58" s="38">
        <v>53</v>
      </c>
      <c r="K58" s="38">
        <v>2</v>
      </c>
      <c r="L58" s="38">
        <v>0.3</v>
      </c>
      <c r="M58" s="38">
        <f t="shared" si="0"/>
        <v>727.81982223929333</v>
      </c>
      <c r="N58" s="38">
        <f t="shared" si="1"/>
        <v>72.781982223929333</v>
      </c>
      <c r="O58" s="38">
        <f t="shared" si="2"/>
        <v>1.0798068453310985E-2</v>
      </c>
      <c r="P58" s="38">
        <f t="shared" si="3"/>
        <v>1.7107980684533108</v>
      </c>
      <c r="Q58" s="37">
        <f t="shared" si="4"/>
        <v>2.3505791078754557E-2</v>
      </c>
    </row>
    <row r="59" spans="1:17" x14ac:dyDescent="0.25">
      <c r="A59" s="36">
        <v>39995</v>
      </c>
      <c r="B59" s="37">
        <v>0.25919999999999999</v>
      </c>
      <c r="C59" s="38">
        <v>987.47997999999995</v>
      </c>
      <c r="D59" s="37">
        <v>1.4E-3</v>
      </c>
      <c r="E59" s="48">
        <v>2.6700000000000002E-2</v>
      </c>
      <c r="F59" s="38">
        <v>31</v>
      </c>
      <c r="G59" s="38">
        <f t="shared" si="5"/>
        <v>787.78971820147615</v>
      </c>
      <c r="H59" s="38">
        <v>790</v>
      </c>
      <c r="I59" s="49">
        <v>40075</v>
      </c>
      <c r="J59" s="38">
        <v>50</v>
      </c>
      <c r="K59" s="38">
        <v>2.25</v>
      </c>
      <c r="L59" s="38">
        <v>0.4</v>
      </c>
      <c r="M59" s="38">
        <f t="shared" si="0"/>
        <v>787.59850767781029</v>
      </c>
      <c r="N59" s="38">
        <f t="shared" si="1"/>
        <v>78.759850767781032</v>
      </c>
      <c r="O59" s="38">
        <f t="shared" si="2"/>
        <v>9.6329768623963884E-3</v>
      </c>
      <c r="P59" s="38">
        <f t="shared" si="3"/>
        <v>1.8596329768623965</v>
      </c>
      <c r="Q59" s="37">
        <f t="shared" si="4"/>
        <v>2.3611433474466821E-2</v>
      </c>
    </row>
    <row r="60" spans="1:17" x14ac:dyDescent="0.25">
      <c r="A60" s="36">
        <v>40026</v>
      </c>
      <c r="B60" s="37">
        <v>0.2601</v>
      </c>
      <c r="C60" s="38">
        <v>1020.619995</v>
      </c>
      <c r="D60" s="37">
        <v>1.1000000000000001E-3</v>
      </c>
      <c r="E60" s="48">
        <v>2.4199999999999999E-2</v>
      </c>
      <c r="F60" s="38">
        <v>30</v>
      </c>
      <c r="G60" s="38">
        <f t="shared" si="5"/>
        <v>816.76738548889762</v>
      </c>
      <c r="H60" s="38">
        <v>815</v>
      </c>
      <c r="I60" s="49">
        <v>40103</v>
      </c>
      <c r="J60" s="38">
        <v>47</v>
      </c>
      <c r="K60" s="38">
        <v>2.1</v>
      </c>
      <c r="L60" s="38">
        <v>0.55000000000000004</v>
      </c>
      <c r="M60" s="38">
        <f t="shared" si="0"/>
        <v>812.78456844924938</v>
      </c>
      <c r="N60" s="38">
        <f t="shared" si="1"/>
        <v>81.278456844924932</v>
      </c>
      <c r="O60" s="38">
        <f t="shared" si="2"/>
        <v>7.5386670192206743E-3</v>
      </c>
      <c r="P60" s="38">
        <f t="shared" si="3"/>
        <v>1.5575386670192206</v>
      </c>
      <c r="Q60" s="37">
        <f t="shared" si="4"/>
        <v>1.9162995060190716E-2</v>
      </c>
    </row>
    <row r="61" spans="1:17" x14ac:dyDescent="0.25">
      <c r="A61" s="36">
        <v>40057</v>
      </c>
      <c r="B61" s="37">
        <v>0.25609999999999999</v>
      </c>
      <c r="C61" s="38">
        <v>1057.079956</v>
      </c>
      <c r="D61" s="37">
        <v>5.9999999999999995E-4</v>
      </c>
      <c r="E61" s="48">
        <v>2.29E-2</v>
      </c>
      <c r="F61" s="38">
        <v>30</v>
      </c>
      <c r="G61" s="38">
        <f t="shared" si="5"/>
        <v>848.84392057363266</v>
      </c>
      <c r="H61" s="38">
        <v>850</v>
      </c>
      <c r="I61" s="49">
        <v>40138</v>
      </c>
      <c r="J61" s="38">
        <v>52</v>
      </c>
      <c r="K61" s="38">
        <v>2.75</v>
      </c>
      <c r="L61" s="38">
        <v>2.2999999999999998</v>
      </c>
      <c r="M61" s="38">
        <f t="shared" si="0"/>
        <v>847.17734557102813</v>
      </c>
      <c r="N61" s="38">
        <f t="shared" si="1"/>
        <v>84.717734557102816</v>
      </c>
      <c r="O61" s="38">
        <f t="shared" si="2"/>
        <v>4.313583682095435E-3</v>
      </c>
      <c r="P61" s="38">
        <f t="shared" si="3"/>
        <v>0.45431358368209562</v>
      </c>
      <c r="Q61" s="37">
        <f t="shared" si="4"/>
        <v>5.3626738965248397E-3</v>
      </c>
    </row>
    <row r="62" spans="1:17" x14ac:dyDescent="0.25">
      <c r="A62" s="36">
        <v>40087</v>
      </c>
      <c r="B62" s="37">
        <v>0.30690000000000001</v>
      </c>
      <c r="C62" s="38">
        <v>1036.1899410000001</v>
      </c>
      <c r="D62" s="37">
        <v>1E-4</v>
      </c>
      <c r="E62" s="48">
        <v>2.1899999999999999E-2</v>
      </c>
      <c r="F62" s="38">
        <v>31</v>
      </c>
      <c r="G62" s="38">
        <f t="shared" si="5"/>
        <v>794.00826060277518</v>
      </c>
      <c r="H62" s="38">
        <v>795</v>
      </c>
      <c r="I62" s="49">
        <v>40166</v>
      </c>
      <c r="J62" s="38">
        <v>50</v>
      </c>
      <c r="K62" s="38">
        <v>2.4</v>
      </c>
      <c r="L62" s="38">
        <v>0.3</v>
      </c>
      <c r="M62" s="38">
        <f t="shared" si="0"/>
        <v>792.5891096636326</v>
      </c>
      <c r="N62" s="38">
        <f t="shared" si="1"/>
        <v>79.25891096636326</v>
      </c>
      <c r="O62" s="38">
        <f t="shared" si="2"/>
        <v>6.9354438079328442E-4</v>
      </c>
      <c r="P62" s="38">
        <f t="shared" si="3"/>
        <v>2.1006935443807935</v>
      </c>
      <c r="Q62" s="37">
        <f t="shared" si="4"/>
        <v>2.6504193897797918E-2</v>
      </c>
    </row>
    <row r="63" spans="1:17" x14ac:dyDescent="0.25">
      <c r="A63" s="36">
        <v>40118</v>
      </c>
      <c r="B63" s="37">
        <v>0.24510000000000001</v>
      </c>
      <c r="C63" s="38">
        <v>1095.630005</v>
      </c>
      <c r="D63" s="37">
        <v>8.0000000000000004E-4</v>
      </c>
      <c r="E63" s="48">
        <v>2.1000000000000001E-2</v>
      </c>
      <c r="F63" s="38">
        <v>31</v>
      </c>
      <c r="G63" s="38">
        <f t="shared" si="5"/>
        <v>885.02510965696911</v>
      </c>
      <c r="H63" s="38">
        <v>885</v>
      </c>
      <c r="I63" s="49">
        <v>40194</v>
      </c>
      <c r="J63" s="38">
        <v>47</v>
      </c>
      <c r="K63" s="38">
        <v>2</v>
      </c>
      <c r="L63" s="38">
        <v>0.5</v>
      </c>
      <c r="M63" s="38">
        <f t="shared" si="0"/>
        <v>882.90883757228244</v>
      </c>
      <c r="N63" s="38">
        <f t="shared" si="1"/>
        <v>88.290883757228244</v>
      </c>
      <c r="O63" s="38">
        <f t="shared" si="2"/>
        <v>6.1350410707614123E-3</v>
      </c>
      <c r="P63" s="38">
        <f t="shared" si="3"/>
        <v>1.5061350410707615</v>
      </c>
      <c r="Q63" s="37">
        <f t="shared" si="4"/>
        <v>1.7058783160582607E-2</v>
      </c>
    </row>
    <row r="64" spans="1:17" x14ac:dyDescent="0.25">
      <c r="A64" s="36">
        <v>40148</v>
      </c>
      <c r="B64" s="37">
        <v>0.21679999999999999</v>
      </c>
      <c r="C64" s="38">
        <v>1115.099976</v>
      </c>
      <c r="D64" s="37">
        <v>4.0000000000000002E-4</v>
      </c>
      <c r="E64" s="48">
        <v>2.0199999999999999E-2</v>
      </c>
      <c r="F64" s="38">
        <v>29</v>
      </c>
      <c r="G64" s="38">
        <f t="shared" si="5"/>
        <v>928.59988940514836</v>
      </c>
      <c r="H64" s="38">
        <v>930</v>
      </c>
      <c r="I64" s="49">
        <v>40229</v>
      </c>
      <c r="J64" s="38">
        <v>51</v>
      </c>
      <c r="K64" s="38">
        <v>2.75</v>
      </c>
      <c r="L64" s="38">
        <v>2.0499999999999998</v>
      </c>
      <c r="M64" s="38">
        <f t="shared" si="0"/>
        <v>927.19802337031933</v>
      </c>
      <c r="N64" s="38">
        <f t="shared" si="1"/>
        <v>92.719802337031936</v>
      </c>
      <c r="O64" s="38">
        <f t="shared" si="2"/>
        <v>3.0341570003487636E-3</v>
      </c>
      <c r="P64" s="38">
        <f t="shared" si="3"/>
        <v>0.70303415700034899</v>
      </c>
      <c r="Q64" s="37">
        <f t="shared" si="4"/>
        <v>7.5823517660753232E-3</v>
      </c>
    </row>
    <row r="65" spans="1:17" x14ac:dyDescent="0.25">
      <c r="A65" s="36">
        <v>40179</v>
      </c>
      <c r="B65" s="37">
        <v>0.2462</v>
      </c>
      <c r="C65" s="38">
        <v>1073.869995</v>
      </c>
      <c r="D65" s="37">
        <v>2.0000000000000001E-4</v>
      </c>
      <c r="E65" s="48">
        <v>1.9800000000000002E-2</v>
      </c>
      <c r="F65" s="38">
        <v>28</v>
      </c>
      <c r="G65" s="38">
        <f t="shared" si="5"/>
        <v>875.98285261206183</v>
      </c>
      <c r="H65" s="38">
        <v>875</v>
      </c>
      <c r="I65" s="49">
        <v>40257</v>
      </c>
      <c r="J65" s="38">
        <v>50</v>
      </c>
      <c r="K65" s="38">
        <v>2.8</v>
      </c>
      <c r="L65" s="38">
        <v>0.3</v>
      </c>
      <c r="M65" s="38">
        <f t="shared" si="0"/>
        <v>872.17602772564919</v>
      </c>
      <c r="N65" s="38">
        <f t="shared" si="1"/>
        <v>87.217602772564916</v>
      </c>
      <c r="O65" s="38">
        <f t="shared" si="2"/>
        <v>1.3811025824806296E-3</v>
      </c>
      <c r="P65" s="38">
        <f t="shared" si="3"/>
        <v>2.5013811025824806</v>
      </c>
      <c r="Q65" s="37">
        <f t="shared" si="4"/>
        <v>2.8679773612962825E-2</v>
      </c>
    </row>
    <row r="66" spans="1:17" x14ac:dyDescent="0.25">
      <c r="A66" s="36">
        <v>40210</v>
      </c>
      <c r="B66" s="37">
        <v>0.19500000000000001</v>
      </c>
      <c r="C66" s="38">
        <v>1104.48999</v>
      </c>
      <c r="D66" s="37">
        <v>8.9999999999999998E-4</v>
      </c>
      <c r="E66" s="48">
        <v>2.0299999999999999E-2</v>
      </c>
      <c r="F66" s="38">
        <v>33</v>
      </c>
      <c r="G66" s="38">
        <f t="shared" si="5"/>
        <v>926.30767294344798</v>
      </c>
      <c r="H66" s="38">
        <v>925</v>
      </c>
      <c r="I66" s="49">
        <v>40285</v>
      </c>
      <c r="J66" s="38">
        <v>50</v>
      </c>
      <c r="K66" s="38">
        <v>1.8</v>
      </c>
      <c r="L66" s="38">
        <v>0.2</v>
      </c>
      <c r="M66" s="38">
        <f t="shared" si="0"/>
        <v>923.08596593375137</v>
      </c>
      <c r="N66" s="38">
        <f t="shared" si="1"/>
        <v>92.308596593375142</v>
      </c>
      <c r="O66" s="38">
        <f t="shared" si="2"/>
        <v>7.6579151707514533E-3</v>
      </c>
      <c r="P66" s="38">
        <f t="shared" si="3"/>
        <v>1.6076579151707515</v>
      </c>
      <c r="Q66" s="37">
        <f t="shared" si="4"/>
        <v>1.7416123465212891E-2</v>
      </c>
    </row>
    <row r="67" spans="1:17" x14ac:dyDescent="0.25">
      <c r="A67" s="36">
        <v>40238</v>
      </c>
      <c r="B67" s="37">
        <v>0.1759</v>
      </c>
      <c r="C67" s="38">
        <v>1169.4300539999999</v>
      </c>
      <c r="D67" s="37">
        <v>1.5E-3</v>
      </c>
      <c r="E67" s="48">
        <v>1.9E-2</v>
      </c>
      <c r="F67" s="38">
        <v>30</v>
      </c>
      <c r="G67" s="38">
        <f t="shared" si="5"/>
        <v>1005.0733017552448</v>
      </c>
      <c r="H67" s="38">
        <v>1005</v>
      </c>
      <c r="I67" s="49">
        <v>40320</v>
      </c>
      <c r="J67" s="38">
        <v>52</v>
      </c>
      <c r="K67" s="38">
        <v>2.5</v>
      </c>
      <c r="L67" s="38">
        <v>1.6</v>
      </c>
      <c r="M67" s="38">
        <f t="shared" si="0"/>
        <v>1002.2852558227978</v>
      </c>
      <c r="N67" s="38">
        <f t="shared" si="1"/>
        <v>100.22852558227979</v>
      </c>
      <c r="O67" s="38">
        <f t="shared" si="2"/>
        <v>1.2665941449406574E-2</v>
      </c>
      <c r="P67" s="38">
        <f t="shared" si="3"/>
        <v>0.91266594144940649</v>
      </c>
      <c r="Q67" s="37">
        <f t="shared" si="4"/>
        <v>9.1058502172635374E-3</v>
      </c>
    </row>
    <row r="68" spans="1:17" x14ac:dyDescent="0.25">
      <c r="A68" s="36">
        <v>40269</v>
      </c>
      <c r="B68" s="37">
        <v>0.2205</v>
      </c>
      <c r="C68" s="38">
        <v>1186.6899410000001</v>
      </c>
      <c r="D68" s="37">
        <v>1.4E-3</v>
      </c>
      <c r="E68" s="48">
        <v>1.83E-2</v>
      </c>
      <c r="F68" s="38">
        <v>28</v>
      </c>
      <c r="G68" s="38">
        <f t="shared" si="5"/>
        <v>988.63486358122395</v>
      </c>
      <c r="H68" s="38">
        <v>990</v>
      </c>
      <c r="I68" s="49">
        <v>40348</v>
      </c>
      <c r="J68" s="38">
        <v>50</v>
      </c>
      <c r="K68" s="38">
        <v>3.2</v>
      </c>
      <c r="L68" s="38">
        <v>8.3000000000000007</v>
      </c>
      <c r="M68" s="38">
        <f t="shared" si="0"/>
        <v>986.61015519117996</v>
      </c>
      <c r="N68" s="38">
        <f t="shared" si="1"/>
        <v>98.661015519117996</v>
      </c>
      <c r="O68" s="38">
        <f t="shared" si="2"/>
        <v>1.094018145772997E-2</v>
      </c>
      <c r="P68" s="38">
        <f t="shared" si="3"/>
        <v>-5.0890598185422702</v>
      </c>
      <c r="Q68" s="37">
        <f t="shared" si="4"/>
        <v>-5.1581263295999012E-2</v>
      </c>
    </row>
    <row r="69" spans="1:17" x14ac:dyDescent="0.25">
      <c r="A69" s="36">
        <v>40299</v>
      </c>
      <c r="B69" s="37">
        <v>0.35539999999999999</v>
      </c>
      <c r="C69" s="38">
        <v>1089.410034</v>
      </c>
      <c r="D69" s="37">
        <v>1.5E-3</v>
      </c>
      <c r="E69" s="48">
        <v>1.95E-2</v>
      </c>
      <c r="F69" s="38">
        <v>33</v>
      </c>
      <c r="G69" s="38">
        <f t="shared" si="5"/>
        <v>793.58846030930727</v>
      </c>
      <c r="H69" s="38">
        <v>795</v>
      </c>
      <c r="I69" s="49">
        <v>40376</v>
      </c>
      <c r="J69" s="38">
        <v>50</v>
      </c>
      <c r="K69" s="38">
        <v>2.8</v>
      </c>
      <c r="L69" s="38">
        <v>0.9</v>
      </c>
      <c r="M69" s="38">
        <f t="shared" si="0"/>
        <v>792.03666061763454</v>
      </c>
      <c r="N69" s="38">
        <f t="shared" si="1"/>
        <v>79.203666061763457</v>
      </c>
      <c r="O69" s="38">
        <f t="shared" si="2"/>
        <v>1.1121799255809311E-2</v>
      </c>
      <c r="P69" s="38">
        <f t="shared" si="3"/>
        <v>1.9111217992558092</v>
      </c>
      <c r="Q69" s="37">
        <f t="shared" si="4"/>
        <v>2.4129208839468438E-2</v>
      </c>
    </row>
    <row r="70" spans="1:17" x14ac:dyDescent="0.25">
      <c r="A70" s="36">
        <v>40330</v>
      </c>
      <c r="B70" s="37">
        <v>0.34539999999999998</v>
      </c>
      <c r="C70" s="38">
        <v>1030.709961</v>
      </c>
      <c r="D70" s="37">
        <v>1.6999999999999999E-3</v>
      </c>
      <c r="E70" s="48">
        <v>2.0299999999999999E-2</v>
      </c>
      <c r="F70" s="38">
        <v>30</v>
      </c>
      <c r="G70" s="38">
        <f t="shared" si="5"/>
        <v>768.43401789187521</v>
      </c>
      <c r="H70" s="38">
        <v>770</v>
      </c>
      <c r="I70" s="49">
        <v>40411</v>
      </c>
      <c r="J70" s="38">
        <v>52</v>
      </c>
      <c r="K70" s="38">
        <v>3.7</v>
      </c>
      <c r="L70" s="38">
        <v>0.15</v>
      </c>
      <c r="M70" s="38">
        <f t="shared" ref="M70:M133" si="6">H70*EXP(-D70*(J70/365))-K70</f>
        <v>766.11353490983458</v>
      </c>
      <c r="N70" s="38">
        <f t="shared" ref="N70:N133" si="7">M70/$B$1</f>
        <v>76.611353490983461</v>
      </c>
      <c r="O70" s="38">
        <f t="shared" ref="O70:O133" si="8">(N70+K70)*(EXP(D70*F70/365)-1)</f>
        <v>1.1222370388541751E-2</v>
      </c>
      <c r="P70" s="38">
        <f t="shared" ref="P70:P133" si="9">K70-L70+O70</f>
        <v>3.5612223703885419</v>
      </c>
      <c r="Q70" s="37">
        <f t="shared" ref="Q70:Q133" si="10">P70/N70</f>
        <v>4.6484263860547367E-2</v>
      </c>
    </row>
    <row r="71" spans="1:17" x14ac:dyDescent="0.25">
      <c r="A71" s="36">
        <v>40360</v>
      </c>
      <c r="B71" s="37">
        <v>0.23499999999999999</v>
      </c>
      <c r="C71" s="38">
        <v>1101.599976</v>
      </c>
      <c r="D71" s="37">
        <v>1.4E-3</v>
      </c>
      <c r="E71" s="48">
        <v>2.0500000000000001E-2</v>
      </c>
      <c r="F71" s="38">
        <v>32</v>
      </c>
      <c r="G71" s="38">
        <f t="shared" ref="G71:G134" si="11">C71*EXP((D71-E71+((B71^2)/2))*(1/12)+(B71*SQRT(F71/365)*$B$2))</f>
        <v>894.69469336991415</v>
      </c>
      <c r="H71" s="38">
        <v>895</v>
      </c>
      <c r="I71" s="49">
        <v>40439</v>
      </c>
      <c r="J71" s="38">
        <v>50</v>
      </c>
      <c r="K71" s="38">
        <v>2.2000000000000002</v>
      </c>
      <c r="L71" s="38">
        <v>0.65</v>
      </c>
      <c r="M71" s="38">
        <f t="shared" si="6"/>
        <v>892.62837262232927</v>
      </c>
      <c r="N71" s="38">
        <f t="shared" si="7"/>
        <v>89.262837262232921</v>
      </c>
      <c r="O71" s="38">
        <f t="shared" si="8"/>
        <v>1.1226812561118684E-2</v>
      </c>
      <c r="P71" s="38">
        <f t="shared" si="9"/>
        <v>1.5612268125611191</v>
      </c>
      <c r="Q71" s="37">
        <f t="shared" si="10"/>
        <v>1.7490221691862731E-2</v>
      </c>
    </row>
    <row r="72" spans="1:17" x14ac:dyDescent="0.25">
      <c r="A72" s="36">
        <v>40391</v>
      </c>
      <c r="B72" s="37">
        <v>0.26050000000000001</v>
      </c>
      <c r="C72" s="38">
        <v>1049.329956</v>
      </c>
      <c r="D72" s="37">
        <v>1.6000000000000001E-3</v>
      </c>
      <c r="E72" s="48">
        <v>2.0500000000000001E-2</v>
      </c>
      <c r="F72" s="38">
        <v>30</v>
      </c>
      <c r="G72" s="38">
        <f t="shared" si="11"/>
        <v>839.75528856137612</v>
      </c>
      <c r="H72" s="38">
        <v>840</v>
      </c>
      <c r="I72" s="49">
        <v>40467</v>
      </c>
      <c r="J72" s="38">
        <v>46</v>
      </c>
      <c r="K72" s="38">
        <v>1.85</v>
      </c>
      <c r="L72" s="38">
        <v>0.1</v>
      </c>
      <c r="M72" s="38">
        <f t="shared" si="6"/>
        <v>837.98063625423367</v>
      </c>
      <c r="N72" s="38">
        <f t="shared" si="7"/>
        <v>83.798063625423367</v>
      </c>
      <c r="O72" s="38">
        <f t="shared" si="8"/>
        <v>1.126404763079159E-2</v>
      </c>
      <c r="P72" s="38">
        <f t="shared" si="9"/>
        <v>1.7612640476307917</v>
      </c>
      <c r="Q72" s="37">
        <f t="shared" si="10"/>
        <v>2.1017956399370121E-2</v>
      </c>
    </row>
    <row r="73" spans="1:17" x14ac:dyDescent="0.25">
      <c r="A73" s="36">
        <v>40422</v>
      </c>
      <c r="B73" s="37">
        <v>0.23699999999999999</v>
      </c>
      <c r="C73" s="38">
        <v>1141.1999510000001</v>
      </c>
      <c r="D73" s="37">
        <v>1.4E-3</v>
      </c>
      <c r="E73" s="48">
        <v>1.9900000000000001E-2</v>
      </c>
      <c r="F73" s="38">
        <v>29</v>
      </c>
      <c r="G73" s="38">
        <f t="shared" si="11"/>
        <v>934.69755104327987</v>
      </c>
      <c r="H73" s="38">
        <v>935</v>
      </c>
      <c r="I73" s="49">
        <v>40502</v>
      </c>
      <c r="J73" s="38">
        <v>51</v>
      </c>
      <c r="K73" s="38">
        <v>2.8</v>
      </c>
      <c r="L73" s="38">
        <v>0.3</v>
      </c>
      <c r="M73" s="38">
        <f t="shared" si="6"/>
        <v>932.01711651822791</v>
      </c>
      <c r="N73" s="38">
        <f t="shared" si="7"/>
        <v>93.201711651822791</v>
      </c>
      <c r="O73" s="38">
        <f t="shared" si="8"/>
        <v>1.067914048109507E-2</v>
      </c>
      <c r="P73" s="38">
        <f t="shared" si="9"/>
        <v>2.5106791404810949</v>
      </c>
      <c r="Q73" s="37">
        <f t="shared" si="10"/>
        <v>2.6938122658737591E-2</v>
      </c>
    </row>
    <row r="74" spans="1:17" x14ac:dyDescent="0.25">
      <c r="A74" s="36">
        <v>40452</v>
      </c>
      <c r="B74" s="37">
        <v>0.21199999999999999</v>
      </c>
      <c r="C74" s="38">
        <v>1183.26001</v>
      </c>
      <c r="D74" s="37">
        <v>1.4E-3</v>
      </c>
      <c r="E74" s="48">
        <v>1.9199999999999998E-2</v>
      </c>
      <c r="F74" s="38">
        <v>32</v>
      </c>
      <c r="G74" s="38">
        <f t="shared" si="11"/>
        <v>980.53920855112676</v>
      </c>
      <c r="H74" s="38">
        <v>980</v>
      </c>
      <c r="I74" s="49">
        <v>40530</v>
      </c>
      <c r="J74" s="38">
        <v>50</v>
      </c>
      <c r="K74" s="38">
        <v>1.8</v>
      </c>
      <c r="L74" s="38">
        <v>0.7</v>
      </c>
      <c r="M74" s="38">
        <f t="shared" si="6"/>
        <v>978.01207281551149</v>
      </c>
      <c r="N74" s="38">
        <f t="shared" si="7"/>
        <v>97.801207281551143</v>
      </c>
      <c r="O74" s="38">
        <f t="shared" si="8"/>
        <v>1.2225775172544705E-2</v>
      </c>
      <c r="P74" s="38">
        <f t="shared" si="9"/>
        <v>1.1122257751725448</v>
      </c>
      <c r="Q74" s="37">
        <f t="shared" si="10"/>
        <v>1.1372311304610562E-2</v>
      </c>
    </row>
    <row r="75" spans="1:17" x14ac:dyDescent="0.25">
      <c r="A75" s="36">
        <v>40483</v>
      </c>
      <c r="B75" s="37">
        <v>0.2354</v>
      </c>
      <c r="C75" s="38">
        <v>1180.5500489999999</v>
      </c>
      <c r="D75" s="37">
        <v>1.8E-3</v>
      </c>
      <c r="E75" s="48">
        <v>1.89E-2</v>
      </c>
      <c r="F75" s="38">
        <v>31</v>
      </c>
      <c r="G75" s="38">
        <f t="shared" si="11"/>
        <v>961.80496658802986</v>
      </c>
      <c r="H75" s="38">
        <v>960</v>
      </c>
      <c r="I75" s="49">
        <v>40565</v>
      </c>
      <c r="J75" s="38">
        <v>53</v>
      </c>
      <c r="K75" s="38">
        <v>2.6</v>
      </c>
      <c r="L75" s="38">
        <v>1</v>
      </c>
      <c r="M75" s="38">
        <f t="shared" si="6"/>
        <v>957.14911771946868</v>
      </c>
      <c r="N75" s="38">
        <f t="shared" si="7"/>
        <v>95.714911771946873</v>
      </c>
      <c r="O75" s="38">
        <f t="shared" si="8"/>
        <v>1.5031209416251941E-2</v>
      </c>
      <c r="P75" s="38">
        <f t="shared" si="9"/>
        <v>1.615031209416252</v>
      </c>
      <c r="Q75" s="37">
        <f t="shared" si="10"/>
        <v>1.6873350029975184E-2</v>
      </c>
    </row>
    <row r="76" spans="1:17" x14ac:dyDescent="0.25">
      <c r="A76" s="36">
        <v>40513</v>
      </c>
      <c r="B76" s="37">
        <v>0.17749999999999999</v>
      </c>
      <c r="C76" s="38">
        <v>1257.6400149999999</v>
      </c>
      <c r="D76" s="37">
        <v>6.9999999999999999E-4</v>
      </c>
      <c r="E76" s="48">
        <v>1.83E-2</v>
      </c>
      <c r="F76" s="38">
        <v>31</v>
      </c>
      <c r="G76" s="38">
        <f t="shared" si="11"/>
        <v>1076.695386397264</v>
      </c>
      <c r="H76" s="38">
        <v>1075</v>
      </c>
      <c r="I76" s="49">
        <v>40593</v>
      </c>
      <c r="J76" s="38">
        <v>50</v>
      </c>
      <c r="K76" s="38">
        <v>2.35</v>
      </c>
      <c r="L76" s="38">
        <v>0.9</v>
      </c>
      <c r="M76" s="38">
        <f t="shared" si="6"/>
        <v>1072.5469227503581</v>
      </c>
      <c r="N76" s="38">
        <f t="shared" si="7"/>
        <v>107.25469227503581</v>
      </c>
      <c r="O76" s="38">
        <f t="shared" si="8"/>
        <v>6.5164178761783556E-3</v>
      </c>
      <c r="P76" s="38">
        <f t="shared" si="9"/>
        <v>1.4565164178761785</v>
      </c>
      <c r="Q76" s="37">
        <f t="shared" si="10"/>
        <v>1.3579978525705879E-2</v>
      </c>
    </row>
    <row r="77" spans="1:17" x14ac:dyDescent="0.25">
      <c r="A77" s="36">
        <v>40544</v>
      </c>
      <c r="B77" s="37">
        <v>0.1953</v>
      </c>
      <c r="C77" s="38">
        <v>1286.119995</v>
      </c>
      <c r="D77" s="37">
        <v>1.5E-3</v>
      </c>
      <c r="E77" s="48">
        <v>1.7899999999999999E-2</v>
      </c>
      <c r="F77" s="38">
        <v>28</v>
      </c>
      <c r="G77" s="38">
        <f t="shared" si="11"/>
        <v>1093.7102874306549</v>
      </c>
      <c r="H77" s="38">
        <v>1095</v>
      </c>
      <c r="I77" s="49">
        <v>40621</v>
      </c>
      <c r="J77" s="38">
        <v>47</v>
      </c>
      <c r="K77" s="38">
        <v>2.6</v>
      </c>
      <c r="L77" s="38">
        <v>0.55000000000000004</v>
      </c>
      <c r="M77" s="38">
        <f t="shared" si="6"/>
        <v>1092.1885204243699</v>
      </c>
      <c r="N77" s="38">
        <f t="shared" si="7"/>
        <v>109.21885204243699</v>
      </c>
      <c r="O77" s="38">
        <f t="shared" si="8"/>
        <v>1.2867567121948914E-2</v>
      </c>
      <c r="P77" s="38">
        <f t="shared" si="9"/>
        <v>2.0628675671219487</v>
      </c>
      <c r="Q77" s="37">
        <f t="shared" si="10"/>
        <v>1.888746794665468E-2</v>
      </c>
    </row>
    <row r="78" spans="1:17" x14ac:dyDescent="0.25">
      <c r="A78" s="36">
        <v>40575</v>
      </c>
      <c r="B78" s="37">
        <v>0.1835</v>
      </c>
      <c r="C78" s="38">
        <v>1327.219971</v>
      </c>
      <c r="D78" s="37">
        <v>1.2999999999999999E-3</v>
      </c>
      <c r="E78" s="48">
        <v>1.7600000000000001E-2</v>
      </c>
      <c r="F78" s="38">
        <v>31</v>
      </c>
      <c r="G78" s="38">
        <f t="shared" si="11"/>
        <v>1130.5439751423582</v>
      </c>
      <c r="H78" s="38">
        <v>1130</v>
      </c>
      <c r="I78" s="49">
        <v>40649</v>
      </c>
      <c r="J78" s="38">
        <v>47</v>
      </c>
      <c r="K78" s="38">
        <v>2.15</v>
      </c>
      <c r="L78" s="38">
        <v>0.65</v>
      </c>
      <c r="M78" s="38">
        <f t="shared" si="6"/>
        <v>1127.660856927348</v>
      </c>
      <c r="N78" s="38">
        <f t="shared" si="7"/>
        <v>112.7660856927348</v>
      </c>
      <c r="O78" s="38">
        <f t="shared" si="8"/>
        <v>1.268869568748284E-2</v>
      </c>
      <c r="P78" s="38">
        <f t="shared" si="9"/>
        <v>1.5126886956874828</v>
      </c>
      <c r="Q78" s="37">
        <f t="shared" si="10"/>
        <v>1.3414393932314536E-2</v>
      </c>
    </row>
    <row r="79" spans="1:17" x14ac:dyDescent="0.25">
      <c r="A79" s="36">
        <v>40603</v>
      </c>
      <c r="B79" s="37">
        <v>0.1774</v>
      </c>
      <c r="C79" s="38">
        <v>1325.829956</v>
      </c>
      <c r="D79" s="37">
        <v>5.0000000000000001E-4</v>
      </c>
      <c r="E79" s="48">
        <v>1.7999999999999999E-2</v>
      </c>
      <c r="F79" s="38">
        <v>29</v>
      </c>
      <c r="G79" s="38">
        <f t="shared" si="11"/>
        <v>1140.9703649240209</v>
      </c>
      <c r="H79" s="38">
        <v>1140</v>
      </c>
      <c r="I79" s="49">
        <v>40684</v>
      </c>
      <c r="J79" s="38">
        <v>51</v>
      </c>
      <c r="K79" s="38">
        <v>0.7</v>
      </c>
      <c r="L79" s="38">
        <v>0.5</v>
      </c>
      <c r="M79" s="38">
        <f t="shared" si="6"/>
        <v>1139.2203589463979</v>
      </c>
      <c r="N79" s="38">
        <f t="shared" si="7"/>
        <v>113.92203589463979</v>
      </c>
      <c r="O79" s="38">
        <f t="shared" si="8"/>
        <v>4.5535685852643847E-3</v>
      </c>
      <c r="P79" s="38">
        <f t="shared" si="9"/>
        <v>0.20455356858526433</v>
      </c>
      <c r="Q79" s="37">
        <f t="shared" si="10"/>
        <v>1.7955575229926951E-3</v>
      </c>
    </row>
    <row r="80" spans="1:17" x14ac:dyDescent="0.25">
      <c r="A80" s="36">
        <v>40634</v>
      </c>
      <c r="B80" s="37">
        <v>0.1474</v>
      </c>
      <c r="C80" s="38">
        <v>1363.6099850000001</v>
      </c>
      <c r="D80" s="37">
        <v>2.0000000000000001E-4</v>
      </c>
      <c r="E80" s="48">
        <v>1.78E-2</v>
      </c>
      <c r="F80" s="38">
        <v>32</v>
      </c>
      <c r="G80" s="38">
        <f t="shared" si="11"/>
        <v>1195.5923447603141</v>
      </c>
      <c r="H80" s="38">
        <v>1195</v>
      </c>
      <c r="I80" s="49">
        <v>40712</v>
      </c>
      <c r="J80" s="38">
        <v>50</v>
      </c>
      <c r="K80" s="38">
        <v>1.95</v>
      </c>
      <c r="L80" s="38">
        <v>0.95</v>
      </c>
      <c r="M80" s="38">
        <f t="shared" si="6"/>
        <v>1193.0172607224579</v>
      </c>
      <c r="N80" s="38">
        <f t="shared" si="7"/>
        <v>119.30172607224578</v>
      </c>
      <c r="O80" s="38">
        <f t="shared" si="8"/>
        <v>2.1260763021447217E-3</v>
      </c>
      <c r="P80" s="38">
        <f t="shared" si="9"/>
        <v>1.0021260763021447</v>
      </c>
      <c r="Q80" s="37">
        <f t="shared" si="10"/>
        <v>8.3999293999760336E-3</v>
      </c>
    </row>
    <row r="81" spans="1:17" x14ac:dyDescent="0.25">
      <c r="A81" s="36">
        <v>40664</v>
      </c>
      <c r="B81" s="37">
        <v>0.1545</v>
      </c>
      <c r="C81" s="38">
        <v>1345.1999510000001</v>
      </c>
      <c r="D81" s="37">
        <v>4.0000000000000002E-4</v>
      </c>
      <c r="E81" s="48">
        <v>1.7999999999999999E-2</v>
      </c>
      <c r="F81" s="38">
        <v>30</v>
      </c>
      <c r="G81" s="38">
        <f t="shared" si="11"/>
        <v>1177.2594903189918</v>
      </c>
      <c r="H81" s="38">
        <v>1175</v>
      </c>
      <c r="I81" s="49">
        <v>40740</v>
      </c>
      <c r="J81" s="38">
        <v>46</v>
      </c>
      <c r="K81" s="38">
        <v>0.35</v>
      </c>
      <c r="L81" s="38">
        <v>1</v>
      </c>
      <c r="M81" s="38">
        <f t="shared" si="6"/>
        <v>1174.5907686162557</v>
      </c>
      <c r="N81" s="38">
        <f t="shared" si="7"/>
        <v>117.45907686162556</v>
      </c>
      <c r="O81" s="38">
        <f t="shared" si="8"/>
        <v>3.8732387990263548E-3</v>
      </c>
      <c r="P81" s="38">
        <f t="shared" si="9"/>
        <v>-0.64612676120097368</v>
      </c>
      <c r="Q81" s="37">
        <f t="shared" si="10"/>
        <v>-5.5008670122799709E-3</v>
      </c>
    </row>
    <row r="82" spans="1:17" x14ac:dyDescent="0.25">
      <c r="A82" s="36">
        <v>40695</v>
      </c>
      <c r="B82" s="37">
        <v>0.16520000000000001</v>
      </c>
      <c r="C82" s="38">
        <v>1320.6400149999999</v>
      </c>
      <c r="D82" s="37">
        <v>1E-4</v>
      </c>
      <c r="E82" s="48">
        <v>1.89E-2</v>
      </c>
      <c r="F82" s="38">
        <v>29</v>
      </c>
      <c r="G82" s="38">
        <f t="shared" si="11"/>
        <v>1147.9651877537817</v>
      </c>
      <c r="H82" s="38">
        <v>1150</v>
      </c>
      <c r="I82" s="49">
        <v>40775</v>
      </c>
      <c r="J82" s="38">
        <v>51</v>
      </c>
      <c r="K82" s="38">
        <v>2.6</v>
      </c>
      <c r="L82" s="38">
        <v>4.5999999999999996</v>
      </c>
      <c r="M82" s="38">
        <f t="shared" si="6"/>
        <v>1147.3839316191081</v>
      </c>
      <c r="N82" s="38">
        <f t="shared" si="7"/>
        <v>114.73839316191081</v>
      </c>
      <c r="O82" s="38">
        <f t="shared" si="8"/>
        <v>9.3228134788419343E-4</v>
      </c>
      <c r="P82" s="38">
        <f t="shared" si="9"/>
        <v>-1.9990677186521153</v>
      </c>
      <c r="Q82" s="37">
        <f t="shared" si="10"/>
        <v>-1.7422831744132679E-2</v>
      </c>
    </row>
    <row r="83" spans="1:17" x14ac:dyDescent="0.25">
      <c r="A83" s="36">
        <v>40725</v>
      </c>
      <c r="B83" s="37">
        <v>0.2525</v>
      </c>
      <c r="C83" s="38">
        <v>1292.280029</v>
      </c>
      <c r="D83" s="37">
        <v>1.6000000000000001E-3</v>
      </c>
      <c r="E83" s="48">
        <v>1.8599999999999998E-2</v>
      </c>
      <c r="F83" s="38">
        <v>33</v>
      </c>
      <c r="G83" s="38">
        <f t="shared" si="11"/>
        <v>1030.3306000367686</v>
      </c>
      <c r="H83" s="38">
        <v>1030</v>
      </c>
      <c r="I83" s="49">
        <v>40803</v>
      </c>
      <c r="J83" s="38">
        <v>50</v>
      </c>
      <c r="K83" s="38">
        <v>2</v>
      </c>
      <c r="L83" s="38">
        <v>2.2000000000000002</v>
      </c>
      <c r="M83" s="38">
        <f t="shared" si="6"/>
        <v>1027.7742713136365</v>
      </c>
      <c r="N83" s="38">
        <f t="shared" si="7"/>
        <v>102.77742713136365</v>
      </c>
      <c r="O83" s="38">
        <f t="shared" si="8"/>
        <v>1.515794058224638E-2</v>
      </c>
      <c r="P83" s="38">
        <f t="shared" si="9"/>
        <v>-0.18484205941775381</v>
      </c>
      <c r="Q83" s="37">
        <f t="shared" si="10"/>
        <v>-1.7984694166502174E-3</v>
      </c>
    </row>
    <row r="84" spans="1:17" x14ac:dyDescent="0.25">
      <c r="A84" s="36">
        <v>40756</v>
      </c>
      <c r="B84" s="37">
        <v>0.31619999999999998</v>
      </c>
      <c r="C84" s="38">
        <v>1218.8900149999999</v>
      </c>
      <c r="D84" s="37">
        <v>1E-4</v>
      </c>
      <c r="E84" s="48">
        <v>2.1000000000000001E-2</v>
      </c>
      <c r="F84" s="38">
        <v>30</v>
      </c>
      <c r="G84" s="38">
        <f t="shared" si="11"/>
        <v>930.91223256132082</v>
      </c>
      <c r="H84" s="38">
        <v>930</v>
      </c>
      <c r="I84" s="49">
        <v>40838</v>
      </c>
      <c r="J84" s="38">
        <v>52</v>
      </c>
      <c r="K84" s="38">
        <v>3.9</v>
      </c>
      <c r="L84" s="38">
        <v>5.0999999999999996</v>
      </c>
      <c r="M84" s="38">
        <f t="shared" si="6"/>
        <v>926.0867507793098</v>
      </c>
      <c r="N84" s="38">
        <f t="shared" si="7"/>
        <v>92.608675077930982</v>
      </c>
      <c r="O84" s="38">
        <f t="shared" si="8"/>
        <v>7.9322524677251989E-4</v>
      </c>
      <c r="P84" s="38">
        <f t="shared" si="9"/>
        <v>-1.1992067747532271</v>
      </c>
      <c r="Q84" s="37">
        <f t="shared" si="10"/>
        <v>-1.2949184012664953E-2</v>
      </c>
    </row>
    <row r="85" spans="1:17" x14ac:dyDescent="0.25">
      <c r="A85" s="36">
        <v>40787</v>
      </c>
      <c r="B85" s="37">
        <v>0.42959999999999998</v>
      </c>
      <c r="C85" s="38">
        <v>1131.420044</v>
      </c>
      <c r="D85" s="37">
        <v>2.0000000000000001E-4</v>
      </c>
      <c r="E85" s="48">
        <v>2.1499999999999998E-2</v>
      </c>
      <c r="F85" s="38">
        <v>31</v>
      </c>
      <c r="G85" s="38">
        <f t="shared" si="11"/>
        <v>781.76057053375484</v>
      </c>
      <c r="H85" s="38">
        <v>780</v>
      </c>
      <c r="I85" s="40">
        <v>40866</v>
      </c>
      <c r="J85" s="38">
        <v>50</v>
      </c>
      <c r="K85" s="38">
        <v>4.0999999999999996</v>
      </c>
      <c r="L85" s="38">
        <v>0.05</v>
      </c>
      <c r="M85" s="38">
        <f t="shared" si="6"/>
        <v>775.87863042972151</v>
      </c>
      <c r="N85" s="38">
        <f t="shared" si="7"/>
        <v>77.587863042972145</v>
      </c>
      <c r="O85" s="38">
        <f t="shared" si="8"/>
        <v>1.3875864448521184E-3</v>
      </c>
      <c r="P85" s="38">
        <f t="shared" si="9"/>
        <v>4.0513875864448519</v>
      </c>
      <c r="Q85" s="37">
        <f t="shared" si="10"/>
        <v>5.2216769834232776E-2</v>
      </c>
    </row>
    <row r="86" spans="1:17" x14ac:dyDescent="0.25">
      <c r="A86" s="36">
        <v>40817</v>
      </c>
      <c r="B86" s="37">
        <v>0.29959999999999998</v>
      </c>
      <c r="C86" s="38">
        <v>1253.3000489999999</v>
      </c>
      <c r="D86" s="37">
        <v>2.0000000000000001E-4</v>
      </c>
      <c r="E86" s="48">
        <v>2.12E-2</v>
      </c>
      <c r="F86" s="38">
        <v>30</v>
      </c>
      <c r="G86" s="38">
        <f t="shared" si="11"/>
        <v>970.53498084023511</v>
      </c>
      <c r="H86" s="38">
        <v>970</v>
      </c>
      <c r="I86" s="49">
        <v>40894</v>
      </c>
      <c r="J86" s="38">
        <v>47</v>
      </c>
      <c r="K86" s="38">
        <v>3.5</v>
      </c>
      <c r="L86" s="38">
        <v>0.35</v>
      </c>
      <c r="M86" s="38">
        <f t="shared" si="6"/>
        <v>966.47501949975026</v>
      </c>
      <c r="N86" s="38">
        <f t="shared" si="7"/>
        <v>96.647501949975023</v>
      </c>
      <c r="O86" s="38">
        <f t="shared" si="8"/>
        <v>1.6462738370038527E-3</v>
      </c>
      <c r="P86" s="38">
        <f t="shared" si="9"/>
        <v>3.1516462738370037</v>
      </c>
      <c r="Q86" s="37">
        <f t="shared" si="10"/>
        <v>3.2609702374597364E-2</v>
      </c>
    </row>
    <row r="87" spans="1:17" x14ac:dyDescent="0.25">
      <c r="A87" s="36">
        <v>40848</v>
      </c>
      <c r="B87" s="37">
        <v>0.27800000000000002</v>
      </c>
      <c r="C87" s="38">
        <v>1246.959961</v>
      </c>
      <c r="D87" s="37">
        <v>2.0000000000000001E-4</v>
      </c>
      <c r="E87" s="48">
        <v>2.12E-2</v>
      </c>
      <c r="F87" s="38">
        <v>30</v>
      </c>
      <c r="G87" s="38">
        <f t="shared" si="11"/>
        <v>983.22072277358143</v>
      </c>
      <c r="H87" s="38">
        <v>985</v>
      </c>
      <c r="I87" s="49">
        <v>40564</v>
      </c>
      <c r="J87" s="38">
        <v>52</v>
      </c>
      <c r="K87" s="38">
        <v>3.1</v>
      </c>
      <c r="L87" s="38">
        <v>0.35</v>
      </c>
      <c r="M87" s="38">
        <f t="shared" si="6"/>
        <v>981.87193464641234</v>
      </c>
      <c r="N87" s="38">
        <f t="shared" si="7"/>
        <v>98.18719346464124</v>
      </c>
      <c r="O87" s="38">
        <f t="shared" si="8"/>
        <v>1.6650086460237271E-3</v>
      </c>
      <c r="P87" s="38">
        <f t="shared" si="9"/>
        <v>2.7516650086460239</v>
      </c>
      <c r="Q87" s="37">
        <f t="shared" si="10"/>
        <v>2.8024683378254842E-2</v>
      </c>
    </row>
    <row r="88" spans="1:17" x14ac:dyDescent="0.25">
      <c r="A88" s="36">
        <v>40878</v>
      </c>
      <c r="B88" s="37">
        <v>0.23400000000000001</v>
      </c>
      <c r="C88" s="38">
        <v>1257.599976</v>
      </c>
      <c r="D88" s="37">
        <v>1E-4</v>
      </c>
      <c r="E88" s="48">
        <v>2.1299999999999999E-2</v>
      </c>
      <c r="F88" s="38">
        <v>32</v>
      </c>
      <c r="G88" s="38">
        <f t="shared" si="11"/>
        <v>1022.1032065021811</v>
      </c>
      <c r="H88" s="38">
        <v>1020</v>
      </c>
      <c r="I88" s="49">
        <v>40592</v>
      </c>
      <c r="J88" s="38">
        <v>50</v>
      </c>
      <c r="K88" s="38">
        <v>2.7</v>
      </c>
      <c r="L88" s="38">
        <v>0.2</v>
      </c>
      <c r="M88" s="38">
        <f t="shared" si="6"/>
        <v>1017.2860274929626</v>
      </c>
      <c r="N88" s="38">
        <f t="shared" si="7"/>
        <v>101.72860274929626</v>
      </c>
      <c r="O88" s="38">
        <f t="shared" si="8"/>
        <v>9.1554244839726732E-4</v>
      </c>
      <c r="P88" s="38">
        <f t="shared" si="9"/>
        <v>2.5009155424483973</v>
      </c>
      <c r="Q88" s="37">
        <f t="shared" si="10"/>
        <v>2.4584192398786273E-2</v>
      </c>
    </row>
    <row r="89" spans="1:17" x14ac:dyDescent="0.25">
      <c r="A89" s="36">
        <v>40909</v>
      </c>
      <c r="B89" s="37">
        <v>0.19439999999999999</v>
      </c>
      <c r="C89" s="38">
        <v>1312.410034</v>
      </c>
      <c r="D89" s="37">
        <v>4.0000000000000002E-4</v>
      </c>
      <c r="E89" s="48">
        <v>2.06E-2</v>
      </c>
      <c r="F89" s="38">
        <v>29</v>
      </c>
      <c r="G89" s="38">
        <f t="shared" si="11"/>
        <v>1113.3444301983393</v>
      </c>
      <c r="H89" s="38">
        <v>1115</v>
      </c>
      <c r="I89" s="49">
        <v>40985</v>
      </c>
      <c r="J89" s="38">
        <v>46</v>
      </c>
      <c r="K89" s="38">
        <v>2.2000000000000002</v>
      </c>
      <c r="L89" s="38">
        <v>0.3</v>
      </c>
      <c r="M89" s="38">
        <f t="shared" si="6"/>
        <v>1112.7437931975533</v>
      </c>
      <c r="N89" s="38">
        <f t="shared" si="7"/>
        <v>111.27437931975533</v>
      </c>
      <c r="O89" s="38">
        <f t="shared" si="8"/>
        <v>3.6063663477358628E-3</v>
      </c>
      <c r="P89" s="38">
        <f t="shared" si="9"/>
        <v>1.9036063663477361</v>
      </c>
      <c r="Q89" s="37">
        <f t="shared" si="10"/>
        <v>1.7107319564349844E-2</v>
      </c>
    </row>
    <row r="90" spans="1:17" x14ac:dyDescent="0.25">
      <c r="A90" s="36">
        <v>40940</v>
      </c>
      <c r="B90" s="37">
        <v>0.18429999999999999</v>
      </c>
      <c r="C90" s="38">
        <v>1365.6800539999999</v>
      </c>
      <c r="D90" s="37">
        <v>8.0000000000000004E-4</v>
      </c>
      <c r="E90" s="48">
        <v>0.02</v>
      </c>
      <c r="F90" s="38">
        <v>30</v>
      </c>
      <c r="G90" s="38">
        <f t="shared" si="11"/>
        <v>1165.2740316298302</v>
      </c>
      <c r="H90" s="38">
        <v>1165</v>
      </c>
      <c r="I90" s="49">
        <v>41020</v>
      </c>
      <c r="J90" s="38">
        <v>52</v>
      </c>
      <c r="K90" s="38">
        <v>3.2</v>
      </c>
      <c r="L90" s="38">
        <v>0.45</v>
      </c>
      <c r="M90" s="38">
        <f t="shared" si="6"/>
        <v>1161.6672294840525</v>
      </c>
      <c r="N90" s="38">
        <f t="shared" si="7"/>
        <v>116.16672294840525</v>
      </c>
      <c r="O90" s="38">
        <f t="shared" si="8"/>
        <v>7.8490288714454706E-3</v>
      </c>
      <c r="P90" s="38">
        <f t="shared" si="9"/>
        <v>2.7578490288714455</v>
      </c>
      <c r="Q90" s="37">
        <f t="shared" si="10"/>
        <v>2.3740439248650644E-2</v>
      </c>
    </row>
    <row r="91" spans="1:17" x14ac:dyDescent="0.25">
      <c r="A91" s="36">
        <v>40969</v>
      </c>
      <c r="B91" s="37">
        <v>0.155</v>
      </c>
      <c r="C91" s="38">
        <v>1408.469971</v>
      </c>
      <c r="D91" s="37">
        <v>5.0000000000000001E-4</v>
      </c>
      <c r="E91" s="48">
        <v>1.9699999999999999E-2</v>
      </c>
      <c r="F91" s="38">
        <v>31</v>
      </c>
      <c r="G91" s="38">
        <f t="shared" si="11"/>
        <v>1229.2325487043061</v>
      </c>
      <c r="H91" s="38">
        <v>1230</v>
      </c>
      <c r="I91" s="49">
        <v>41048</v>
      </c>
      <c r="J91" s="38">
        <v>50</v>
      </c>
      <c r="K91" s="38">
        <v>2.35</v>
      </c>
      <c r="L91" s="38">
        <v>0.8</v>
      </c>
      <c r="M91" s="38">
        <f t="shared" si="6"/>
        <v>1227.5657563097484</v>
      </c>
      <c r="N91" s="38">
        <f t="shared" si="7"/>
        <v>122.75657563097484</v>
      </c>
      <c r="O91" s="38">
        <f t="shared" si="8"/>
        <v>5.3128577990062958E-3</v>
      </c>
      <c r="P91" s="38">
        <f t="shared" si="9"/>
        <v>1.5553128577990063</v>
      </c>
      <c r="Q91" s="37">
        <f t="shared" si="10"/>
        <v>1.2669894462309834E-2</v>
      </c>
    </row>
    <row r="92" spans="1:17" x14ac:dyDescent="0.25">
      <c r="A92" s="36">
        <v>41000</v>
      </c>
      <c r="B92" s="37">
        <v>0.17150000000000001</v>
      </c>
      <c r="C92" s="38">
        <v>1397.910034</v>
      </c>
      <c r="D92" s="37">
        <v>6.9999999999999999E-4</v>
      </c>
      <c r="E92" s="48">
        <v>0.02</v>
      </c>
      <c r="F92" s="38">
        <v>31</v>
      </c>
      <c r="G92" s="38">
        <f t="shared" si="11"/>
        <v>1202.8030113895936</v>
      </c>
      <c r="H92" s="38">
        <v>1200</v>
      </c>
      <c r="I92" s="49">
        <v>41076</v>
      </c>
      <c r="J92" s="38">
        <v>47</v>
      </c>
      <c r="K92" s="38">
        <v>2.5499999999999998</v>
      </c>
      <c r="L92" s="38">
        <v>2.5</v>
      </c>
      <c r="M92" s="38">
        <f t="shared" si="6"/>
        <v>1197.3418404910979</v>
      </c>
      <c r="N92" s="38">
        <f t="shared" si="7"/>
        <v>119.73418404910979</v>
      </c>
      <c r="O92" s="38">
        <f t="shared" si="8"/>
        <v>7.2702621244711014E-3</v>
      </c>
      <c r="P92" s="38">
        <f t="shared" si="9"/>
        <v>5.7270262124470922E-2</v>
      </c>
      <c r="Q92" s="37">
        <f t="shared" si="10"/>
        <v>4.7831170838380738E-4</v>
      </c>
    </row>
    <row r="93" spans="1:17" x14ac:dyDescent="0.25">
      <c r="A93" s="36">
        <v>41030</v>
      </c>
      <c r="B93" s="37">
        <v>0.24060000000000001</v>
      </c>
      <c r="C93" s="38">
        <v>1310.329956</v>
      </c>
      <c r="D93" s="37">
        <v>2.9999999999999997E-4</v>
      </c>
      <c r="E93" s="48">
        <v>2.0899999999999998E-2</v>
      </c>
      <c r="F93" s="38">
        <v>29</v>
      </c>
      <c r="G93" s="38">
        <f t="shared" si="11"/>
        <v>1069.8503983046539</v>
      </c>
      <c r="H93" s="38">
        <v>1075</v>
      </c>
      <c r="I93" s="49">
        <v>41096</v>
      </c>
      <c r="J93" s="38">
        <v>36</v>
      </c>
      <c r="K93" s="38">
        <v>1.95</v>
      </c>
      <c r="L93" s="38">
        <v>0.05</v>
      </c>
      <c r="M93" s="38">
        <f t="shared" si="6"/>
        <v>1073.0181922514046</v>
      </c>
      <c r="N93" s="38">
        <f t="shared" si="7"/>
        <v>107.30181922514046</v>
      </c>
      <c r="O93" s="38">
        <f t="shared" si="8"/>
        <v>2.6041154934686624E-3</v>
      </c>
      <c r="P93" s="38">
        <f t="shared" si="9"/>
        <v>1.9026041154934685</v>
      </c>
      <c r="Q93" s="37">
        <f t="shared" si="10"/>
        <v>1.7731331390583679E-2</v>
      </c>
    </row>
    <row r="94" spans="1:17" x14ac:dyDescent="0.25">
      <c r="A94" s="36">
        <v>41061</v>
      </c>
      <c r="B94" s="37">
        <v>0.17080000000000001</v>
      </c>
      <c r="C94" s="38">
        <v>1362.160034</v>
      </c>
      <c r="D94" s="37">
        <v>4.0000000000000002E-4</v>
      </c>
      <c r="E94" s="48">
        <v>2.1399999999999999E-2</v>
      </c>
      <c r="F94" s="38">
        <v>32</v>
      </c>
      <c r="G94" s="38">
        <f t="shared" si="11"/>
        <v>1169.7838966070572</v>
      </c>
      <c r="H94" s="38">
        <v>1170</v>
      </c>
      <c r="I94" s="49">
        <v>41124</v>
      </c>
      <c r="J94" s="38">
        <v>35</v>
      </c>
      <c r="K94" s="38">
        <v>0.4</v>
      </c>
      <c r="L94" s="38">
        <v>0.05</v>
      </c>
      <c r="M94" s="38">
        <f t="shared" si="6"/>
        <v>1169.5551241483095</v>
      </c>
      <c r="N94" s="38">
        <f t="shared" si="7"/>
        <v>116.95551241483095</v>
      </c>
      <c r="O94" s="38">
        <f t="shared" si="8"/>
        <v>4.1155531460197016E-3</v>
      </c>
      <c r="P94" s="38">
        <f t="shared" si="9"/>
        <v>0.35411555314601972</v>
      </c>
      <c r="Q94" s="37">
        <f t="shared" si="10"/>
        <v>3.0277799296026587E-3</v>
      </c>
    </row>
    <row r="95" spans="1:17" x14ac:dyDescent="0.25">
      <c r="A95" s="36">
        <v>41091</v>
      </c>
      <c r="B95" s="37">
        <v>0.1893</v>
      </c>
      <c r="C95" s="38">
        <v>1379.3199460000001</v>
      </c>
      <c r="D95" s="37">
        <v>6.9999999999999999E-4</v>
      </c>
      <c r="E95" s="48">
        <v>2.1100000000000001E-2</v>
      </c>
      <c r="F95" s="38">
        <v>31</v>
      </c>
      <c r="G95" s="38">
        <f t="shared" si="11"/>
        <v>1168.6865733350928</v>
      </c>
      <c r="H95" s="38">
        <v>1170</v>
      </c>
      <c r="I95" s="49">
        <v>41174</v>
      </c>
      <c r="J95" s="38">
        <v>53</v>
      </c>
      <c r="K95" s="38">
        <v>2.9</v>
      </c>
      <c r="L95" s="38">
        <v>0.45</v>
      </c>
      <c r="M95" s="38">
        <f t="shared" si="6"/>
        <v>1166.9810827560334</v>
      </c>
      <c r="N95" s="38">
        <f t="shared" si="7"/>
        <v>116.69810827560335</v>
      </c>
      <c r="O95" s="38">
        <f t="shared" si="8"/>
        <v>7.1105646532777659E-3</v>
      </c>
      <c r="P95" s="38">
        <f t="shared" si="9"/>
        <v>2.4571105646532776</v>
      </c>
      <c r="Q95" s="37">
        <f t="shared" si="10"/>
        <v>2.1055273311289448E-2</v>
      </c>
    </row>
    <row r="96" spans="1:17" x14ac:dyDescent="0.25">
      <c r="A96" s="36">
        <v>41122</v>
      </c>
      <c r="B96" s="37">
        <v>0.17469999999999999</v>
      </c>
      <c r="C96" s="38">
        <v>1406.579956</v>
      </c>
      <c r="D96" s="37">
        <v>8.9999999999999998E-4</v>
      </c>
      <c r="E96" s="48">
        <v>2.0799999999999999E-2</v>
      </c>
      <c r="F96" s="38">
        <v>28</v>
      </c>
      <c r="G96" s="38">
        <f t="shared" si="11"/>
        <v>1216.0581513490968</v>
      </c>
      <c r="H96" s="38">
        <v>1220</v>
      </c>
      <c r="I96" s="49">
        <v>41187</v>
      </c>
      <c r="J96" s="38">
        <v>35</v>
      </c>
      <c r="K96" s="38">
        <v>1.55</v>
      </c>
      <c r="L96" s="38">
        <v>0.15</v>
      </c>
      <c r="M96" s="38">
        <f t="shared" si="6"/>
        <v>1218.3447168718717</v>
      </c>
      <c r="N96" s="38">
        <f t="shared" si="7"/>
        <v>121.83447168718718</v>
      </c>
      <c r="O96" s="38">
        <f t="shared" si="8"/>
        <v>8.5188932146335154E-3</v>
      </c>
      <c r="P96" s="38">
        <f t="shared" si="9"/>
        <v>1.4085188932146337</v>
      </c>
      <c r="Q96" s="37">
        <f t="shared" si="10"/>
        <v>1.1560922567391588E-2</v>
      </c>
    </row>
    <row r="97" spans="1:17" x14ac:dyDescent="0.25">
      <c r="A97" s="36">
        <v>41153</v>
      </c>
      <c r="B97" s="37">
        <v>0.1573</v>
      </c>
      <c r="C97" s="38">
        <v>1440.670044</v>
      </c>
      <c r="D97" s="37">
        <v>5.9999999999999995E-4</v>
      </c>
      <c r="E97" s="48">
        <v>2.0500000000000001E-2</v>
      </c>
      <c r="F97" s="38">
        <v>33</v>
      </c>
      <c r="G97" s="38">
        <f t="shared" si="11"/>
        <v>1249.3058783203264</v>
      </c>
      <c r="H97" s="38">
        <v>1250</v>
      </c>
      <c r="I97" s="49">
        <v>41215</v>
      </c>
      <c r="J97" s="38">
        <v>35</v>
      </c>
      <c r="K97" s="38">
        <v>0.85</v>
      </c>
      <c r="L97" s="38">
        <v>0.05</v>
      </c>
      <c r="M97" s="38">
        <f t="shared" si="6"/>
        <v>1249.0780842606098</v>
      </c>
      <c r="N97" s="38">
        <f t="shared" si="7"/>
        <v>124.90780842606098</v>
      </c>
      <c r="O97" s="38">
        <f t="shared" si="8"/>
        <v>6.8221154662101123E-3</v>
      </c>
      <c r="P97" s="38">
        <f t="shared" si="9"/>
        <v>0.80682211546621008</v>
      </c>
      <c r="Q97" s="37">
        <f t="shared" si="10"/>
        <v>6.459340898161762E-3</v>
      </c>
    </row>
    <row r="98" spans="1:17" x14ac:dyDescent="0.25">
      <c r="A98" s="36">
        <v>41183</v>
      </c>
      <c r="B98" s="37">
        <v>0.186</v>
      </c>
      <c r="C98" s="38">
        <v>1412.160034</v>
      </c>
      <c r="D98" s="37">
        <v>8.9999999999999998E-4</v>
      </c>
      <c r="E98" s="48">
        <v>2.1000000000000001E-2</v>
      </c>
      <c r="F98" s="38">
        <v>30</v>
      </c>
      <c r="G98" s="38">
        <f t="shared" si="11"/>
        <v>1203.1141776000516</v>
      </c>
      <c r="H98" s="38">
        <v>1205</v>
      </c>
      <c r="I98" s="49">
        <v>41265</v>
      </c>
      <c r="J98" s="38">
        <v>52</v>
      </c>
      <c r="K98" s="38">
        <v>2.75</v>
      </c>
      <c r="L98" s="38">
        <v>0.55000000000000004</v>
      </c>
      <c r="M98" s="38">
        <f t="shared" si="6"/>
        <v>1202.0955057951826</v>
      </c>
      <c r="N98" s="38">
        <f t="shared" si="7"/>
        <v>120.20955057951826</v>
      </c>
      <c r="O98" s="38">
        <f t="shared" si="8"/>
        <v>9.0959744103778634E-3</v>
      </c>
      <c r="P98" s="38">
        <f t="shared" si="9"/>
        <v>2.2090959744103782</v>
      </c>
      <c r="Q98" s="37">
        <f t="shared" si="10"/>
        <v>1.8377042121533162E-2</v>
      </c>
    </row>
    <row r="99" spans="1:17" x14ac:dyDescent="0.25">
      <c r="A99" s="36">
        <v>41214</v>
      </c>
      <c r="B99" s="37">
        <v>0.15870000000000001</v>
      </c>
      <c r="C99" s="38">
        <v>1416.1800539999999</v>
      </c>
      <c r="D99" s="37">
        <v>1.1000000000000001E-3</v>
      </c>
      <c r="E99" s="48">
        <v>2.1999999999999999E-2</v>
      </c>
      <c r="F99" s="38">
        <v>31</v>
      </c>
      <c r="G99" s="38">
        <f t="shared" si="11"/>
        <v>1231.8548079155298</v>
      </c>
      <c r="H99" s="38">
        <v>1230</v>
      </c>
      <c r="I99" s="49">
        <v>41293</v>
      </c>
      <c r="J99" s="38">
        <v>50</v>
      </c>
      <c r="K99" s="38">
        <v>1.8</v>
      </c>
      <c r="L99" s="38">
        <v>0.75</v>
      </c>
      <c r="M99" s="38">
        <f t="shared" si="6"/>
        <v>1228.0146714977036</v>
      </c>
      <c r="N99" s="38">
        <f t="shared" si="7"/>
        <v>122.80146714977036</v>
      </c>
      <c r="O99" s="38">
        <f t="shared" si="8"/>
        <v>1.1641393184863524E-2</v>
      </c>
      <c r="P99" s="38">
        <f t="shared" si="9"/>
        <v>1.0616413931848636</v>
      </c>
      <c r="Q99" s="37">
        <f t="shared" si="10"/>
        <v>8.6451849299981984E-3</v>
      </c>
    </row>
    <row r="100" spans="1:17" x14ac:dyDescent="0.25">
      <c r="A100" s="36">
        <v>41244</v>
      </c>
      <c r="B100" s="37">
        <v>0.1802</v>
      </c>
      <c r="C100" s="38">
        <v>1426.1899410000001</v>
      </c>
      <c r="D100" s="37">
        <v>2.0000000000000001E-4</v>
      </c>
      <c r="E100" s="48">
        <v>2.1999999999999999E-2</v>
      </c>
      <c r="F100" s="38">
        <v>31</v>
      </c>
      <c r="G100" s="38">
        <f t="shared" si="11"/>
        <v>1217.7388423156535</v>
      </c>
      <c r="H100" s="38">
        <v>1220</v>
      </c>
      <c r="I100" s="49">
        <v>41306</v>
      </c>
      <c r="J100" s="38">
        <v>32</v>
      </c>
      <c r="K100" s="38">
        <v>0.85</v>
      </c>
      <c r="L100" s="38">
        <v>0.05</v>
      </c>
      <c r="M100" s="38">
        <f t="shared" si="6"/>
        <v>1219.1286084067215</v>
      </c>
      <c r="N100" s="38">
        <f t="shared" si="7"/>
        <v>121.91286084067215</v>
      </c>
      <c r="O100" s="38">
        <f t="shared" si="8"/>
        <v>2.0853046620178273E-3</v>
      </c>
      <c r="P100" s="38">
        <f t="shared" si="9"/>
        <v>0.80208530466201777</v>
      </c>
      <c r="Q100" s="37">
        <f t="shared" si="10"/>
        <v>6.5791689172995669E-3</v>
      </c>
    </row>
    <row r="101" spans="1:17" x14ac:dyDescent="0.25">
      <c r="A101" s="36">
        <v>41275</v>
      </c>
      <c r="B101" s="37">
        <v>0.14280000000000001</v>
      </c>
      <c r="C101" s="38">
        <v>1498.1099850000001</v>
      </c>
      <c r="D101" s="37">
        <v>4.0000000000000002E-4</v>
      </c>
      <c r="E101" s="48">
        <v>2.1299999999999999E-2</v>
      </c>
      <c r="F101" s="38">
        <v>28</v>
      </c>
      <c r="G101" s="38">
        <f t="shared" si="11"/>
        <v>1329.3078447382129</v>
      </c>
      <c r="H101" s="38">
        <v>1330</v>
      </c>
      <c r="I101" s="49">
        <v>41334</v>
      </c>
      <c r="J101" s="38">
        <v>29</v>
      </c>
      <c r="K101" s="38">
        <v>0.9</v>
      </c>
      <c r="L101" s="38">
        <v>0.05</v>
      </c>
      <c r="M101" s="38">
        <f t="shared" si="6"/>
        <v>1329.0577321785058</v>
      </c>
      <c r="N101" s="38">
        <f t="shared" si="7"/>
        <v>132.90577321785059</v>
      </c>
      <c r="O101" s="38">
        <f t="shared" si="8"/>
        <v>4.1058839804800143E-3</v>
      </c>
      <c r="P101" s="38">
        <f t="shared" si="9"/>
        <v>0.85410588398048004</v>
      </c>
      <c r="Q101" s="37">
        <f t="shared" si="10"/>
        <v>6.4264016776794533E-3</v>
      </c>
    </row>
    <row r="102" spans="1:17" x14ac:dyDescent="0.25">
      <c r="A102" s="36">
        <v>41306</v>
      </c>
      <c r="B102" s="37">
        <v>0.15509999999999999</v>
      </c>
      <c r="C102" s="38">
        <v>1514.6800539999999</v>
      </c>
      <c r="D102" s="37">
        <v>6.9999999999999999E-4</v>
      </c>
      <c r="E102" s="48">
        <v>2.1000000000000001E-2</v>
      </c>
      <c r="F102" s="38">
        <v>28</v>
      </c>
      <c r="G102" s="38">
        <f t="shared" si="11"/>
        <v>1330.6144141064742</v>
      </c>
      <c r="H102" s="38">
        <v>1330</v>
      </c>
      <c r="I102" s="49">
        <v>41369</v>
      </c>
      <c r="J102" s="38">
        <v>36</v>
      </c>
      <c r="K102" s="38">
        <v>1.75</v>
      </c>
      <c r="L102" s="38">
        <v>0.05</v>
      </c>
      <c r="M102" s="38">
        <f t="shared" si="6"/>
        <v>1328.1581785122303</v>
      </c>
      <c r="N102" s="38">
        <f t="shared" si="7"/>
        <v>132.81581785122302</v>
      </c>
      <c r="O102" s="38">
        <f t="shared" si="8"/>
        <v>7.2261940985061278E-3</v>
      </c>
      <c r="P102" s="38">
        <f t="shared" si="9"/>
        <v>1.7072261940985061</v>
      </c>
      <c r="Q102" s="37">
        <f t="shared" si="10"/>
        <v>1.2854087876873961E-2</v>
      </c>
    </row>
    <row r="103" spans="1:17" x14ac:dyDescent="0.25">
      <c r="A103" s="36">
        <v>41334</v>
      </c>
      <c r="B103" s="37">
        <v>0.127</v>
      </c>
      <c r="C103" s="38">
        <v>1569.1899410000001</v>
      </c>
      <c r="D103" s="37">
        <v>4.0000000000000002E-4</v>
      </c>
      <c r="E103" s="48">
        <v>2.07E-2</v>
      </c>
      <c r="F103" s="38">
        <v>33</v>
      </c>
      <c r="G103" s="38">
        <f t="shared" si="11"/>
        <v>1397.9113620110284</v>
      </c>
      <c r="H103" s="38">
        <v>1400</v>
      </c>
      <c r="I103" s="49">
        <v>41397</v>
      </c>
      <c r="J103" s="38">
        <v>36</v>
      </c>
      <c r="K103" s="38">
        <v>1.25</v>
      </c>
      <c r="L103" s="38">
        <v>0.05</v>
      </c>
      <c r="M103" s="38">
        <f t="shared" si="6"/>
        <v>1398.6947682127986</v>
      </c>
      <c r="N103" s="38">
        <f t="shared" si="7"/>
        <v>139.86947682127987</v>
      </c>
      <c r="O103" s="38">
        <f t="shared" si="8"/>
        <v>5.1035911713523197E-3</v>
      </c>
      <c r="P103" s="38">
        <f t="shared" si="9"/>
        <v>1.2051035911713524</v>
      </c>
      <c r="Q103" s="37">
        <f t="shared" si="10"/>
        <v>8.6159154846285006E-3</v>
      </c>
    </row>
    <row r="104" spans="1:17" x14ac:dyDescent="0.25">
      <c r="A104" s="36">
        <v>41365</v>
      </c>
      <c r="B104" s="37">
        <v>0.13519999999999999</v>
      </c>
      <c r="C104" s="38">
        <v>1597.5699460000001</v>
      </c>
      <c r="D104" s="37">
        <v>2.9999999999999997E-4</v>
      </c>
      <c r="E104" s="48">
        <v>2.07E-2</v>
      </c>
      <c r="F104" s="38">
        <v>31</v>
      </c>
      <c r="G104" s="38">
        <f t="shared" si="11"/>
        <v>1418.1330691259161</v>
      </c>
      <c r="H104" s="38">
        <v>1420</v>
      </c>
      <c r="I104" s="49">
        <v>41447</v>
      </c>
      <c r="J104" s="38">
        <v>53</v>
      </c>
      <c r="K104" s="38">
        <v>2.6</v>
      </c>
      <c r="L104" s="38">
        <v>0.8</v>
      </c>
      <c r="M104" s="38">
        <f t="shared" si="6"/>
        <v>1417.3381438130418</v>
      </c>
      <c r="N104" s="38">
        <f t="shared" si="7"/>
        <v>141.73381438130417</v>
      </c>
      <c r="O104" s="38">
        <f t="shared" si="8"/>
        <v>3.6775933547465584E-3</v>
      </c>
      <c r="P104" s="38">
        <f t="shared" si="9"/>
        <v>1.8036775933547466</v>
      </c>
      <c r="Q104" s="37">
        <f t="shared" si="10"/>
        <v>1.2725810006794442E-2</v>
      </c>
    </row>
    <row r="105" spans="1:17" x14ac:dyDescent="0.25">
      <c r="A105" s="36">
        <v>41395</v>
      </c>
      <c r="B105" s="37">
        <v>0.16300000000000001</v>
      </c>
      <c r="C105" s="38">
        <v>1630.73999</v>
      </c>
      <c r="D105" s="37">
        <v>2.9999999999999997E-4</v>
      </c>
      <c r="E105" s="48">
        <v>2.01E-2</v>
      </c>
      <c r="F105" s="38">
        <v>28</v>
      </c>
      <c r="G105" s="38">
        <f t="shared" si="11"/>
        <v>1423.4060853328658</v>
      </c>
      <c r="H105" s="38">
        <v>1420</v>
      </c>
      <c r="I105" s="49">
        <v>41460</v>
      </c>
      <c r="J105" s="38">
        <v>35</v>
      </c>
      <c r="K105" s="38">
        <v>1.6</v>
      </c>
      <c r="L105" s="38">
        <v>0.1</v>
      </c>
      <c r="M105" s="38">
        <f t="shared" si="6"/>
        <v>1418.3591512724847</v>
      </c>
      <c r="N105" s="38">
        <f t="shared" si="7"/>
        <v>141.83591512724848</v>
      </c>
      <c r="O105" s="38">
        <f t="shared" si="8"/>
        <v>3.3010289077819461E-3</v>
      </c>
      <c r="P105" s="38">
        <f t="shared" si="9"/>
        <v>1.5033010289077819</v>
      </c>
      <c r="Q105" s="37">
        <f t="shared" si="10"/>
        <v>1.0598874252399974E-2</v>
      </c>
    </row>
    <row r="106" spans="1:17" x14ac:dyDescent="0.25">
      <c r="A106" s="36">
        <v>41426</v>
      </c>
      <c r="B106" s="37">
        <v>0.1686</v>
      </c>
      <c r="C106" s="38">
        <v>1606.280029</v>
      </c>
      <c r="D106" s="37">
        <v>2.0000000000000001E-4</v>
      </c>
      <c r="E106" s="48">
        <v>2.06E-2</v>
      </c>
      <c r="F106" s="38">
        <v>33</v>
      </c>
      <c r="G106" s="38">
        <f t="shared" si="11"/>
        <v>1378.9458573773804</v>
      </c>
      <c r="H106" s="38">
        <v>1380</v>
      </c>
      <c r="I106" s="49">
        <v>41488</v>
      </c>
      <c r="J106" s="38">
        <v>35</v>
      </c>
      <c r="K106" s="38">
        <v>1.1499999999999999</v>
      </c>
      <c r="L106" s="38">
        <v>0.05</v>
      </c>
      <c r="M106" s="38">
        <f t="shared" si="6"/>
        <v>1378.8235345003548</v>
      </c>
      <c r="N106" s="38">
        <f t="shared" si="7"/>
        <v>137.88235345003548</v>
      </c>
      <c r="O106" s="38">
        <f t="shared" si="8"/>
        <v>2.5140324083682921E-3</v>
      </c>
      <c r="P106" s="38">
        <f t="shared" si="9"/>
        <v>1.1025140324083682</v>
      </c>
      <c r="Q106" s="37">
        <f t="shared" si="10"/>
        <v>7.9960488403462513E-3</v>
      </c>
    </row>
    <row r="107" spans="1:17" x14ac:dyDescent="0.25">
      <c r="A107" s="36">
        <v>41456</v>
      </c>
      <c r="B107" s="37">
        <v>0.13450000000000001</v>
      </c>
      <c r="C107" s="38">
        <v>1685.7299800000001</v>
      </c>
      <c r="D107" s="37">
        <v>2.9999999999999997E-4</v>
      </c>
      <c r="E107" s="48">
        <v>2.0199999999999999E-2</v>
      </c>
      <c r="F107" s="38">
        <v>30</v>
      </c>
      <c r="G107" s="38">
        <f t="shared" si="11"/>
        <v>1500.2237520187166</v>
      </c>
      <c r="H107" s="38">
        <v>1500</v>
      </c>
      <c r="I107" s="49">
        <v>41538</v>
      </c>
      <c r="J107" s="38">
        <v>52</v>
      </c>
      <c r="K107" s="38">
        <v>2.2000000000000002</v>
      </c>
      <c r="L107" s="38">
        <v>2.75</v>
      </c>
      <c r="M107" s="38">
        <f t="shared" si="6"/>
        <v>1497.7358917809524</v>
      </c>
      <c r="N107" s="38">
        <f t="shared" si="7"/>
        <v>149.77358917809525</v>
      </c>
      <c r="O107" s="38">
        <f t="shared" si="8"/>
        <v>3.7473401796361706E-3</v>
      </c>
      <c r="P107" s="38">
        <f t="shared" si="9"/>
        <v>-0.54625265982036364</v>
      </c>
      <c r="Q107" s="37">
        <f t="shared" si="10"/>
        <v>-3.6471894865977772E-3</v>
      </c>
    </row>
    <row r="108" spans="1:17" x14ac:dyDescent="0.25">
      <c r="A108" s="36">
        <v>41487</v>
      </c>
      <c r="B108" s="37">
        <v>0.1701</v>
      </c>
      <c r="C108" s="38">
        <v>1632.969971</v>
      </c>
      <c r="D108" s="37">
        <v>2.0000000000000001E-4</v>
      </c>
      <c r="E108" s="48">
        <v>2.0400000000000001E-2</v>
      </c>
      <c r="F108" s="38">
        <v>31</v>
      </c>
      <c r="G108" s="38">
        <f t="shared" si="11"/>
        <v>1406.6428277566647</v>
      </c>
      <c r="H108" s="38">
        <v>1410</v>
      </c>
      <c r="I108" s="49">
        <v>41551</v>
      </c>
      <c r="J108" s="38">
        <v>35</v>
      </c>
      <c r="K108" s="38">
        <v>1.55</v>
      </c>
      <c r="L108" s="38">
        <v>0.1</v>
      </c>
      <c r="M108" s="38">
        <f t="shared" si="6"/>
        <v>1408.4229591634062</v>
      </c>
      <c r="N108" s="38">
        <f t="shared" si="7"/>
        <v>140.84229591634062</v>
      </c>
      <c r="O108" s="38">
        <f t="shared" si="8"/>
        <v>2.4187389938325051E-3</v>
      </c>
      <c r="P108" s="38">
        <f t="shared" si="9"/>
        <v>1.4524187389938326</v>
      </c>
      <c r="Q108" s="37">
        <f t="shared" si="10"/>
        <v>1.0312376190292721E-2</v>
      </c>
    </row>
    <row r="109" spans="1:17" x14ac:dyDescent="0.25">
      <c r="A109" s="36">
        <v>41518</v>
      </c>
      <c r="B109" s="37">
        <v>0.16600000000000001</v>
      </c>
      <c r="C109" s="38">
        <v>1681.5500489999999</v>
      </c>
      <c r="D109" s="37">
        <v>2.9999999999999997E-4</v>
      </c>
      <c r="E109" s="48">
        <v>2.0400000000000001E-2</v>
      </c>
      <c r="F109" s="38">
        <v>31</v>
      </c>
      <c r="G109" s="38">
        <f t="shared" si="11"/>
        <v>1453.6199898820012</v>
      </c>
      <c r="H109" s="38">
        <v>1455</v>
      </c>
      <c r="I109" s="49">
        <v>41579</v>
      </c>
      <c r="J109" s="38">
        <v>32</v>
      </c>
      <c r="K109" s="38">
        <v>1.65</v>
      </c>
      <c r="L109" s="38">
        <v>0.05</v>
      </c>
      <c r="M109" s="38">
        <f t="shared" si="6"/>
        <v>1453.3117320101017</v>
      </c>
      <c r="N109" s="38">
        <f t="shared" si="7"/>
        <v>145.33117320101016</v>
      </c>
      <c r="O109" s="38">
        <f t="shared" si="8"/>
        <v>3.7450474662083393E-3</v>
      </c>
      <c r="P109" s="38">
        <f t="shared" si="9"/>
        <v>1.6037450474662083</v>
      </c>
      <c r="Q109" s="37">
        <f t="shared" si="10"/>
        <v>1.103510700521243E-2</v>
      </c>
    </row>
    <row r="110" spans="1:17" x14ac:dyDescent="0.25">
      <c r="A110" s="36">
        <v>41548</v>
      </c>
      <c r="B110" s="37">
        <v>0.13750000000000001</v>
      </c>
      <c r="C110" s="38">
        <v>1756.540039</v>
      </c>
      <c r="D110" s="37">
        <v>2.9999999999999997E-4</v>
      </c>
      <c r="E110" s="48">
        <v>2.01E-2</v>
      </c>
      <c r="F110" s="38">
        <v>29</v>
      </c>
      <c r="G110" s="38">
        <f t="shared" si="11"/>
        <v>1562.3816863855134</v>
      </c>
      <c r="H110" s="38">
        <v>1560</v>
      </c>
      <c r="I110" s="49">
        <v>41614</v>
      </c>
      <c r="J110" s="38">
        <v>36</v>
      </c>
      <c r="K110" s="38">
        <v>1.4</v>
      </c>
      <c r="L110" s="38">
        <v>0.35</v>
      </c>
      <c r="M110" s="38">
        <f t="shared" si="6"/>
        <v>1558.5538417787825</v>
      </c>
      <c r="N110" s="38">
        <f t="shared" si="7"/>
        <v>155.85538417787825</v>
      </c>
      <c r="O110" s="38">
        <f t="shared" si="8"/>
        <v>3.748323691755468E-3</v>
      </c>
      <c r="P110" s="38">
        <f t="shared" si="9"/>
        <v>1.0537483236917553</v>
      </c>
      <c r="Q110" s="37">
        <f t="shared" si="10"/>
        <v>6.761064619295468E-3</v>
      </c>
    </row>
    <row r="111" spans="1:17" x14ac:dyDescent="0.25">
      <c r="A111" s="36">
        <v>41579</v>
      </c>
      <c r="B111" s="37">
        <v>0.13700000000000001</v>
      </c>
      <c r="C111" s="38">
        <v>1805.8100589999999</v>
      </c>
      <c r="D111" s="37">
        <v>5.0000000000000001E-4</v>
      </c>
      <c r="E111" s="48">
        <v>1.95E-2</v>
      </c>
      <c r="F111" s="38">
        <v>32</v>
      </c>
      <c r="G111" s="38">
        <f t="shared" si="11"/>
        <v>1597.6178017045345</v>
      </c>
      <c r="H111" s="38">
        <v>1600</v>
      </c>
      <c r="I111" s="49">
        <v>41642</v>
      </c>
      <c r="J111" s="38">
        <v>35</v>
      </c>
      <c r="K111" s="38">
        <v>1.65</v>
      </c>
      <c r="L111" s="38">
        <v>0.1</v>
      </c>
      <c r="M111" s="38">
        <f t="shared" si="6"/>
        <v>1598.2732895101976</v>
      </c>
      <c r="N111" s="38">
        <f t="shared" si="7"/>
        <v>159.82732895101975</v>
      </c>
      <c r="O111" s="38">
        <f t="shared" si="8"/>
        <v>7.0786134019493628E-3</v>
      </c>
      <c r="P111" s="38">
        <f t="shared" si="9"/>
        <v>1.5570786134019492</v>
      </c>
      <c r="Q111" s="37">
        <f t="shared" si="10"/>
        <v>9.7422551175783412E-3</v>
      </c>
    </row>
    <row r="112" spans="1:17" x14ac:dyDescent="0.25">
      <c r="A112" s="36">
        <v>41609</v>
      </c>
      <c r="B112" s="37">
        <v>0.13719999999999999</v>
      </c>
      <c r="C112" s="38">
        <v>1848.3599850000001</v>
      </c>
      <c r="D112" s="37">
        <v>1E-4</v>
      </c>
      <c r="E112" s="48">
        <v>1.9400000000000001E-2</v>
      </c>
      <c r="F112" s="38">
        <v>31</v>
      </c>
      <c r="G112" s="38">
        <f t="shared" si="11"/>
        <v>1638.0755585589136</v>
      </c>
      <c r="H112" s="38">
        <v>1640</v>
      </c>
      <c r="I112" s="49">
        <v>41692</v>
      </c>
      <c r="J112" s="38">
        <v>53</v>
      </c>
      <c r="K112" s="38">
        <v>3</v>
      </c>
      <c r="L112" s="38">
        <v>4.3</v>
      </c>
      <c r="M112" s="38">
        <f t="shared" si="6"/>
        <v>1636.9761864742629</v>
      </c>
      <c r="N112" s="38">
        <f t="shared" si="7"/>
        <v>163.69761864742628</v>
      </c>
      <c r="O112" s="38">
        <f t="shared" si="8"/>
        <v>1.4157940062679384E-3</v>
      </c>
      <c r="P112" s="38">
        <f t="shared" si="9"/>
        <v>-1.2985842059937318</v>
      </c>
      <c r="Q112" s="37">
        <f t="shared" si="10"/>
        <v>-7.932822827378061E-3</v>
      </c>
    </row>
    <row r="113" spans="1:17" x14ac:dyDescent="0.25">
      <c r="A113" s="36">
        <v>41640</v>
      </c>
      <c r="B113" s="37">
        <v>0.18410000000000001</v>
      </c>
      <c r="C113" s="38">
        <v>1782.589966</v>
      </c>
      <c r="D113" s="37">
        <v>2.9999999999999997E-4</v>
      </c>
      <c r="E113" s="48">
        <v>1.9400000000000001E-2</v>
      </c>
      <c r="F113" s="38">
        <v>28</v>
      </c>
      <c r="G113" s="38">
        <f t="shared" si="11"/>
        <v>1529.4640785261429</v>
      </c>
      <c r="H113" s="38">
        <v>1530</v>
      </c>
      <c r="I113" s="49">
        <v>41705</v>
      </c>
      <c r="J113" s="38">
        <v>35</v>
      </c>
      <c r="K113" s="38">
        <v>2.7</v>
      </c>
      <c r="L113" s="38">
        <v>0.1</v>
      </c>
      <c r="M113" s="38">
        <f t="shared" si="6"/>
        <v>1527.2559869344375</v>
      </c>
      <c r="N113" s="38">
        <f t="shared" si="7"/>
        <v>152.72559869344374</v>
      </c>
      <c r="O113" s="38">
        <f t="shared" si="8"/>
        <v>3.5769590471201795E-3</v>
      </c>
      <c r="P113" s="38">
        <f t="shared" si="9"/>
        <v>2.6035769590471203</v>
      </c>
      <c r="Q113" s="37">
        <f t="shared" si="10"/>
        <v>1.7047416944641434E-2</v>
      </c>
    </row>
    <row r="114" spans="1:17" x14ac:dyDescent="0.25">
      <c r="A114" s="36">
        <v>41671</v>
      </c>
      <c r="B114" s="41">
        <v>0.14000000000000001</v>
      </c>
      <c r="C114" s="38">
        <v>1859.4499510000001</v>
      </c>
      <c r="D114" s="37">
        <v>4.0000000000000002E-4</v>
      </c>
      <c r="E114" s="48">
        <v>1.9699999999999999E-2</v>
      </c>
      <c r="F114" s="38">
        <v>31</v>
      </c>
      <c r="G114" s="38">
        <f t="shared" si="11"/>
        <v>1643.9278477066346</v>
      </c>
      <c r="H114" s="38">
        <v>1645</v>
      </c>
      <c r="I114" s="49">
        <v>41733</v>
      </c>
      <c r="J114" s="38">
        <v>35</v>
      </c>
      <c r="K114" s="38">
        <v>1.75</v>
      </c>
      <c r="L114" s="38">
        <v>0.1</v>
      </c>
      <c r="M114" s="38">
        <f t="shared" si="6"/>
        <v>1643.1869053196317</v>
      </c>
      <c r="N114" s="38">
        <f t="shared" si="7"/>
        <v>164.31869053196317</v>
      </c>
      <c r="O114" s="38">
        <f t="shared" si="8"/>
        <v>5.6418814851051814E-3</v>
      </c>
      <c r="P114" s="38">
        <f t="shared" si="9"/>
        <v>1.655641881485105</v>
      </c>
      <c r="Q114" s="37">
        <f t="shared" si="10"/>
        <v>1.0075797683910162E-2</v>
      </c>
    </row>
    <row r="115" spans="1:17" x14ac:dyDescent="0.25">
      <c r="A115" s="36">
        <v>41699</v>
      </c>
      <c r="B115" s="37">
        <v>0.13880000000000001</v>
      </c>
      <c r="C115" s="38">
        <v>1872.339966</v>
      </c>
      <c r="D115" s="37">
        <v>2.9999999999999997E-4</v>
      </c>
      <c r="E115" s="48">
        <v>1.9400000000000001E-2</v>
      </c>
      <c r="F115" s="38">
        <v>30</v>
      </c>
      <c r="G115" s="38">
        <f t="shared" si="11"/>
        <v>1660.3390984002272</v>
      </c>
      <c r="H115" s="38">
        <v>1660</v>
      </c>
      <c r="I115" s="49">
        <v>41761</v>
      </c>
      <c r="J115" s="38">
        <v>32</v>
      </c>
      <c r="K115" s="38">
        <v>1.55</v>
      </c>
      <c r="L115" s="38">
        <v>0.05</v>
      </c>
      <c r="M115" s="38">
        <f t="shared" si="6"/>
        <v>1658.4063403001849</v>
      </c>
      <c r="N115" s="38">
        <f t="shared" si="7"/>
        <v>165.84063403001849</v>
      </c>
      <c r="O115" s="38">
        <f t="shared" si="8"/>
        <v>4.1274911778281121E-3</v>
      </c>
      <c r="P115" s="38">
        <f t="shared" si="9"/>
        <v>1.5041274911778282</v>
      </c>
      <c r="Q115" s="37">
        <f t="shared" si="10"/>
        <v>9.0697162367672137E-3</v>
      </c>
    </row>
    <row r="116" spans="1:17" x14ac:dyDescent="0.25">
      <c r="A116" s="36">
        <v>41730</v>
      </c>
      <c r="B116" s="37">
        <v>0.1341</v>
      </c>
      <c r="C116" s="38">
        <v>1883.9499510000001</v>
      </c>
      <c r="D116" s="37">
        <v>2.0000000000000001E-4</v>
      </c>
      <c r="E116" s="48">
        <v>1.9599999999999999E-2</v>
      </c>
      <c r="F116" s="38">
        <v>30</v>
      </c>
      <c r="G116" s="38">
        <f t="shared" si="11"/>
        <v>1677.2698836063407</v>
      </c>
      <c r="H116" s="38">
        <v>1675</v>
      </c>
      <c r="I116" s="49">
        <v>41796</v>
      </c>
      <c r="J116" s="38">
        <v>37</v>
      </c>
      <c r="K116" s="38">
        <v>1.6</v>
      </c>
      <c r="L116" s="38">
        <v>0.1</v>
      </c>
      <c r="M116" s="38">
        <f t="shared" si="6"/>
        <v>1673.366041440129</v>
      </c>
      <c r="N116" s="38">
        <f t="shared" si="7"/>
        <v>167.33660414401291</v>
      </c>
      <c r="O116" s="38">
        <f t="shared" si="8"/>
        <v>2.7770628932261097E-3</v>
      </c>
      <c r="P116" s="38">
        <f t="shared" si="9"/>
        <v>1.5027770628932262</v>
      </c>
      <c r="Q116" s="37">
        <f t="shared" si="10"/>
        <v>8.9805638794959002E-3</v>
      </c>
    </row>
    <row r="117" spans="1:17" x14ac:dyDescent="0.25">
      <c r="A117" s="36">
        <v>41760</v>
      </c>
      <c r="B117" s="37">
        <v>0.114</v>
      </c>
      <c r="C117" s="38">
        <v>1923.5699460000001</v>
      </c>
      <c r="D117" s="37">
        <v>5.0000000000000001E-4</v>
      </c>
      <c r="E117" s="48">
        <v>1.9599999999999999E-2</v>
      </c>
      <c r="F117" s="38">
        <v>31</v>
      </c>
      <c r="G117" s="38">
        <f t="shared" si="11"/>
        <v>1739.2666231895591</v>
      </c>
      <c r="H117" s="38">
        <v>1740</v>
      </c>
      <c r="I117" s="49">
        <v>41823</v>
      </c>
      <c r="J117" s="38">
        <v>34</v>
      </c>
      <c r="K117" s="38">
        <v>1.35</v>
      </c>
      <c r="L117" s="38">
        <v>0.2</v>
      </c>
      <c r="M117" s="38">
        <f t="shared" si="6"/>
        <v>1738.5689607913387</v>
      </c>
      <c r="N117" s="38">
        <f t="shared" si="7"/>
        <v>173.85689607913386</v>
      </c>
      <c r="O117" s="38">
        <f t="shared" si="8"/>
        <v>7.4404508282556268E-3</v>
      </c>
      <c r="P117" s="38">
        <f t="shared" si="9"/>
        <v>1.1574404508282559</v>
      </c>
      <c r="Q117" s="37">
        <f t="shared" si="10"/>
        <v>6.6574319278162397E-3</v>
      </c>
    </row>
    <row r="118" spans="1:17" x14ac:dyDescent="0.25">
      <c r="A118" s="36">
        <v>41791</v>
      </c>
      <c r="B118" s="37">
        <v>0.1157</v>
      </c>
      <c r="C118" s="38">
        <v>1960.2299800000001</v>
      </c>
      <c r="D118" s="37">
        <v>2.0000000000000001E-4</v>
      </c>
      <c r="E118" s="48">
        <v>1.9199999999999998E-2</v>
      </c>
      <c r="F118" s="38">
        <v>31</v>
      </c>
      <c r="G118" s="38">
        <f t="shared" si="11"/>
        <v>1769.8253161690384</v>
      </c>
      <c r="H118" s="38">
        <v>1770</v>
      </c>
      <c r="I118" s="49">
        <v>41852</v>
      </c>
      <c r="J118" s="38">
        <v>32</v>
      </c>
      <c r="K118" s="38">
        <v>1.8</v>
      </c>
      <c r="L118" s="38">
        <v>0.2</v>
      </c>
      <c r="M118" s="38">
        <f t="shared" si="6"/>
        <v>1768.1689646556531</v>
      </c>
      <c r="N118" s="38">
        <f t="shared" si="7"/>
        <v>176.81689646556532</v>
      </c>
      <c r="O118" s="38">
        <f t="shared" si="8"/>
        <v>3.0340662018149794E-3</v>
      </c>
      <c r="P118" s="38">
        <f t="shared" si="9"/>
        <v>1.603034066201815</v>
      </c>
      <c r="Q118" s="37">
        <f t="shared" si="10"/>
        <v>9.0660683353527925E-3</v>
      </c>
    </row>
    <row r="119" spans="1:17" x14ac:dyDescent="0.25">
      <c r="A119" s="36">
        <v>41821</v>
      </c>
      <c r="B119" s="37">
        <v>0.16950000000000001</v>
      </c>
      <c r="C119" s="38">
        <v>1930.670044</v>
      </c>
      <c r="D119" s="37">
        <v>1E-4</v>
      </c>
      <c r="E119" s="48">
        <v>1.9099999999999999E-2</v>
      </c>
      <c r="F119" s="38">
        <v>29</v>
      </c>
      <c r="G119" s="38">
        <f t="shared" si="11"/>
        <v>1672.2144337814811</v>
      </c>
      <c r="H119" s="38">
        <v>1670</v>
      </c>
      <c r="I119" s="49">
        <v>41887</v>
      </c>
      <c r="J119" s="38">
        <v>36</v>
      </c>
      <c r="K119" s="38">
        <v>2.6</v>
      </c>
      <c r="L119" s="38">
        <v>0.1</v>
      </c>
      <c r="M119" s="38">
        <f t="shared" si="6"/>
        <v>1667.3835288483513</v>
      </c>
      <c r="N119" s="38">
        <f t="shared" si="7"/>
        <v>166.73835288483514</v>
      </c>
      <c r="O119" s="38">
        <f t="shared" si="8"/>
        <v>1.3454333540951348E-3</v>
      </c>
      <c r="P119" s="38">
        <f t="shared" si="9"/>
        <v>2.501345433354095</v>
      </c>
      <c r="Q119" s="37">
        <f t="shared" si="10"/>
        <v>1.5001620143637586E-2</v>
      </c>
    </row>
    <row r="120" spans="1:17" x14ac:dyDescent="0.25">
      <c r="A120" s="36">
        <v>41852</v>
      </c>
      <c r="B120" s="37">
        <v>0.1198</v>
      </c>
      <c r="C120" s="38">
        <v>2003.369995</v>
      </c>
      <c r="D120" s="37">
        <v>2.0000000000000001E-4</v>
      </c>
      <c r="E120" s="48">
        <v>1.9400000000000001E-2</v>
      </c>
      <c r="F120" s="38">
        <v>32</v>
      </c>
      <c r="G120" s="38">
        <f t="shared" si="11"/>
        <v>1799.3272326775441</v>
      </c>
      <c r="H120" s="38">
        <v>1800</v>
      </c>
      <c r="I120" s="49">
        <v>41915</v>
      </c>
      <c r="J120" s="38">
        <v>35</v>
      </c>
      <c r="K120" s="38">
        <v>1.95</v>
      </c>
      <c r="L120" s="38">
        <v>0.15</v>
      </c>
      <c r="M120" s="38">
        <f t="shared" si="6"/>
        <v>1798.0154797830717</v>
      </c>
      <c r="N120" s="38">
        <f t="shared" si="7"/>
        <v>179.80154797830716</v>
      </c>
      <c r="O120" s="38">
        <f t="shared" si="8"/>
        <v>3.1869043975881859E-3</v>
      </c>
      <c r="P120" s="38">
        <f t="shared" si="9"/>
        <v>1.8031869043975883</v>
      </c>
      <c r="Q120" s="37">
        <f t="shared" si="10"/>
        <v>1.0028761847006682E-2</v>
      </c>
    </row>
    <row r="121" spans="1:17" x14ac:dyDescent="0.25">
      <c r="A121" s="36">
        <v>41883</v>
      </c>
      <c r="B121" s="37">
        <v>0.16309999999999999</v>
      </c>
      <c r="C121" s="38">
        <v>1972.290039</v>
      </c>
      <c r="D121" s="37">
        <v>2.0000000000000001E-4</v>
      </c>
      <c r="E121" s="48">
        <v>1.9300000000000001E-2</v>
      </c>
      <c r="F121" s="38">
        <v>31</v>
      </c>
      <c r="G121" s="38">
        <f t="shared" si="11"/>
        <v>1709.3536330868419</v>
      </c>
      <c r="H121" s="38">
        <v>1710</v>
      </c>
      <c r="I121" s="49">
        <v>41950</v>
      </c>
      <c r="J121" s="38">
        <v>38</v>
      </c>
      <c r="K121" s="38">
        <v>2.75</v>
      </c>
      <c r="L121" s="38">
        <v>0.1</v>
      </c>
      <c r="M121" s="38">
        <f t="shared" si="6"/>
        <v>1707.2143948912326</v>
      </c>
      <c r="N121" s="38">
        <f t="shared" si="7"/>
        <v>170.72143948912327</v>
      </c>
      <c r="O121" s="38">
        <f t="shared" si="8"/>
        <v>2.9466631766027164E-3</v>
      </c>
      <c r="P121" s="38">
        <f t="shared" si="9"/>
        <v>2.6529466631766025</v>
      </c>
      <c r="Q121" s="37">
        <f t="shared" si="10"/>
        <v>1.5539622153582081E-2</v>
      </c>
    </row>
    <row r="122" spans="1:17" x14ac:dyDescent="0.25">
      <c r="A122" s="36">
        <v>41913</v>
      </c>
      <c r="B122" s="37">
        <v>0.14030000000000001</v>
      </c>
      <c r="C122" s="38">
        <v>2018.0500489999999</v>
      </c>
      <c r="D122" s="37">
        <v>1E-4</v>
      </c>
      <c r="E122" s="48">
        <v>0.02</v>
      </c>
      <c r="F122" s="38">
        <v>28</v>
      </c>
      <c r="G122" s="38">
        <f t="shared" si="11"/>
        <v>1794.4829433624952</v>
      </c>
      <c r="H122" s="38">
        <v>1795</v>
      </c>
      <c r="I122" s="49">
        <v>41978</v>
      </c>
      <c r="J122" s="38">
        <v>35</v>
      </c>
      <c r="K122" s="38">
        <v>2.35</v>
      </c>
      <c r="L122" s="38">
        <v>0.35</v>
      </c>
      <c r="M122" s="38">
        <f t="shared" si="6"/>
        <v>1792.6327877537576</v>
      </c>
      <c r="N122" s="38">
        <f t="shared" si="7"/>
        <v>179.26327877537577</v>
      </c>
      <c r="O122" s="38">
        <f t="shared" si="8"/>
        <v>1.39320309878034E-3</v>
      </c>
      <c r="P122" s="38">
        <f t="shared" si="9"/>
        <v>2.0013932030987802</v>
      </c>
      <c r="Q122" s="37">
        <f t="shared" si="10"/>
        <v>1.1164546452408738E-2</v>
      </c>
    </row>
    <row r="123" spans="1:17" x14ac:dyDescent="0.25">
      <c r="A123" s="36">
        <v>41944</v>
      </c>
      <c r="B123" s="37">
        <v>0.1333</v>
      </c>
      <c r="C123" s="38">
        <v>2067.5600589999999</v>
      </c>
      <c r="D123" s="37">
        <v>4.0000000000000002E-4</v>
      </c>
      <c r="E123" s="48">
        <v>1.9099999999999999E-2</v>
      </c>
      <c r="F123" s="38">
        <v>33</v>
      </c>
      <c r="G123" s="38">
        <f t="shared" si="11"/>
        <v>1831.815664774246</v>
      </c>
      <c r="H123" s="38">
        <v>1830</v>
      </c>
      <c r="I123" s="49">
        <v>42006</v>
      </c>
      <c r="J123" s="38">
        <v>35</v>
      </c>
      <c r="K123" s="38">
        <v>2.2000000000000002</v>
      </c>
      <c r="L123" s="38">
        <v>0.15</v>
      </c>
      <c r="M123" s="38">
        <f t="shared" si="6"/>
        <v>1827.7298095653045</v>
      </c>
      <c r="N123" s="38">
        <f t="shared" si="7"/>
        <v>182.77298095653046</v>
      </c>
      <c r="O123" s="38">
        <f t="shared" si="8"/>
        <v>6.6895547929505693E-3</v>
      </c>
      <c r="P123" s="38">
        <f t="shared" si="9"/>
        <v>2.0566895547929507</v>
      </c>
      <c r="Q123" s="37">
        <f t="shared" si="10"/>
        <v>1.1252700174989761E-2</v>
      </c>
    </row>
    <row r="124" spans="1:17" x14ac:dyDescent="0.25">
      <c r="A124" s="36">
        <v>41974</v>
      </c>
      <c r="B124" s="37">
        <v>0.192</v>
      </c>
      <c r="C124" s="38">
        <v>2058.8999020000001</v>
      </c>
      <c r="D124" s="37">
        <v>2.9999999999999997E-4</v>
      </c>
      <c r="E124" s="48">
        <v>1.9199999999999998E-2</v>
      </c>
      <c r="F124" s="38">
        <v>30</v>
      </c>
      <c r="G124" s="38">
        <f t="shared" si="11"/>
        <v>1745.4261614380082</v>
      </c>
      <c r="H124" s="38">
        <v>1745</v>
      </c>
      <c r="I124" s="49">
        <v>42041</v>
      </c>
      <c r="J124" s="38">
        <v>37</v>
      </c>
      <c r="K124" s="38">
        <v>3.3</v>
      </c>
      <c r="L124" s="38">
        <v>0.35</v>
      </c>
      <c r="M124" s="38">
        <f t="shared" si="6"/>
        <v>1741.6469336836153</v>
      </c>
      <c r="N124" s="38">
        <f t="shared" si="7"/>
        <v>174.16469336836153</v>
      </c>
      <c r="O124" s="38">
        <f t="shared" si="8"/>
        <v>4.375895703474816E-3</v>
      </c>
      <c r="P124" s="38">
        <f t="shared" si="9"/>
        <v>2.9543758957034747</v>
      </c>
      <c r="Q124" s="37">
        <f t="shared" si="10"/>
        <v>1.696311599420966E-2</v>
      </c>
    </row>
    <row r="125" spans="1:17" x14ac:dyDescent="0.25">
      <c r="A125" s="36">
        <v>42005</v>
      </c>
      <c r="B125" s="37">
        <v>0.2097</v>
      </c>
      <c r="C125" s="38">
        <v>1994.98999</v>
      </c>
      <c r="D125" s="37">
        <v>1E-4</v>
      </c>
      <c r="E125" s="48">
        <v>1.9699999999999999E-2</v>
      </c>
      <c r="F125" s="38">
        <v>28</v>
      </c>
      <c r="G125" s="38">
        <f t="shared" si="11"/>
        <v>1676.3120723426284</v>
      </c>
      <c r="H125" s="38">
        <v>1675</v>
      </c>
      <c r="I125" s="49">
        <v>42069</v>
      </c>
      <c r="J125" s="38">
        <v>35</v>
      </c>
      <c r="K125" s="38">
        <v>2.85</v>
      </c>
      <c r="L125" s="38">
        <v>0.05</v>
      </c>
      <c r="M125" s="38">
        <f t="shared" si="6"/>
        <v>1672.1339384331723</v>
      </c>
      <c r="N125" s="38">
        <f t="shared" si="7"/>
        <v>167.21339384331722</v>
      </c>
      <c r="O125" s="38">
        <f t="shared" si="8"/>
        <v>1.3046009019233441E-3</v>
      </c>
      <c r="P125" s="38">
        <f t="shared" si="9"/>
        <v>2.8013046009019238</v>
      </c>
      <c r="Q125" s="37">
        <f t="shared" si="10"/>
        <v>1.6752872102618829E-2</v>
      </c>
    </row>
    <row r="126" spans="1:17" x14ac:dyDescent="0.25">
      <c r="A126" s="36">
        <v>42036</v>
      </c>
      <c r="B126" s="37">
        <v>0.13339999999999999</v>
      </c>
      <c r="C126" s="38">
        <v>2104.5</v>
      </c>
      <c r="D126" s="37">
        <v>2.0000000000000001E-4</v>
      </c>
      <c r="E126" s="48">
        <v>1.9400000000000001E-2</v>
      </c>
      <c r="F126" s="38">
        <v>32</v>
      </c>
      <c r="G126" s="38">
        <f t="shared" si="11"/>
        <v>1867.7282608854789</v>
      </c>
      <c r="H126" s="38">
        <v>1870</v>
      </c>
      <c r="I126" s="49">
        <v>42096</v>
      </c>
      <c r="J126" s="38">
        <v>34</v>
      </c>
      <c r="K126" s="38">
        <v>2.1</v>
      </c>
      <c r="L126" s="38">
        <v>0.1</v>
      </c>
      <c r="M126" s="38">
        <f t="shared" si="6"/>
        <v>1867.8651619683553</v>
      </c>
      <c r="N126" s="38">
        <f t="shared" si="7"/>
        <v>186.78651619683552</v>
      </c>
      <c r="O126" s="38">
        <f t="shared" si="8"/>
        <v>3.3120117864671732E-3</v>
      </c>
      <c r="P126" s="38">
        <f t="shared" si="9"/>
        <v>2.0033120117864671</v>
      </c>
      <c r="Q126" s="37">
        <f t="shared" si="10"/>
        <v>1.0725142545489622E-2</v>
      </c>
    </row>
    <row r="127" spans="1:17" x14ac:dyDescent="0.25">
      <c r="A127" s="36">
        <v>42064</v>
      </c>
      <c r="B127" s="37">
        <v>0.15290000000000001</v>
      </c>
      <c r="C127" s="38">
        <v>2067.889893</v>
      </c>
      <c r="D127" s="37">
        <v>5.0000000000000001E-4</v>
      </c>
      <c r="E127" s="48">
        <v>1.9599999999999999E-2</v>
      </c>
      <c r="F127" s="38">
        <v>30</v>
      </c>
      <c r="G127" s="38">
        <f t="shared" si="11"/>
        <v>1811.9542210425054</v>
      </c>
      <c r="H127" s="38">
        <v>1810</v>
      </c>
      <c r="I127" s="49">
        <v>42125</v>
      </c>
      <c r="J127" s="38">
        <v>31</v>
      </c>
      <c r="K127" s="38">
        <v>1.4</v>
      </c>
      <c r="L127" s="38">
        <v>0.05</v>
      </c>
      <c r="M127" s="38">
        <f t="shared" si="6"/>
        <v>1808.5231386183011</v>
      </c>
      <c r="N127" s="38">
        <f t="shared" si="7"/>
        <v>180.85231386183011</v>
      </c>
      <c r="O127" s="38">
        <f t="shared" si="8"/>
        <v>7.4899750201324238E-3</v>
      </c>
      <c r="P127" s="38">
        <f t="shared" si="9"/>
        <v>1.3574899750201324</v>
      </c>
      <c r="Q127" s="37">
        <f t="shared" si="10"/>
        <v>7.5060691568328234E-3</v>
      </c>
    </row>
    <row r="128" spans="1:17" x14ac:dyDescent="0.25">
      <c r="A128" s="36">
        <v>42095</v>
      </c>
      <c r="B128" s="37">
        <v>0.14549999999999999</v>
      </c>
      <c r="C128" s="38">
        <v>2085.51001</v>
      </c>
      <c r="D128" s="37">
        <v>0</v>
      </c>
      <c r="E128" s="48">
        <v>1.9599999999999999E-2</v>
      </c>
      <c r="F128" s="38">
        <v>29</v>
      </c>
      <c r="G128" s="38">
        <f t="shared" si="11"/>
        <v>1842.6871031825087</v>
      </c>
      <c r="H128" s="38">
        <v>1845</v>
      </c>
      <c r="I128" s="49">
        <v>42160</v>
      </c>
      <c r="J128" s="38">
        <v>36</v>
      </c>
      <c r="K128" s="38">
        <v>2</v>
      </c>
      <c r="L128" s="38">
        <v>0.2</v>
      </c>
      <c r="M128" s="38">
        <f t="shared" si="6"/>
        <v>1843</v>
      </c>
      <c r="N128" s="38">
        <f t="shared" si="7"/>
        <v>184.3</v>
      </c>
      <c r="O128" s="38">
        <f t="shared" si="8"/>
        <v>0</v>
      </c>
      <c r="P128" s="38">
        <f t="shared" si="9"/>
        <v>1.8</v>
      </c>
      <c r="Q128" s="37">
        <f t="shared" si="10"/>
        <v>9.7666847531199131E-3</v>
      </c>
    </row>
    <row r="129" spans="1:17" x14ac:dyDescent="0.25">
      <c r="A129" s="36">
        <v>42125</v>
      </c>
      <c r="B129" s="37">
        <v>0.1384</v>
      </c>
      <c r="C129" s="38">
        <v>2107.389893</v>
      </c>
      <c r="D129" s="37">
        <v>1E-4</v>
      </c>
      <c r="E129" s="48">
        <v>1.9599999999999999E-2</v>
      </c>
      <c r="F129" s="38">
        <v>32</v>
      </c>
      <c r="G129" s="38">
        <f t="shared" si="11"/>
        <v>1862.0636078943435</v>
      </c>
      <c r="H129" s="38">
        <v>1860</v>
      </c>
      <c r="I129" s="49">
        <v>41822</v>
      </c>
      <c r="J129" s="38">
        <v>34</v>
      </c>
      <c r="K129" s="38">
        <v>1.65</v>
      </c>
      <c r="L129" s="38">
        <v>0.15</v>
      </c>
      <c r="M129" s="38">
        <f t="shared" si="6"/>
        <v>1858.3326740532989</v>
      </c>
      <c r="N129" s="38">
        <f t="shared" si="7"/>
        <v>185.83326740532988</v>
      </c>
      <c r="O129" s="38">
        <f t="shared" si="8"/>
        <v>1.6436961249579874E-3</v>
      </c>
      <c r="P129" s="38">
        <f t="shared" si="9"/>
        <v>1.501643696124958</v>
      </c>
      <c r="Q129" s="37">
        <f t="shared" si="10"/>
        <v>8.0805967472425203E-3</v>
      </c>
    </row>
    <row r="130" spans="1:17" x14ac:dyDescent="0.25">
      <c r="A130" s="36">
        <v>42156</v>
      </c>
      <c r="B130" s="37">
        <v>0.18229999999999999</v>
      </c>
      <c r="C130" s="38">
        <v>2063.110107</v>
      </c>
      <c r="D130" s="37">
        <v>2.0000000000000001E-4</v>
      </c>
      <c r="E130" s="48">
        <v>1.9900000000000001E-2</v>
      </c>
      <c r="F130" s="38">
        <v>31</v>
      </c>
      <c r="G130" s="38">
        <f t="shared" si="11"/>
        <v>1758.699355965548</v>
      </c>
      <c r="H130" s="38">
        <v>1760</v>
      </c>
      <c r="I130" s="49">
        <v>42223</v>
      </c>
      <c r="J130" s="38">
        <v>38</v>
      </c>
      <c r="K130" s="38">
        <v>2.85</v>
      </c>
      <c r="L130" s="38">
        <v>0.05</v>
      </c>
      <c r="M130" s="38">
        <f t="shared" si="6"/>
        <v>1757.1133538061811</v>
      </c>
      <c r="N130" s="38">
        <f t="shared" si="7"/>
        <v>175.7113353806181</v>
      </c>
      <c r="O130" s="38">
        <f t="shared" si="8"/>
        <v>3.0331224164659425E-3</v>
      </c>
      <c r="P130" s="38">
        <f t="shared" si="9"/>
        <v>2.8030331224164664</v>
      </c>
      <c r="Q130" s="37">
        <f t="shared" si="10"/>
        <v>1.5952488872414863E-2</v>
      </c>
    </row>
    <row r="131" spans="1:17" x14ac:dyDescent="0.25">
      <c r="A131" s="36">
        <v>42186</v>
      </c>
      <c r="B131" s="37">
        <v>0.1212</v>
      </c>
      <c r="C131" s="38">
        <v>2103.8400879999999</v>
      </c>
      <c r="D131" s="37">
        <v>4.0000000000000002E-4</v>
      </c>
      <c r="E131" s="48">
        <v>2.01E-2</v>
      </c>
      <c r="F131" s="38">
        <v>31</v>
      </c>
      <c r="G131" s="38">
        <f t="shared" si="11"/>
        <v>1890.366441883556</v>
      </c>
      <c r="H131" s="38">
        <v>1890</v>
      </c>
      <c r="I131" s="49">
        <v>42251</v>
      </c>
      <c r="J131" s="38">
        <v>35</v>
      </c>
      <c r="K131" s="38">
        <v>1.8</v>
      </c>
      <c r="L131" s="38">
        <v>5.2</v>
      </c>
      <c r="M131" s="38">
        <f t="shared" si="6"/>
        <v>1888.1275082395771</v>
      </c>
      <c r="N131" s="38">
        <f t="shared" si="7"/>
        <v>188.81275082395771</v>
      </c>
      <c r="O131" s="38">
        <f t="shared" si="8"/>
        <v>6.4757212587984482E-3</v>
      </c>
      <c r="P131" s="38">
        <f t="shared" si="9"/>
        <v>-3.3935242787412019</v>
      </c>
      <c r="Q131" s="37">
        <f t="shared" si="10"/>
        <v>-1.7972961380691939E-2</v>
      </c>
    </row>
    <row r="132" spans="1:17" x14ac:dyDescent="0.25">
      <c r="A132" s="36">
        <v>42217</v>
      </c>
      <c r="B132" s="37">
        <v>0.2843</v>
      </c>
      <c r="C132" s="38">
        <v>1972.1800539999999</v>
      </c>
      <c r="D132" s="37">
        <v>0</v>
      </c>
      <c r="E132" s="48">
        <v>2.07E-2</v>
      </c>
      <c r="F132" s="38">
        <v>30</v>
      </c>
      <c r="G132" s="38">
        <f t="shared" si="11"/>
        <v>1546.9163495405758</v>
      </c>
      <c r="H132" s="38">
        <v>1545</v>
      </c>
      <c r="I132" s="49">
        <v>42279</v>
      </c>
      <c r="J132" s="38">
        <v>32</v>
      </c>
      <c r="K132" s="38">
        <v>3.3</v>
      </c>
      <c r="L132" s="38">
        <v>0.05</v>
      </c>
      <c r="M132" s="38">
        <f t="shared" si="6"/>
        <v>1541.7</v>
      </c>
      <c r="N132" s="38">
        <f t="shared" si="7"/>
        <v>154.17000000000002</v>
      </c>
      <c r="O132" s="38">
        <f t="shared" si="8"/>
        <v>0</v>
      </c>
      <c r="P132" s="38">
        <f t="shared" si="9"/>
        <v>3.25</v>
      </c>
      <c r="Q132" s="37">
        <f t="shared" si="10"/>
        <v>2.1080625283777646E-2</v>
      </c>
    </row>
    <row r="133" spans="1:17" x14ac:dyDescent="0.25">
      <c r="A133" s="36">
        <v>42248</v>
      </c>
      <c r="B133" s="37">
        <v>0.245</v>
      </c>
      <c r="C133" s="38">
        <v>1920.030029</v>
      </c>
      <c r="D133" s="37">
        <v>0</v>
      </c>
      <c r="E133" s="48">
        <v>2.1899999999999999E-2</v>
      </c>
      <c r="F133" s="38">
        <v>30</v>
      </c>
      <c r="G133" s="38">
        <f t="shared" si="11"/>
        <v>1556.2808695288004</v>
      </c>
      <c r="H133" s="38">
        <v>1555</v>
      </c>
      <c r="I133" s="49">
        <v>42314</v>
      </c>
      <c r="J133" s="38">
        <v>37</v>
      </c>
      <c r="K133" s="38">
        <v>2.5</v>
      </c>
      <c r="L133" s="38">
        <v>0.05</v>
      </c>
      <c r="M133" s="38">
        <f t="shared" si="6"/>
        <v>1552.5</v>
      </c>
      <c r="N133" s="38">
        <f t="shared" si="7"/>
        <v>155.25</v>
      </c>
      <c r="O133" s="38">
        <f t="shared" si="8"/>
        <v>0</v>
      </c>
      <c r="P133" s="38">
        <f t="shared" si="9"/>
        <v>2.4500000000000002</v>
      </c>
      <c r="Q133" s="37">
        <f t="shared" si="10"/>
        <v>1.5780998389694042E-2</v>
      </c>
    </row>
    <row r="134" spans="1:17" x14ac:dyDescent="0.25">
      <c r="A134" s="36">
        <v>42278</v>
      </c>
      <c r="B134" s="37">
        <v>0.1507</v>
      </c>
      <c r="C134" s="38">
        <v>2079.360107</v>
      </c>
      <c r="D134" s="37">
        <v>1E-4</v>
      </c>
      <c r="E134" s="48">
        <v>2.1100000000000001E-2</v>
      </c>
      <c r="F134" s="38">
        <v>31</v>
      </c>
      <c r="G134" s="38">
        <f t="shared" si="11"/>
        <v>1821.2096531202353</v>
      </c>
      <c r="H134" s="38">
        <v>1820</v>
      </c>
      <c r="I134" s="49">
        <v>42342</v>
      </c>
      <c r="J134" s="38">
        <v>35</v>
      </c>
      <c r="K134" s="38">
        <v>2.1</v>
      </c>
      <c r="L134" s="38">
        <v>0.1</v>
      </c>
      <c r="M134" s="38">
        <f t="shared" ref="M134:M148" si="12">H134*EXP(-D134*(J134/365))-K134</f>
        <v>1817.8825480288797</v>
      </c>
      <c r="N134" s="38">
        <f t="shared" ref="N134:N148" si="13">M134/$B$1</f>
        <v>181.78825480288796</v>
      </c>
      <c r="O134" s="38">
        <f t="shared" ref="O134:O148" si="14">(N134+K134)*(EXP(D134*F134/365)-1)</f>
        <v>1.5617972895200674E-3</v>
      </c>
      <c r="P134" s="38">
        <f t="shared" ref="P134:P148" si="15">K134-L134+O134</f>
        <v>2.0015617972895199</v>
      </c>
      <c r="Q134" s="37">
        <f t="shared" ref="Q134:Q148" si="16">P134/N134</f>
        <v>1.1010402181702017E-2</v>
      </c>
    </row>
    <row r="135" spans="1:17" x14ac:dyDescent="0.25">
      <c r="A135" s="36">
        <v>42309</v>
      </c>
      <c r="B135" s="37">
        <v>0.1613</v>
      </c>
      <c r="C135" s="38">
        <v>2080.4099120000001</v>
      </c>
      <c r="D135" s="37">
        <v>1.1000000000000001E-3</v>
      </c>
      <c r="E135" s="48">
        <v>2.07E-2</v>
      </c>
      <c r="F135" s="38">
        <v>31</v>
      </c>
      <c r="G135" s="38">
        <f t="shared" ref="G135:G148" si="17">C135*EXP((D135-E135+((B135^2)/2))*(1/12)+(B135*SQRT(F135/365)*$B$2))</f>
        <v>1805.7800444574482</v>
      </c>
      <c r="H135" s="38">
        <v>1805</v>
      </c>
      <c r="I135" s="49">
        <v>42377</v>
      </c>
      <c r="J135" s="38">
        <v>39</v>
      </c>
      <c r="K135" s="38">
        <v>2.6</v>
      </c>
      <c r="L135" s="38">
        <v>0.35</v>
      </c>
      <c r="M135" s="38">
        <f t="shared" si="12"/>
        <v>1802.1878631518482</v>
      </c>
      <c r="N135" s="38">
        <f t="shared" si="13"/>
        <v>180.21878631518481</v>
      </c>
      <c r="O135" s="38">
        <f t="shared" si="14"/>
        <v>1.7080580363603975E-2</v>
      </c>
      <c r="P135" s="38">
        <f t="shared" si="15"/>
        <v>2.2670805803636038</v>
      </c>
      <c r="Q135" s="37">
        <f t="shared" si="16"/>
        <v>1.2579601864584219E-2</v>
      </c>
    </row>
    <row r="136" spans="1:17" x14ac:dyDescent="0.25">
      <c r="A136" s="36">
        <v>42339</v>
      </c>
      <c r="B136" s="37">
        <v>0.18210000000000001</v>
      </c>
      <c r="C136" s="38">
        <v>2043.9399410000001</v>
      </c>
      <c r="D136" s="37">
        <v>1.4E-3</v>
      </c>
      <c r="E136" s="48">
        <v>2.1100000000000001E-2</v>
      </c>
      <c r="F136" s="38">
        <v>29</v>
      </c>
      <c r="G136" s="38">
        <f t="shared" si="17"/>
        <v>1751.7799915681253</v>
      </c>
      <c r="H136" s="38">
        <v>1750</v>
      </c>
      <c r="I136" s="49">
        <v>42405</v>
      </c>
      <c r="J136" s="38">
        <v>36</v>
      </c>
      <c r="K136" s="38">
        <v>2.35</v>
      </c>
      <c r="L136" s="38">
        <v>0.25</v>
      </c>
      <c r="M136" s="38">
        <f t="shared" si="12"/>
        <v>1747.4083728469709</v>
      </c>
      <c r="N136" s="38">
        <f t="shared" si="13"/>
        <v>174.74083728469708</v>
      </c>
      <c r="O136" s="38">
        <f t="shared" si="14"/>
        <v>1.9699418861789855E-2</v>
      </c>
      <c r="P136" s="38">
        <f t="shared" si="15"/>
        <v>2.1196994188617899</v>
      </c>
      <c r="Q136" s="37">
        <f t="shared" si="16"/>
        <v>1.2130532574982818E-2</v>
      </c>
    </row>
    <row r="137" spans="1:17" x14ac:dyDescent="0.25">
      <c r="A137" s="36">
        <v>42370</v>
      </c>
      <c r="B137" s="37">
        <v>0.20200000000000001</v>
      </c>
      <c r="C137" s="38">
        <v>1940.23999</v>
      </c>
      <c r="D137" s="37">
        <v>2.2000000000000001E-3</v>
      </c>
      <c r="E137" s="48">
        <v>2.2700000000000001E-2</v>
      </c>
      <c r="F137" s="38">
        <v>31</v>
      </c>
      <c r="G137" s="38">
        <f t="shared" si="17"/>
        <v>1626.1200835727034</v>
      </c>
      <c r="H137" s="38">
        <v>1625</v>
      </c>
      <c r="I137" s="49">
        <v>42433</v>
      </c>
      <c r="J137" s="38">
        <v>35</v>
      </c>
      <c r="K137" s="38">
        <v>2.15</v>
      </c>
      <c r="L137" s="38">
        <v>0.05</v>
      </c>
      <c r="M137" s="38">
        <f t="shared" si="12"/>
        <v>1622.5072279375024</v>
      </c>
      <c r="N137" s="38">
        <f t="shared" si="13"/>
        <v>162.25072279375024</v>
      </c>
      <c r="O137" s="38">
        <f t="shared" si="14"/>
        <v>3.0721032463349236E-2</v>
      </c>
      <c r="P137" s="38">
        <f t="shared" si="15"/>
        <v>2.1307210324633492</v>
      </c>
      <c r="Q137" s="37">
        <f t="shared" si="16"/>
        <v>1.3132274517950085E-2</v>
      </c>
    </row>
    <row r="138" spans="1:17" x14ac:dyDescent="0.25">
      <c r="A138" s="36">
        <v>42401</v>
      </c>
      <c r="B138" s="37">
        <v>0.20549999999999999</v>
      </c>
      <c r="C138" s="38">
        <v>1932.2299800000001</v>
      </c>
      <c r="D138" s="37">
        <v>2.3E-3</v>
      </c>
      <c r="E138" s="48">
        <v>2.3E-2</v>
      </c>
      <c r="F138" s="38">
        <v>31</v>
      </c>
      <c r="G138" s="38">
        <f t="shared" si="17"/>
        <v>1614.5280731411806</v>
      </c>
      <c r="H138" s="38">
        <v>1615</v>
      </c>
      <c r="I138" s="49">
        <v>42461</v>
      </c>
      <c r="J138" s="38">
        <v>32</v>
      </c>
      <c r="K138" s="38">
        <v>1.75</v>
      </c>
      <c r="L138" s="38">
        <v>0.05</v>
      </c>
      <c r="M138" s="38">
        <f t="shared" si="12"/>
        <v>1612.9243780364136</v>
      </c>
      <c r="N138" s="38">
        <f t="shared" si="13"/>
        <v>161.29243780364135</v>
      </c>
      <c r="O138" s="38">
        <f t="shared" si="14"/>
        <v>3.1852222767589797E-2</v>
      </c>
      <c r="P138" s="38">
        <f t="shared" si="15"/>
        <v>1.7318522227675897</v>
      </c>
      <c r="Q138" s="37">
        <f t="shared" si="16"/>
        <v>1.0737342967535526E-2</v>
      </c>
    </row>
    <row r="139" spans="1:17" x14ac:dyDescent="0.25">
      <c r="A139" s="36">
        <v>42430</v>
      </c>
      <c r="B139" s="37">
        <v>0.13950000000000001</v>
      </c>
      <c r="C139" s="38">
        <v>2059.73999</v>
      </c>
      <c r="D139" s="37">
        <v>1.8E-3</v>
      </c>
      <c r="E139" s="48">
        <v>2.1700000000000001E-2</v>
      </c>
      <c r="F139" s="38">
        <v>29</v>
      </c>
      <c r="G139" s="38">
        <f t="shared" si="17"/>
        <v>1828.9987093658449</v>
      </c>
      <c r="H139" s="38">
        <v>1830</v>
      </c>
      <c r="I139" s="49">
        <v>42496</v>
      </c>
      <c r="J139" s="38">
        <v>36</v>
      </c>
      <c r="K139" s="38">
        <v>2.2000000000000002</v>
      </c>
      <c r="L139" s="38">
        <v>0.15</v>
      </c>
      <c r="M139" s="38">
        <f t="shared" si="12"/>
        <v>1827.4751411664045</v>
      </c>
      <c r="N139" s="38">
        <f t="shared" si="13"/>
        <v>182.74751411664045</v>
      </c>
      <c r="O139" s="38">
        <f t="shared" si="14"/>
        <v>2.6451919494602075E-2</v>
      </c>
      <c r="P139" s="38">
        <f t="shared" si="15"/>
        <v>2.0764519194946023</v>
      </c>
      <c r="Q139" s="37">
        <f t="shared" si="16"/>
        <v>1.1362408564251582E-2</v>
      </c>
    </row>
    <row r="140" spans="1:17" x14ac:dyDescent="0.25">
      <c r="A140" s="36">
        <v>42461</v>
      </c>
      <c r="B140" s="37">
        <v>0.157</v>
      </c>
      <c r="C140" s="38">
        <v>2065.3000489999999</v>
      </c>
      <c r="D140" s="37">
        <v>1.6000000000000001E-3</v>
      </c>
      <c r="E140" s="48">
        <v>2.12E-2</v>
      </c>
      <c r="F140" s="38">
        <v>32</v>
      </c>
      <c r="G140" s="38">
        <f t="shared" si="17"/>
        <v>1795.3666978444837</v>
      </c>
      <c r="H140" s="38">
        <v>1795</v>
      </c>
      <c r="I140" s="49">
        <v>42524</v>
      </c>
      <c r="J140" s="38">
        <v>35</v>
      </c>
      <c r="K140" s="38">
        <v>2.0499999999999998</v>
      </c>
      <c r="L140" s="38">
        <v>0.05</v>
      </c>
      <c r="M140" s="38">
        <f t="shared" si="12"/>
        <v>1792.6746238650107</v>
      </c>
      <c r="N140" s="38">
        <f t="shared" si="13"/>
        <v>179.26746238650108</v>
      </c>
      <c r="O140" s="38">
        <f t="shared" si="14"/>
        <v>2.543590470717454E-2</v>
      </c>
      <c r="P140" s="38">
        <f t="shared" si="15"/>
        <v>2.0254359047071744</v>
      </c>
      <c r="Q140" s="37">
        <f t="shared" si="16"/>
        <v>1.1298402274141247E-2</v>
      </c>
    </row>
    <row r="141" spans="1:17" x14ac:dyDescent="0.25">
      <c r="A141" s="36">
        <v>42491</v>
      </c>
      <c r="B141" s="37">
        <v>0.1419</v>
      </c>
      <c r="C141" s="38">
        <v>2096.9499510000001</v>
      </c>
      <c r="D141" s="37">
        <v>2.7000000000000001E-3</v>
      </c>
      <c r="E141" s="48">
        <v>2.1399999999999999E-2</v>
      </c>
      <c r="F141" s="38">
        <v>30</v>
      </c>
      <c r="G141" s="38">
        <f t="shared" si="17"/>
        <v>1854.6947704365432</v>
      </c>
      <c r="H141" s="38">
        <v>1855</v>
      </c>
      <c r="I141" s="49">
        <v>42552</v>
      </c>
      <c r="J141" s="38">
        <v>31</v>
      </c>
      <c r="K141" s="38">
        <v>1.65</v>
      </c>
      <c r="L141" s="38">
        <v>0.05</v>
      </c>
      <c r="M141" s="38">
        <f t="shared" si="12"/>
        <v>1852.9246693171763</v>
      </c>
      <c r="N141" s="38">
        <f t="shared" si="13"/>
        <v>185.29246693171763</v>
      </c>
      <c r="O141" s="38">
        <f t="shared" si="14"/>
        <v>4.1490466090929011E-2</v>
      </c>
      <c r="P141" s="38">
        <f t="shared" si="15"/>
        <v>1.6414904660909289</v>
      </c>
      <c r="Q141" s="37">
        <f t="shared" si="16"/>
        <v>8.8589163567876546E-3</v>
      </c>
    </row>
    <row r="142" spans="1:17" x14ac:dyDescent="0.25">
      <c r="A142" s="36">
        <v>42522</v>
      </c>
      <c r="B142" s="37">
        <v>0.1565</v>
      </c>
      <c r="C142" s="38">
        <v>2098.860107</v>
      </c>
      <c r="D142" s="37">
        <v>2E-3</v>
      </c>
      <c r="E142" s="48">
        <v>2.1299999999999999E-2</v>
      </c>
      <c r="F142" s="38">
        <v>29</v>
      </c>
      <c r="G142" s="38">
        <f t="shared" si="17"/>
        <v>1837.613046942749</v>
      </c>
      <c r="H142" s="38">
        <v>1840</v>
      </c>
      <c r="I142" s="49">
        <v>42587</v>
      </c>
      <c r="J142" s="38">
        <v>36</v>
      </c>
      <c r="K142" s="38">
        <v>2.6</v>
      </c>
      <c r="L142" s="38">
        <v>0.05</v>
      </c>
      <c r="M142" s="38">
        <f t="shared" si="12"/>
        <v>1837.0370768922232</v>
      </c>
      <c r="N142" s="38">
        <f t="shared" si="13"/>
        <v>183.70370768922231</v>
      </c>
      <c r="O142" s="38">
        <f t="shared" si="14"/>
        <v>2.96067770404655E-2</v>
      </c>
      <c r="P142" s="38">
        <f t="shared" si="15"/>
        <v>2.5796067770404658</v>
      </c>
      <c r="Q142" s="37">
        <f t="shared" si="16"/>
        <v>1.4042214005851599E-2</v>
      </c>
    </row>
    <row r="143" spans="1:17" x14ac:dyDescent="0.25">
      <c r="A143" s="36">
        <v>42552</v>
      </c>
      <c r="B143" s="37">
        <v>0.1187</v>
      </c>
      <c r="C143" s="38">
        <v>2173.6000979999999</v>
      </c>
      <c r="D143" s="37">
        <v>1.9E-3</v>
      </c>
      <c r="E143" s="48">
        <v>2.0799999999999999E-2</v>
      </c>
      <c r="F143" s="38">
        <v>33</v>
      </c>
      <c r="G143" s="38">
        <f t="shared" si="17"/>
        <v>1950.9633345734474</v>
      </c>
      <c r="H143" s="38">
        <v>1950</v>
      </c>
      <c r="I143" s="49">
        <v>42615</v>
      </c>
      <c r="J143" s="38">
        <v>35</v>
      </c>
      <c r="K143" s="38">
        <v>1.9</v>
      </c>
      <c r="L143" s="38">
        <v>0.05</v>
      </c>
      <c r="M143" s="38">
        <f t="shared" si="12"/>
        <v>1947.7447583894307</v>
      </c>
      <c r="N143" s="38">
        <f t="shared" si="13"/>
        <v>194.77447583894306</v>
      </c>
      <c r="O143" s="38">
        <f t="shared" si="14"/>
        <v>3.3787805075256638E-2</v>
      </c>
      <c r="P143" s="38">
        <f t="shared" si="15"/>
        <v>1.8837878050752566</v>
      </c>
      <c r="Q143" s="37">
        <f t="shared" si="16"/>
        <v>9.6716358596849236E-3</v>
      </c>
    </row>
    <row r="144" spans="1:17" x14ac:dyDescent="0.25">
      <c r="A144" s="36">
        <v>42583</v>
      </c>
      <c r="B144" s="37">
        <v>0.13239999999999999</v>
      </c>
      <c r="C144" s="38">
        <v>2170.9499510000001</v>
      </c>
      <c r="D144" s="37">
        <v>2.5999999999999999E-3</v>
      </c>
      <c r="E144" s="48">
        <v>2.07E-2</v>
      </c>
      <c r="F144" s="38">
        <v>30</v>
      </c>
      <c r="G144" s="38">
        <f t="shared" si="17"/>
        <v>1935.7855435650461</v>
      </c>
      <c r="H144" s="38">
        <v>1935</v>
      </c>
      <c r="I144" s="49">
        <v>42650</v>
      </c>
      <c r="J144" s="38">
        <v>37</v>
      </c>
      <c r="K144" s="38">
        <v>2.7</v>
      </c>
      <c r="L144" s="38">
        <v>0.05</v>
      </c>
      <c r="M144" s="38">
        <f t="shared" si="12"/>
        <v>1931.7900754204102</v>
      </c>
      <c r="N144" s="38">
        <f t="shared" si="13"/>
        <v>193.17900754204101</v>
      </c>
      <c r="O144" s="38">
        <f t="shared" si="14"/>
        <v>4.1863548516476015E-2</v>
      </c>
      <c r="P144" s="38">
        <f t="shared" si="15"/>
        <v>2.6918635485164764</v>
      </c>
      <c r="Q144" s="37">
        <f t="shared" si="16"/>
        <v>1.3934555222987434E-2</v>
      </c>
    </row>
    <row r="145" spans="1:17" x14ac:dyDescent="0.25">
      <c r="A145" s="36">
        <v>42614</v>
      </c>
      <c r="B145" s="37">
        <v>0.13289999999999999</v>
      </c>
      <c r="C145" s="38">
        <v>2168.2700199999999</v>
      </c>
      <c r="D145" s="37">
        <v>2E-3</v>
      </c>
      <c r="E145" s="48">
        <v>2.0899999999999998E-2</v>
      </c>
      <c r="F145" s="38">
        <v>31</v>
      </c>
      <c r="G145" s="38">
        <f t="shared" si="17"/>
        <v>1928.7987005326802</v>
      </c>
      <c r="H145" s="38">
        <v>1930</v>
      </c>
      <c r="I145" s="49">
        <v>42678</v>
      </c>
      <c r="J145" s="38">
        <v>35</v>
      </c>
      <c r="K145" s="38">
        <v>2.2000000000000002</v>
      </c>
      <c r="L145" s="38">
        <v>0.05</v>
      </c>
      <c r="M145" s="38">
        <f t="shared" si="12"/>
        <v>1927.4298985040175</v>
      </c>
      <c r="N145" s="38">
        <f t="shared" si="13"/>
        <v>192.74298985040176</v>
      </c>
      <c r="O145" s="38">
        <f t="shared" si="14"/>
        <v>3.3116416302937025E-2</v>
      </c>
      <c r="P145" s="38">
        <f t="shared" si="15"/>
        <v>2.1831164163029375</v>
      </c>
      <c r="Q145" s="37">
        <f t="shared" si="16"/>
        <v>1.1326567145178001E-2</v>
      </c>
    </row>
    <row r="146" spans="1:17" x14ac:dyDescent="0.25">
      <c r="A146" s="36">
        <v>42644</v>
      </c>
      <c r="B146" s="37">
        <v>0.1706</v>
      </c>
      <c r="C146" s="38">
        <v>2126.1499020000001</v>
      </c>
      <c r="D146" s="37">
        <v>2E-3</v>
      </c>
      <c r="E146" s="51">
        <v>2.1100000000000001E-2</v>
      </c>
      <c r="F146" s="38">
        <v>30</v>
      </c>
      <c r="G146" s="38">
        <f t="shared" si="17"/>
        <v>1835.2951288669428</v>
      </c>
      <c r="H146" s="38">
        <v>1835</v>
      </c>
      <c r="I146" s="49">
        <v>46358</v>
      </c>
      <c r="J146" s="38">
        <v>32</v>
      </c>
      <c r="K146" s="38">
        <v>2.1</v>
      </c>
      <c r="L146" s="38">
        <v>0.05</v>
      </c>
      <c r="M146" s="38">
        <f t="shared" si="12"/>
        <v>1832.5782747822134</v>
      </c>
      <c r="N146" s="38">
        <f t="shared" si="13"/>
        <v>183.25782747822134</v>
      </c>
      <c r="O146" s="38">
        <f t="shared" si="14"/>
        <v>3.0472284362120915E-2</v>
      </c>
      <c r="P146" s="38">
        <f t="shared" si="15"/>
        <v>2.0804722843621213</v>
      </c>
      <c r="Q146" s="37">
        <f t="shared" si="16"/>
        <v>1.135270625539511E-2</v>
      </c>
    </row>
    <row r="147" spans="1:17" x14ac:dyDescent="0.25">
      <c r="A147" s="36">
        <v>42675</v>
      </c>
      <c r="B147" s="37">
        <v>0.1333</v>
      </c>
      <c r="C147" s="38">
        <v>2198.8100589999999</v>
      </c>
      <c r="D147" s="37">
        <v>3.8E-3</v>
      </c>
      <c r="E147" s="37">
        <v>2.1000000000000001E-2</v>
      </c>
      <c r="F147" s="38">
        <v>30</v>
      </c>
      <c r="G147" s="38">
        <f t="shared" si="17"/>
        <v>1959.2771459635981</v>
      </c>
      <c r="H147" s="38">
        <v>1960</v>
      </c>
      <c r="I147" s="49">
        <v>42375</v>
      </c>
      <c r="J147" s="38">
        <v>37</v>
      </c>
      <c r="K147" s="38">
        <v>2.35</v>
      </c>
      <c r="L147" s="38">
        <v>0.1</v>
      </c>
      <c r="M147" s="38">
        <f t="shared" si="12"/>
        <v>1956.8951426572005</v>
      </c>
      <c r="N147" s="38">
        <f t="shared" si="13"/>
        <v>195.68951426572005</v>
      </c>
      <c r="O147" s="38">
        <f t="shared" si="14"/>
        <v>6.1863097641928398E-2</v>
      </c>
      <c r="P147" s="38">
        <f t="shared" si="15"/>
        <v>2.3118630976419285</v>
      </c>
      <c r="Q147" s="37">
        <f t="shared" si="16"/>
        <v>1.1813934468163324E-2</v>
      </c>
    </row>
    <row r="148" spans="1:17" x14ac:dyDescent="0.25">
      <c r="A148" s="36">
        <v>42705</v>
      </c>
      <c r="B148" s="37">
        <v>0.1404</v>
      </c>
      <c r="C148" s="38">
        <v>2238.830078</v>
      </c>
      <c r="D148" s="37">
        <v>4.4000000000000003E-3</v>
      </c>
      <c r="E148" s="48">
        <v>2.01E-2</v>
      </c>
      <c r="F148" s="38">
        <v>32</v>
      </c>
      <c r="G148" s="38">
        <f t="shared" si="17"/>
        <v>1975.3625640383555</v>
      </c>
      <c r="H148" s="38">
        <v>1975</v>
      </c>
      <c r="I148" s="38"/>
      <c r="J148" s="38">
        <v>0</v>
      </c>
      <c r="K148" s="38"/>
      <c r="L148" s="38"/>
      <c r="M148" s="38">
        <f t="shared" si="12"/>
        <v>1975</v>
      </c>
      <c r="N148" s="38">
        <f t="shared" si="13"/>
        <v>197.5</v>
      </c>
      <c r="O148" s="38">
        <f t="shared" si="14"/>
        <v>7.6200997822876704E-2</v>
      </c>
      <c r="P148" s="38">
        <f t="shared" si="15"/>
        <v>7.6200997822876704E-2</v>
      </c>
      <c r="Q148" s="37">
        <f t="shared" si="16"/>
        <v>3.8582783707785673E-4</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50"/>
  <sheetViews>
    <sheetView topLeftCell="B1" zoomScale="70" zoomScaleNormal="70" workbookViewId="0">
      <selection activeCell="M15" sqref="M15"/>
    </sheetView>
  </sheetViews>
  <sheetFormatPr baseColWidth="10" defaultColWidth="12.28515625" defaultRowHeight="15.75" x14ac:dyDescent="0.25"/>
  <cols>
    <col min="1" max="1" width="19.5703125" style="8" bestFit="1" customWidth="1"/>
    <col min="2" max="2" width="24.7109375" style="9" bestFit="1" customWidth="1"/>
    <col min="3" max="3" width="12.28515625" style="9"/>
    <col min="4" max="4" width="12.28515625" style="3"/>
    <col min="5" max="5" width="12.5703125" style="3" customWidth="1"/>
    <col min="6" max="7" width="19.42578125" style="3" bestFit="1" customWidth="1"/>
    <col min="8" max="8" width="20.7109375" style="3" bestFit="1" customWidth="1"/>
    <col min="9" max="9" width="20.85546875" style="3" bestFit="1" customWidth="1"/>
    <col min="10" max="10" width="23.42578125" style="3" bestFit="1" customWidth="1"/>
    <col min="11" max="11" width="21" style="3" bestFit="1" customWidth="1"/>
    <col min="12" max="12" width="12.28515625" style="3"/>
    <col min="13" max="13" width="19" style="3" bestFit="1" customWidth="1"/>
    <col min="14" max="16384" width="12.28515625" style="3"/>
  </cols>
  <sheetData>
    <row r="1" spans="1:18" x14ac:dyDescent="0.25">
      <c r="A1" s="14" t="s">
        <v>87</v>
      </c>
      <c r="B1" s="7" t="s">
        <v>88</v>
      </c>
    </row>
    <row r="2" spans="1:18" x14ac:dyDescent="0.25">
      <c r="A2" s="14">
        <f>SLOPE(P9:P55,Q9:Q55)</f>
        <v>0.24776711202807461</v>
      </c>
      <c r="B2" s="3">
        <f>MIN(E6:E149)</f>
        <v>-0.11279782107372582</v>
      </c>
    </row>
    <row r="3" spans="1:18" x14ac:dyDescent="0.25">
      <c r="A3" s="14" t="s">
        <v>91</v>
      </c>
      <c r="B3" s="7" t="s">
        <v>98</v>
      </c>
    </row>
    <row r="4" spans="1:18" x14ac:dyDescent="0.25">
      <c r="A4" s="14">
        <f>SLOPE(R9:R55,Q9:Q55)</f>
        <v>0.23349036405380197</v>
      </c>
      <c r="B4" s="3">
        <f>MIN(J6:J149)</f>
        <v>-0.14879430532237703</v>
      </c>
      <c r="O4" s="15" t="s">
        <v>93</v>
      </c>
      <c r="P4" s="14"/>
      <c r="Q4" s="14"/>
      <c r="R4" s="14"/>
    </row>
    <row r="5" spans="1:18" x14ac:dyDescent="0.25">
      <c r="A5" s="5" t="s">
        <v>18</v>
      </c>
      <c r="B5" s="6" t="s">
        <v>96</v>
      </c>
      <c r="C5" s="6" t="s">
        <v>24</v>
      </c>
      <c r="D5" s="7" t="s">
        <v>84</v>
      </c>
      <c r="E5" s="7" t="s">
        <v>89</v>
      </c>
      <c r="F5" s="7" t="s">
        <v>22</v>
      </c>
      <c r="G5" s="7" t="s">
        <v>23</v>
      </c>
      <c r="H5" s="7" t="s">
        <v>76</v>
      </c>
      <c r="I5" s="7" t="s">
        <v>77</v>
      </c>
      <c r="J5" s="7" t="s">
        <v>75</v>
      </c>
      <c r="K5" s="7" t="s">
        <v>107</v>
      </c>
      <c r="L5" s="10">
        <v>7.1781177273303664E-3</v>
      </c>
      <c r="M5" s="12" t="s">
        <v>103</v>
      </c>
      <c r="N5" s="10">
        <f>L5*12</f>
        <v>8.6137412727964394E-2</v>
      </c>
      <c r="O5" s="15"/>
      <c r="P5" s="15" t="s">
        <v>81</v>
      </c>
      <c r="Q5" s="15" t="s">
        <v>24</v>
      </c>
      <c r="R5" s="15" t="s">
        <v>104</v>
      </c>
    </row>
    <row r="6" spans="1:18" x14ac:dyDescent="0.25">
      <c r="D6" s="3">
        <f>100</f>
        <v>100</v>
      </c>
      <c r="E6" s="3">
        <v>0</v>
      </c>
      <c r="H6" s="3">
        <v>100</v>
      </c>
      <c r="I6" s="3">
        <v>100</v>
      </c>
      <c r="J6" s="3">
        <v>0</v>
      </c>
      <c r="O6" s="3" t="s">
        <v>79</v>
      </c>
      <c r="P6" s="33">
        <f>(1+AVERAGE(P9:P55))^4-1</f>
        <v>4.9906246472818827E-2</v>
      </c>
      <c r="Q6" s="31">
        <f>(1+AVERAGE(Q9:Q55))^4-1</f>
        <v>7.5956029493893018E-2</v>
      </c>
      <c r="R6" s="31">
        <f>(1+AVERAGE(R9:R55))^4-1</f>
        <v>5.0029214183516357E-2</v>
      </c>
    </row>
    <row r="7" spans="1:18" x14ac:dyDescent="0.25">
      <c r="A7" s="47">
        <v>38412</v>
      </c>
      <c r="B7" s="9">
        <v>3.7000000000000002E-3</v>
      </c>
      <c r="C7" s="9">
        <v>-1.9117655748441043E-2</v>
      </c>
      <c r="D7" s="3">
        <f t="shared" ref="D7:D70" si="0">D6*(1+B7)</f>
        <v>100.37</v>
      </c>
      <c r="E7" s="3">
        <f>D7/MAXA($D$6:D6)-1</f>
        <v>3.7000000000000366E-3</v>
      </c>
      <c r="F7" s="10">
        <f>'L10 (3)'!Q5</f>
        <v>1.3286518179297773E-2</v>
      </c>
      <c r="G7" s="10">
        <f>F7-$L$5</f>
        <v>6.108400451967407E-3</v>
      </c>
      <c r="H7" s="11">
        <f>H6*(1+F7)</f>
        <v>101.32865181792978</v>
      </c>
      <c r="I7" s="3">
        <f>(1+G7)*I6</f>
        <v>100.61084004519674</v>
      </c>
      <c r="J7" s="3">
        <f>I7/MAXA($I$6:I6)-1</f>
        <v>6.1084004519673663E-3</v>
      </c>
      <c r="O7" s="3" t="s">
        <v>78</v>
      </c>
      <c r="P7" s="30">
        <f>_xlfn.STDEV.P(P9:P55)*SQRT(4)</f>
        <v>4.7731219344395413E-2</v>
      </c>
      <c r="Q7" s="30">
        <f>_xlfn.STDEV.P(Q9:Q55)*SQRT(4)</f>
        <v>0.15162336735663465</v>
      </c>
      <c r="R7" s="31">
        <f>_xlfn.STDEV.P(R9:R55)*SQRT(4)</f>
        <v>5.1788724317267415E-2</v>
      </c>
    </row>
    <row r="8" spans="1:18" x14ac:dyDescent="0.25">
      <c r="A8" s="47">
        <v>38443</v>
      </c>
      <c r="B8" s="9">
        <v>-5.6999999999999993E-3</v>
      </c>
      <c r="C8" s="9">
        <v>-2.0108581881679299E-2</v>
      </c>
      <c r="D8" s="3">
        <f t="shared" si="0"/>
        <v>99.797891000000007</v>
      </c>
      <c r="E8" s="3">
        <f>D8/MAXA($D$6:D7)-1</f>
        <v>-5.6999999999999273E-3</v>
      </c>
      <c r="F8" s="10">
        <f>'L10 (3)'!Q6</f>
        <v>4.0178818573523706E-3</v>
      </c>
      <c r="G8" s="10">
        <f t="shared" ref="G8:G71" si="1">F8-$L$5</f>
        <v>-3.1602358699779958E-3</v>
      </c>
      <c r="H8" s="11">
        <f>H7*(1+F8)</f>
        <v>101.73577836969902</v>
      </c>
      <c r="I8" s="3">
        <f>(1+G8)*I7</f>
        <v>100.29288605957728</v>
      </c>
      <c r="J8" s="3">
        <f>I8/MAXA($I$6:I7)-1</f>
        <v>-3.1602358699780453E-3</v>
      </c>
      <c r="O8" s="3" t="s">
        <v>80</v>
      </c>
      <c r="P8" s="32">
        <f>(P6-0.02)/P7</f>
        <v>0.62655525845749027</v>
      </c>
      <c r="Q8" s="32">
        <f>(Q6-0.02)/Q7</f>
        <v>0.3690462127930344</v>
      </c>
      <c r="R8" s="32">
        <f>(R6-0.02)/R7</f>
        <v>0.5798407776865051</v>
      </c>
    </row>
    <row r="9" spans="1:18" x14ac:dyDescent="0.25">
      <c r="A9" s="47">
        <v>38473</v>
      </c>
      <c r="B9" s="9">
        <v>1.2500000000000001E-2</v>
      </c>
      <c r="C9" s="9">
        <v>2.9952046262565757E-2</v>
      </c>
      <c r="D9" s="3">
        <f t="shared" si="0"/>
        <v>101.0453646375</v>
      </c>
      <c r="E9" s="3">
        <f>D9/MAXA($D$6:D8)-1</f>
        <v>6.72874999999995E-3</v>
      </c>
      <c r="F9" s="10">
        <f>'L10 (3)'!Q7</f>
        <v>5.9484767327711036E-3</v>
      </c>
      <c r="G9" s="10">
        <f t="shared" si="1"/>
        <v>-1.2296409945592628E-3</v>
      </c>
      <c r="H9" s="11">
        <f t="shared" ref="H9:H72" si="2">H8*(1+F9)</f>
        <v>102.34095128022153</v>
      </c>
      <c r="I9" s="3">
        <f t="shared" ref="I9:I72" si="3">(1+G9)*I8</f>
        <v>100.16956181541578</v>
      </c>
      <c r="J9" s="3">
        <f>I9/MAXA($I$6:I8)-1</f>
        <v>-4.3859909089589699E-3</v>
      </c>
      <c r="O9" s="3" t="s">
        <v>25</v>
      </c>
      <c r="P9" s="13">
        <f>(1+B8)*(1+B9)*(1+B10)-1</f>
        <v>2.344044724999983E-2</v>
      </c>
      <c r="Q9" s="13">
        <f>(1+C8)*(1+C9)*(1+C10)-1</f>
        <v>9.0971381337321411E-3</v>
      </c>
      <c r="R9" s="13">
        <f>(1+G8)*(1+G9)*(1+G10)-1</f>
        <v>3.2097498647698508E-4</v>
      </c>
    </row>
    <row r="10" spans="1:18" x14ac:dyDescent="0.25">
      <c r="A10" s="47">
        <v>38504</v>
      </c>
      <c r="B10" s="9">
        <v>1.66E-2</v>
      </c>
      <c r="C10" s="9">
        <v>-1.427142257658387E-4</v>
      </c>
      <c r="D10" s="3">
        <f t="shared" si="0"/>
        <v>102.7227176904825</v>
      </c>
      <c r="E10" s="3">
        <f>D10/MAXA($D$6:D9)-1</f>
        <v>1.6599999999999948E-2</v>
      </c>
      <c r="F10" s="10">
        <f>'L10 (3)'!Q8</f>
        <v>1.190581927879149E-2</v>
      </c>
      <c r="G10" s="10">
        <f t="shared" si="1"/>
        <v>4.7277015514611232E-3</v>
      </c>
      <c r="H10" s="11">
        <f t="shared" si="2"/>
        <v>103.55940415098345</v>
      </c>
      <c r="I10" s="3">
        <f t="shared" si="3"/>
        <v>100.6431336082197</v>
      </c>
      <c r="J10" s="3">
        <f>I10/MAXA($I$6:I9)-1</f>
        <v>3.2097498647720712E-4</v>
      </c>
      <c r="O10" s="3" t="s">
        <v>31</v>
      </c>
      <c r="P10" s="13">
        <f>(1+B11)*(1+B12)*(1+B13)-1</f>
        <v>3.7722518599999866E-2</v>
      </c>
      <c r="Q10" s="13">
        <f>(1+C11)*(1+C12)*(1+C13)-1</f>
        <v>3.1460724051498135E-2</v>
      </c>
      <c r="R10" s="13">
        <f>(1+G11)*(1+G12)*(1+G13)-1</f>
        <v>6.5968905128905853E-3</v>
      </c>
    </row>
    <row r="11" spans="1:18" x14ac:dyDescent="0.25">
      <c r="A11" s="47">
        <v>38534</v>
      </c>
      <c r="B11" s="9">
        <v>1.5100000000000001E-2</v>
      </c>
      <c r="C11" s="9">
        <v>3.5968287193812287E-2</v>
      </c>
      <c r="D11" s="3">
        <f t="shared" si="0"/>
        <v>104.27383072760877</v>
      </c>
      <c r="E11" s="3">
        <f>D11/MAXA($D$6:D10)-1</f>
        <v>1.5099999999999891E-2</v>
      </c>
      <c r="F11" s="10">
        <f>'L10 (3)'!Q9</f>
        <v>9.5010263324459727E-3</v>
      </c>
      <c r="G11" s="10">
        <f t="shared" si="1"/>
        <v>2.3229086051156063E-3</v>
      </c>
      <c r="H11" s="11">
        <f t="shared" si="2"/>
        <v>104.54332477679436</v>
      </c>
      <c r="I11" s="3">
        <f t="shared" si="3"/>
        <v>100.87691840932402</v>
      </c>
      <c r="J11" s="3">
        <f>I11/MAXA($I$6:I10)-1</f>
        <v>2.3229086051155257E-3</v>
      </c>
      <c r="O11" s="3" t="s">
        <v>32</v>
      </c>
      <c r="P11" s="13">
        <f>(1+B14)*(1+B15)*(1+B16)-1</f>
        <v>2.2104197681000137E-2</v>
      </c>
      <c r="Q11" s="13">
        <f>(1+C14)*(1+C15)*(1+C16)-1</f>
        <v>1.5852718536380594E-2</v>
      </c>
      <c r="R11" s="13">
        <f>(1+G14)*(1+G15)*(1+G16)-1</f>
        <v>9.1388583415905611E-3</v>
      </c>
    </row>
    <row r="12" spans="1:18" x14ac:dyDescent="0.25">
      <c r="A12" s="47">
        <v>38565</v>
      </c>
      <c r="B12" s="9">
        <v>5.0000000000000001E-3</v>
      </c>
      <c r="C12" s="9">
        <v>-1.1222104874496597E-2</v>
      </c>
      <c r="D12" s="3">
        <f t="shared" si="0"/>
        <v>104.7951998812468</v>
      </c>
      <c r="E12" s="3">
        <f>D12/MAXA($D$6:D11)-1</f>
        <v>4.9999999999998934E-3</v>
      </c>
      <c r="F12" s="10">
        <f>'L10 (3)'!Q10</f>
        <v>9.4192327919341724E-3</v>
      </c>
      <c r="G12" s="10">
        <f t="shared" si="1"/>
        <v>2.2411150646038059E-3</v>
      </c>
      <c r="H12" s="11">
        <f t="shared" si="2"/>
        <v>105.52804268970978</v>
      </c>
      <c r="I12" s="3">
        <f t="shared" si="3"/>
        <v>101.10299519084197</v>
      </c>
      <c r="J12" s="3">
        <f>I12/MAXA($I$6:I11)-1</f>
        <v>2.2411150646037825E-3</v>
      </c>
      <c r="O12" s="3" t="s">
        <v>26</v>
      </c>
      <c r="P12" s="13">
        <f>(1+B17)*(1+B18)*(1+B19)-1</f>
        <v>4.6859934652000224E-2</v>
      </c>
      <c r="Q12" s="13">
        <f>(1+C17)*(1+C18)*(1+C19)-1</f>
        <v>3.7315010570231788E-2</v>
      </c>
      <c r="R12" s="13">
        <f>(1+G17)*(1+G18)*(1+G19)-1</f>
        <v>9.6364579981904619E-3</v>
      </c>
    </row>
    <row r="13" spans="1:18" x14ac:dyDescent="0.25">
      <c r="A13" s="47">
        <v>38596</v>
      </c>
      <c r="B13" s="9">
        <v>1.72E-2</v>
      </c>
      <c r="C13" s="9">
        <v>6.9490246947603307E-3</v>
      </c>
      <c r="D13" s="3">
        <f t="shared" si="0"/>
        <v>106.59767731920425</v>
      </c>
      <c r="E13" s="3">
        <f>D13/MAXA($D$6:D12)-1</f>
        <v>1.7200000000000104E-2</v>
      </c>
      <c r="F13" s="10">
        <f>'L10 (3)'!Q11</f>
        <v>9.196555957376569E-3</v>
      </c>
      <c r="G13" s="10">
        <f t="shared" si="1"/>
        <v>2.0184382300462026E-3</v>
      </c>
      <c r="H13" s="11">
        <f t="shared" si="2"/>
        <v>106.49853723937812</v>
      </c>
      <c r="I13" s="3">
        <f t="shared" si="3"/>
        <v>101.30706534150733</v>
      </c>
      <c r="J13" s="3">
        <f>I13/MAXA($I$6:I12)-1</f>
        <v>2.0184382300461046E-3</v>
      </c>
      <c r="O13" s="3" t="s">
        <v>27</v>
      </c>
      <c r="P13" s="13">
        <f>(1+B20)*(1+B21)*(1+B22)-1</f>
        <v>-3.3210887499999231E-3</v>
      </c>
      <c r="Q13" s="13">
        <f>(1+C20)*(1+C21)*(1+C22)-1</f>
        <v>-1.9052139670593049E-2</v>
      </c>
      <c r="R13" s="13">
        <f>(1+G20)*(1+G21)*(1+G22)-1</f>
        <v>-4.127452734886794E-3</v>
      </c>
    </row>
    <row r="14" spans="1:18" x14ac:dyDescent="0.25">
      <c r="A14" s="47">
        <v>38626</v>
      </c>
      <c r="B14" s="9">
        <v>-1.43E-2</v>
      </c>
      <c r="C14" s="9">
        <v>-1.7740780066319406E-2</v>
      </c>
      <c r="D14" s="3">
        <f t="shared" si="0"/>
        <v>105.07333053353963</v>
      </c>
      <c r="E14" s="3">
        <f>D14/MAXA($D$6:D13)-1</f>
        <v>-1.4299999999999979E-2</v>
      </c>
      <c r="F14" s="10">
        <f>'L10 (3)'!Q12</f>
        <v>1.6118834027064526E-2</v>
      </c>
      <c r="G14" s="10">
        <f t="shared" si="1"/>
        <v>8.940716299734159E-3</v>
      </c>
      <c r="H14" s="11">
        <f t="shared" si="2"/>
        <v>108.21516948526482</v>
      </c>
      <c r="I14" s="3">
        <f t="shared" si="3"/>
        <v>102.21282307188437</v>
      </c>
      <c r="J14" s="3">
        <f>I14/MAXA($I$6:I13)-1</f>
        <v>8.9407162997341416E-3</v>
      </c>
      <c r="O14" s="3" t="s">
        <v>33</v>
      </c>
      <c r="P14" s="13">
        <f>(1+B23)*(1+B24)*(1+B25)-1</f>
        <v>1.4128597880000093E-2</v>
      </c>
      <c r="Q14" s="13">
        <f>(1+C23)*(1+C24)*(1+C25)-1</f>
        <v>5.1684795727094279E-2</v>
      </c>
      <c r="R14" s="13">
        <f>(1+G23)*(1+G24)*(1+G25)-1</f>
        <v>3.1265162374208844E-2</v>
      </c>
    </row>
    <row r="15" spans="1:18" x14ac:dyDescent="0.25">
      <c r="A15" s="47">
        <v>38657</v>
      </c>
      <c r="B15" s="9">
        <v>1.67E-2</v>
      </c>
      <c r="C15" s="9">
        <v>3.5186095929726546E-2</v>
      </c>
      <c r="D15" s="3">
        <f t="shared" si="0"/>
        <v>106.82805515344974</v>
      </c>
      <c r="E15" s="3">
        <f>D15/MAXA($D$6:D14)-1</f>
        <v>2.161190000000035E-3</v>
      </c>
      <c r="F15" s="10">
        <f>'L10 (3)'!Q13</f>
        <v>-3.8163723122000315E-5</v>
      </c>
      <c r="G15" s="10">
        <f t="shared" si="1"/>
        <v>-7.216281450452367E-3</v>
      </c>
      <c r="H15" s="11">
        <f t="shared" si="2"/>
        <v>108.21103959149899</v>
      </c>
      <c r="I15" s="3">
        <f t="shared" si="3"/>
        <v>101.47522657275236</v>
      </c>
      <c r="J15" s="3">
        <f>I15/MAXA($I$6:I14)-1</f>
        <v>-7.2162814504523887E-3</v>
      </c>
      <c r="O15" s="3" t="s">
        <v>34</v>
      </c>
      <c r="P15" s="13">
        <f>(1+B26)*(1+B27)*(1+B28)-1</f>
        <v>4.5549827579999924E-2</v>
      </c>
      <c r="Q15" s="13">
        <f>(1+C26)*(1+C27)*(1+C28)-1</f>
        <v>6.1721057365202059E-2</v>
      </c>
      <c r="R15" s="13">
        <f>(1+G26)*(1+G27)*(1+G28)-1</f>
        <v>5.3294239246510777E-3</v>
      </c>
    </row>
    <row r="16" spans="1:18" x14ac:dyDescent="0.25">
      <c r="A16" s="47">
        <v>38687</v>
      </c>
      <c r="B16" s="9">
        <v>1.9900000000000001E-2</v>
      </c>
      <c r="C16" s="9">
        <v>-9.5234899241847248E-4</v>
      </c>
      <c r="D16" s="3">
        <f t="shared" si="0"/>
        <v>108.95393345100339</v>
      </c>
      <c r="E16" s="3">
        <f>D16/MAXA($D$6:D15)-1</f>
        <v>1.9900000000000029E-2</v>
      </c>
      <c r="F16" s="10">
        <f>'L10 (3)'!Q14</f>
        <v>1.4644666100790328E-2</v>
      </c>
      <c r="G16" s="10">
        <f t="shared" si="1"/>
        <v>7.4665483734599617E-3</v>
      </c>
      <c r="H16" s="11">
        <f t="shared" si="2"/>
        <v>109.7957541347359</v>
      </c>
      <c r="I16" s="3">
        <f t="shared" si="3"/>
        <v>102.23289626066563</v>
      </c>
      <c r="J16" s="3">
        <f>I16/MAXA($I$6:I15)-1</f>
        <v>1.9638620848128063E-4</v>
      </c>
      <c r="O16" s="3" t="s">
        <v>28</v>
      </c>
      <c r="P16" s="13">
        <f>(1+B29)*(1+B30)*(1+B31)-1</f>
        <v>2.2846295264000283E-2</v>
      </c>
      <c r="Q16" s="13">
        <f>(1+C29)*(1+C30)*(1+C31)-1</f>
        <v>1.8049326035101121E-3</v>
      </c>
      <c r="R16" s="13">
        <f>(1+G29)*(1+G30)*(1+G31)-1</f>
        <v>-1.0573082871381478E-2</v>
      </c>
    </row>
    <row r="17" spans="1:18" x14ac:dyDescent="0.25">
      <c r="A17" s="47">
        <v>38718</v>
      </c>
      <c r="B17" s="9">
        <v>1.72E-2</v>
      </c>
      <c r="C17" s="9">
        <v>2.5466771348641615E-2</v>
      </c>
      <c r="D17" s="3">
        <f t="shared" si="0"/>
        <v>110.82794110636067</v>
      </c>
      <c r="E17" s="3">
        <f>D17/MAXA($D$6:D16)-1</f>
        <v>1.7200000000000104E-2</v>
      </c>
      <c r="F17" s="10">
        <f>'L10 (3)'!Q15</f>
        <v>8.6939965365602952E-3</v>
      </c>
      <c r="G17" s="10">
        <f t="shared" si="1"/>
        <v>1.5158788092299287E-3</v>
      </c>
      <c r="H17" s="11">
        <f t="shared" si="2"/>
        <v>110.75031804091232</v>
      </c>
      <c r="I17" s="3">
        <f t="shared" si="3"/>
        <v>102.38786894171338</v>
      </c>
      <c r="J17" s="3">
        <f>I17/MAXA($I$6:I16)-1</f>
        <v>1.5158788092299869E-3</v>
      </c>
      <c r="O17" s="3" t="s">
        <v>29</v>
      </c>
      <c r="P17" s="13">
        <f>(1+B32)*(1+B33)*(1+B34)-1</f>
        <v>2.8429241503999725E-2</v>
      </c>
      <c r="Q17" s="13">
        <f>(1+C32)*(1+C33)*(1+C34)-1</f>
        <v>5.8056382663208117E-2</v>
      </c>
      <c r="R17" s="13">
        <f>(1+G32)*(1+G33)*(1+G34)-1</f>
        <v>2.3957036944262544E-2</v>
      </c>
    </row>
    <row r="18" spans="1:18" x14ac:dyDescent="0.25">
      <c r="A18" s="47">
        <v>38749</v>
      </c>
      <c r="B18" s="9">
        <v>7.3000000000000001E-3</v>
      </c>
      <c r="C18" s="9">
        <v>4.5315763072539816E-4</v>
      </c>
      <c r="D18" s="3">
        <f t="shared" si="0"/>
        <v>111.63698507643711</v>
      </c>
      <c r="E18" s="3">
        <f>D18/MAXA($D$6:D17)-1</f>
        <v>7.3000000000000842E-3</v>
      </c>
      <c r="F18" s="10">
        <f>'L10 (3)'!Q16</f>
        <v>1.2510031358609125E-2</v>
      </c>
      <c r="G18" s="10">
        <f t="shared" si="1"/>
        <v>5.3319136312787582E-3</v>
      </c>
      <c r="H18" s="11">
        <f t="shared" si="2"/>
        <v>112.13580799258006</v>
      </c>
      <c r="I18" s="3">
        <f t="shared" si="3"/>
        <v>102.93379221580129</v>
      </c>
      <c r="J18" s="3">
        <f>I18/MAXA($I$6:I17)-1</f>
        <v>5.3319136312788284E-3</v>
      </c>
      <c r="O18" s="3" t="s">
        <v>35</v>
      </c>
      <c r="P18" s="13">
        <f>(1+B35)*(1+B36)*(1+B37)-1</f>
        <v>-1.0101260170000015E-2</v>
      </c>
      <c r="Q18" s="13">
        <f>(1+C35)*(1+C36)*(1+C37)-1</f>
        <v>1.5565253848781824E-2</v>
      </c>
      <c r="R18" s="13">
        <f>(1+G35)*(1+G36)*(1+G37)-1</f>
        <v>1.0722760442277712E-2</v>
      </c>
    </row>
    <row r="19" spans="1:18" x14ac:dyDescent="0.25">
      <c r="A19" s="47">
        <v>38777</v>
      </c>
      <c r="B19" s="9">
        <v>2.1700000000000001E-2</v>
      </c>
      <c r="C19" s="9">
        <v>1.1095810459249567E-2</v>
      </c>
      <c r="D19" s="3">
        <f t="shared" si="0"/>
        <v>114.0595076525958</v>
      </c>
      <c r="E19" s="3">
        <f>D19/MAXA($D$6:D18)-1</f>
        <v>2.1700000000000053E-2</v>
      </c>
      <c r="F19" s="10">
        <f>'L10 (3)'!Q17</f>
        <v>9.9397672264340108E-3</v>
      </c>
      <c r="G19" s="10">
        <f t="shared" si="1"/>
        <v>2.7616494991036444E-3</v>
      </c>
      <c r="H19" s="11">
        <f t="shared" si="2"/>
        <v>113.25041182177441</v>
      </c>
      <c r="I19" s="3">
        <f t="shared" si="3"/>
        <v>103.21805927151489</v>
      </c>
      <c r="J19" s="3">
        <f>I19/MAXA($I$6:I18)-1</f>
        <v>2.7616494991036244E-3</v>
      </c>
      <c r="O19" s="3" t="s">
        <v>36</v>
      </c>
      <c r="P19" s="13">
        <f>(1+B38)*(1+B39)*(1+B40)-1</f>
        <v>-1.4827971519999483E-3</v>
      </c>
      <c r="Q19" s="13">
        <f>(1+C38)*(1+C39)*(1+C40)-1</f>
        <v>-3.8244647126248421E-2</v>
      </c>
      <c r="R19" s="13">
        <f>(1+G38)*(1+G39)*(1+G40)-1</f>
        <v>3.6441488568118574E-2</v>
      </c>
    </row>
    <row r="20" spans="1:18" x14ac:dyDescent="0.25">
      <c r="A20" s="47">
        <v>38808</v>
      </c>
      <c r="B20" s="9">
        <v>9.7999999999999997E-3</v>
      </c>
      <c r="C20" s="9">
        <v>1.2155652737941391E-2</v>
      </c>
      <c r="D20" s="3">
        <f t="shared" si="0"/>
        <v>115.17729082759124</v>
      </c>
      <c r="E20" s="3">
        <f>D20/MAXA($D$6:D19)-1</f>
        <v>9.8000000000000309E-3</v>
      </c>
      <c r="F20" s="10">
        <f>'L10 (3)'!Q18</f>
        <v>1.2169081967709737E-2</v>
      </c>
      <c r="G20" s="10">
        <f t="shared" si="1"/>
        <v>4.9909642403793706E-3</v>
      </c>
      <c r="H20" s="11">
        <f t="shared" si="2"/>
        <v>114.62856536611048</v>
      </c>
      <c r="I20" s="3">
        <f t="shared" si="3"/>
        <v>103.73321691430037</v>
      </c>
      <c r="J20" s="3">
        <f>I20/MAXA($I$6:I19)-1</f>
        <v>4.9909642403793697E-3</v>
      </c>
      <c r="O20" s="3" t="s">
        <v>30</v>
      </c>
      <c r="P20" s="13">
        <f>(1+B41)*(1+B41)*(1+B43)-1</f>
        <v>-2.9606155900000042E-2</v>
      </c>
      <c r="Q20" s="13">
        <f>(1+C41)*(1+C41)*(1+C43)-1</f>
        <v>-0.12383879475937432</v>
      </c>
      <c r="R20" s="13">
        <f>(1+G41)*(1+G41)*(1+G43)-1</f>
        <v>2.9678717809582977E-2</v>
      </c>
    </row>
    <row r="21" spans="1:18" x14ac:dyDescent="0.25">
      <c r="A21" s="47">
        <v>38838</v>
      </c>
      <c r="B21" s="9">
        <v>-1.2500000000000001E-2</v>
      </c>
      <c r="C21" s="9">
        <v>-3.0916916141150885E-2</v>
      </c>
      <c r="D21" s="3">
        <f t="shared" si="0"/>
        <v>113.73757469224635</v>
      </c>
      <c r="E21" s="3">
        <f>D21/MAXA($D$6:D20)-1</f>
        <v>-1.2499999999999956E-2</v>
      </c>
      <c r="F21" s="10">
        <f>'L10 (3)'!Q19</f>
        <v>7.8805466824252331E-3</v>
      </c>
      <c r="G21" s="10">
        <f t="shared" si="1"/>
        <v>7.0242895509486664E-4</v>
      </c>
      <c r="H21" s="11">
        <f t="shared" si="2"/>
        <v>115.53190112661754</v>
      </c>
      <c r="I21" s="3">
        <f t="shared" si="3"/>
        <v>103.80608212946611</v>
      </c>
      <c r="J21" s="3">
        <f>I21/MAXA($I$6:I20)-1</f>
        <v>7.0242895509475822E-4</v>
      </c>
      <c r="O21" s="3" t="s">
        <v>37</v>
      </c>
      <c r="P21" s="13">
        <f>(1+B44)*(1+B45)*(1+B346)-1</f>
        <v>1.7059999999999853E-2</v>
      </c>
      <c r="Q21" s="13">
        <f>(1+C44)*(1+C45)*(1+C346)-1</f>
        <v>5.8728401661519269E-2</v>
      </c>
      <c r="R21" s="13">
        <f>(1+G44)*(1+G45)*(1+G346)-1</f>
        <v>-1.2437949463320219E-2</v>
      </c>
    </row>
    <row r="22" spans="1:18" x14ac:dyDescent="0.25">
      <c r="A22" s="47">
        <v>38869</v>
      </c>
      <c r="B22" s="9">
        <v>-5.0000000000000001E-4</v>
      </c>
      <c r="C22" s="9">
        <v>8.6596227782509416E-5</v>
      </c>
      <c r="D22" s="3">
        <f t="shared" si="0"/>
        <v>113.68070590490024</v>
      </c>
      <c r="E22" s="3">
        <f>D22/MAXA($D$6:D21)-1</f>
        <v>-1.2993749999999915E-2</v>
      </c>
      <c r="F22" s="10">
        <f>'L10 (3)'!Q20</f>
        <v>-2.5905827011900372E-3</v>
      </c>
      <c r="G22" s="10">
        <f t="shared" si="1"/>
        <v>-9.7687004285204031E-3</v>
      </c>
      <c r="H22" s="11">
        <f t="shared" si="2"/>
        <v>115.23260618212332</v>
      </c>
      <c r="I22" s="3">
        <f t="shared" si="3"/>
        <v>102.79203161048497</v>
      </c>
      <c r="J22" s="3">
        <f>I22/MAXA($I$6:I21)-1</f>
        <v>-9.7687004285204049E-3</v>
      </c>
      <c r="O22" s="3" t="s">
        <v>38</v>
      </c>
      <c r="P22" s="13">
        <f>(1+B47)*(1+B48)*(1+B49)-1</f>
        <v>-5.5754993645000139E-2</v>
      </c>
      <c r="Q22" s="13">
        <f>(1+C47)*(1+C48)*(1+C49)-1</f>
        <v>-8.8781261718749893E-2</v>
      </c>
      <c r="R22" s="13">
        <f>(1+G47)*(1+G48)*(1+G49)-1</f>
        <v>-1.4879665934946384E-2</v>
      </c>
    </row>
    <row r="23" spans="1:18" x14ac:dyDescent="0.25">
      <c r="A23" s="47">
        <v>38899</v>
      </c>
      <c r="B23" s="9">
        <v>-2.2000000000000001E-3</v>
      </c>
      <c r="C23" s="9">
        <v>5.0858787979908282E-3</v>
      </c>
      <c r="D23" s="3">
        <f t="shared" si="0"/>
        <v>113.43060835190946</v>
      </c>
      <c r="E23" s="3">
        <f>D23/MAXA($D$6:D22)-1</f>
        <v>-1.5165163749999877E-2</v>
      </c>
      <c r="F23" s="10">
        <f>'L10 (3)'!Q21</f>
        <v>2.2338150449465615E-2</v>
      </c>
      <c r="G23" s="10">
        <f t="shared" si="1"/>
        <v>1.5160032722135248E-2</v>
      </c>
      <c r="H23" s="11">
        <f t="shared" si="2"/>
        <v>117.80668947570361</v>
      </c>
      <c r="I23" s="3">
        <f t="shared" si="3"/>
        <v>104.35036217327469</v>
      </c>
      <c r="J23" s="3">
        <f>I23/MAXA($I$6:I22)-1</f>
        <v>5.2432384754659278E-3</v>
      </c>
      <c r="O23" s="3" t="s">
        <v>39</v>
      </c>
      <c r="P23" s="13">
        <f>(1+B50)*(1+B51)*(1+B52)-1</f>
        <v>-4.5715056724000003E-2</v>
      </c>
      <c r="Q23" s="13">
        <f>(1+C50)*(1+C51)*(1+C52)-1</f>
        <v>-0.22558214306366153</v>
      </c>
      <c r="R23" s="13">
        <f>(1+G50)*(1+G51)*(1+G52)-1</f>
        <v>-7.3047735243861323E-2</v>
      </c>
    </row>
    <row r="24" spans="1:18" x14ac:dyDescent="0.25">
      <c r="A24" s="47">
        <v>38930</v>
      </c>
      <c r="B24" s="9">
        <v>9.4999999999999998E-3</v>
      </c>
      <c r="C24" s="9">
        <v>2.1274193032348121E-2</v>
      </c>
      <c r="D24" s="3">
        <f t="shared" si="0"/>
        <v>114.5081991312526</v>
      </c>
      <c r="E24" s="3">
        <f>D24/MAXA($D$6:D23)-1</f>
        <v>-5.8092328056248421E-3</v>
      </c>
      <c r="F24" s="10">
        <f>'L10 (3)'!Q22</f>
        <v>1.1492118256100121E-2</v>
      </c>
      <c r="G24" s="10">
        <f t="shared" si="1"/>
        <v>4.3140005287697547E-3</v>
      </c>
      <c r="H24" s="11">
        <f t="shared" si="2"/>
        <v>119.16053788251806</v>
      </c>
      <c r="I24" s="3">
        <f t="shared" si="3"/>
        <v>104.80052969086752</v>
      </c>
      <c r="J24" s="3">
        <f>I24/MAXA($I$6:I23)-1</f>
        <v>4.3140005287698457E-3</v>
      </c>
      <c r="O24" s="3" t="s">
        <v>40</v>
      </c>
      <c r="P24" s="13">
        <f>(1+B53)*(1+B54)*(1+B55)-1</f>
        <v>1.2393811753999895E-2</v>
      </c>
      <c r="Q24" s="13">
        <f>(1+C53)*(1+C54)*(1+C55)-1</f>
        <v>-0.11666759479656785</v>
      </c>
      <c r="R24" s="13">
        <f>(1+G53)*(1+G54)*(1+G55)-1</f>
        <v>3.7728039702699556E-2</v>
      </c>
    </row>
    <row r="25" spans="1:18" x14ac:dyDescent="0.25">
      <c r="A25" s="47">
        <v>38961</v>
      </c>
      <c r="B25" s="9">
        <v>6.8000000000000005E-3</v>
      </c>
      <c r="C25" s="9">
        <v>2.4566298512509466E-2</v>
      </c>
      <c r="D25" s="3">
        <f t="shared" si="0"/>
        <v>115.28685488534511</v>
      </c>
      <c r="E25" s="3">
        <f>D25/MAXA($D$6:D24)-1</f>
        <v>9.5126441129678163E-4</v>
      </c>
      <c r="F25" s="10">
        <f>'L10 (3)'!Q23</f>
        <v>1.8679123325769657E-2</v>
      </c>
      <c r="G25" s="10">
        <f t="shared" si="1"/>
        <v>1.1501005598439289E-2</v>
      </c>
      <c r="H25" s="11">
        <f t="shared" si="2"/>
        <v>121.38635226519067</v>
      </c>
      <c r="I25" s="3">
        <f t="shared" si="3"/>
        <v>106.00584116956159</v>
      </c>
      <c r="J25" s="3">
        <f>I25/MAXA($I$6:I24)-1</f>
        <v>1.1501005598439251E-2</v>
      </c>
      <c r="O25" s="3" t="s">
        <v>41</v>
      </c>
      <c r="P25" s="13">
        <f>(1+B56)*(1+B57)*(1+B58)-1</f>
        <v>5.4732674380000068E-2</v>
      </c>
      <c r="Q25" s="13">
        <f>(1+C56)*(1+C57)*(1+C58)-1</f>
        <v>0.15221779583276618</v>
      </c>
      <c r="R25" s="13">
        <f>(1+G56)*(1+G57)*(1+G58)-1</f>
        <v>5.7305521427847506E-2</v>
      </c>
    </row>
    <row r="26" spans="1:18" x14ac:dyDescent="0.25">
      <c r="A26" s="47">
        <v>38991</v>
      </c>
      <c r="B26" s="9">
        <v>1.0200000000000001E-2</v>
      </c>
      <c r="C26" s="9">
        <v>3.1508002961554205E-2</v>
      </c>
      <c r="D26" s="3">
        <f t="shared" si="0"/>
        <v>116.46278080517563</v>
      </c>
      <c r="E26" s="3">
        <f>D26/MAXA($D$6:D25)-1</f>
        <v>1.0199999999999987E-2</v>
      </c>
      <c r="F26" s="10">
        <f>'L10 (3)'!Q24</f>
        <v>1.9489707184026149E-3</v>
      </c>
      <c r="G26" s="10">
        <f t="shared" si="1"/>
        <v>-5.2291470089277517E-3</v>
      </c>
      <c r="H26" s="11">
        <f t="shared" si="2"/>
        <v>121.62293071136922</v>
      </c>
      <c r="I26" s="3">
        <f t="shared" si="3"/>
        <v>105.45152104228092</v>
      </c>
      <c r="J26" s="3">
        <f>I26/MAXA($I$6:I25)-1</f>
        <v>-5.229147008927626E-3</v>
      </c>
      <c r="O26" s="3" t="s">
        <v>42</v>
      </c>
      <c r="P26" s="13">
        <f>(1+B59)*(1+B60)*(1+B61)-1</f>
        <v>5.2383991832000154E-2</v>
      </c>
      <c r="Q26" s="13">
        <f>(1+C59)*(1+C60)*(1+C61)-1</f>
        <v>0.14984983243163552</v>
      </c>
      <c r="R26" s="13">
        <f>(1+G59)*(1+G60)*(1+G61)-1</f>
        <v>4.7631637207228072E-2</v>
      </c>
    </row>
    <row r="27" spans="1:18" x14ac:dyDescent="0.25">
      <c r="A27" s="47">
        <v>39022</v>
      </c>
      <c r="B27" s="9">
        <v>1.4499999999999999E-2</v>
      </c>
      <c r="C27" s="9">
        <v>1.6466656727820217E-2</v>
      </c>
      <c r="D27" s="3">
        <f t="shared" si="0"/>
        <v>118.15149112685067</v>
      </c>
      <c r="E27" s="3">
        <f>D27/MAXA($D$6:D26)-1</f>
        <v>1.4499999999999957E-2</v>
      </c>
      <c r="F27" s="10">
        <f>'L10 (3)'!Q25</f>
        <v>1.6645319126084319E-2</v>
      </c>
      <c r="G27" s="10">
        <f t="shared" si="1"/>
        <v>9.4672013987539515E-3</v>
      </c>
      <c r="H27" s="11">
        <f t="shared" si="2"/>
        <v>123.64738320610959</v>
      </c>
      <c r="I27" s="3">
        <f t="shared" si="3"/>
        <v>106.44985182979313</v>
      </c>
      <c r="J27" s="3">
        <f>I27/MAXA($I$6:I26)-1</f>
        <v>4.1885490019490934E-3</v>
      </c>
      <c r="O27" s="3" t="s">
        <v>43</v>
      </c>
      <c r="P27" s="13">
        <f>(1+B62)*(1+B63)*(1+B64)-1</f>
        <v>1.506545771000023E-2</v>
      </c>
      <c r="Q27" s="13">
        <f>(1+C62)*(1+C63)*(1+C64)-1</f>
        <v>5.4887068542618156E-2</v>
      </c>
      <c r="R27" s="13">
        <f>(1+G62)*(1+G63)*(1+G64)-1</f>
        <v>2.9669866553092339E-2</v>
      </c>
    </row>
    <row r="28" spans="1:18" x14ac:dyDescent="0.25">
      <c r="A28" s="47">
        <v>39052</v>
      </c>
      <c r="B28" s="9">
        <v>2.0199999999999999E-2</v>
      </c>
      <c r="C28" s="9">
        <v>1.2615782852659851E-2</v>
      </c>
      <c r="D28" s="3">
        <f t="shared" si="0"/>
        <v>120.53815124761306</v>
      </c>
      <c r="E28" s="3">
        <f>D28/MAXA($D$6:D27)-1</f>
        <v>2.0199999999999996E-2</v>
      </c>
      <c r="F28" s="10">
        <f>'L10 (3)'!Q26</f>
        <v>8.314233971471869E-3</v>
      </c>
      <c r="G28" s="10">
        <f t="shared" si="1"/>
        <v>1.1361162441415025E-3</v>
      </c>
      <c r="H28" s="11">
        <f t="shared" si="2"/>
        <v>124.67541648004544</v>
      </c>
      <c r="I28" s="3">
        <f t="shared" si="3"/>
        <v>106.57079123564341</v>
      </c>
      <c r="J28" s="3">
        <f>I28/MAXA($I$6:I27)-1</f>
        <v>1.1361162441414496E-3</v>
      </c>
      <c r="O28" s="3" t="s">
        <v>44</v>
      </c>
      <c r="P28" s="13">
        <f>(1+B65)*(1+B66)*(1+B67)-1</f>
        <v>2.2076321552000122E-2</v>
      </c>
      <c r="Q28" s="13">
        <f>(1+C65)*(1+C66)*(1+C67)-1</f>
        <v>4.872215870265606E-2</v>
      </c>
      <c r="R28" s="13">
        <f>(1+G65)*(1+G66)*(1+G67)-1</f>
        <v>3.2011777707979805E-2</v>
      </c>
    </row>
    <row r="29" spans="1:18" x14ac:dyDescent="0.25">
      <c r="A29" s="47">
        <v>39083</v>
      </c>
      <c r="B29" s="9">
        <v>1.1299999999999999E-2</v>
      </c>
      <c r="C29" s="9">
        <v>1.4059042735039773E-2</v>
      </c>
      <c r="D29" s="3">
        <f t="shared" si="0"/>
        <v>121.9002323567111</v>
      </c>
      <c r="E29" s="3">
        <f>D29/MAXA($D$6:D28)-1</f>
        <v>1.1300000000000088E-2</v>
      </c>
      <c r="F29" s="10">
        <f>'L10 (3)'!Q27</f>
        <v>1.094585444185326E-2</v>
      </c>
      <c r="G29" s="10">
        <f t="shared" si="1"/>
        <v>3.7677367145228938E-3</v>
      </c>
      <c r="H29" s="11">
        <f t="shared" si="2"/>
        <v>126.04009544131345</v>
      </c>
      <c r="I29" s="3">
        <f t="shared" si="3"/>
        <v>106.97232191847769</v>
      </c>
      <c r="J29" s="3">
        <f>I29/MAXA($I$6:I28)-1</f>
        <v>3.7677367145227958E-3</v>
      </c>
      <c r="O29" s="3" t="s">
        <v>45</v>
      </c>
      <c r="P29" s="13">
        <f>(1+B68)*(1+B69)*(1+B70)-1</f>
        <v>-1.4863914549999913E-2</v>
      </c>
      <c r="Q29" s="13">
        <f>(1+C68)*(1+C69)*(1+C70)-1</f>
        <v>-0.11862196676535885</v>
      </c>
      <c r="R29" s="13">
        <f>(1+G68)*(1+G69)*(1+G70)-1</f>
        <v>-4.7289917590331298E-2</v>
      </c>
    </row>
    <row r="30" spans="1:18" x14ac:dyDescent="0.25">
      <c r="A30" s="47">
        <v>39114</v>
      </c>
      <c r="B30" s="9">
        <v>1.8E-3</v>
      </c>
      <c r="C30" s="9">
        <v>-2.1846176033528231E-2</v>
      </c>
      <c r="D30" s="3">
        <f t="shared" si="0"/>
        <v>122.11965277495318</v>
      </c>
      <c r="E30" s="3">
        <f>D30/MAXA($D$6:D29)-1</f>
        <v>1.8000000000000238E-3</v>
      </c>
      <c r="F30" s="10">
        <f>'L10 (3)'!Q28</f>
        <v>1.3414441969719779E-2</v>
      </c>
      <c r="G30" s="10">
        <f t="shared" si="1"/>
        <v>6.2363242423894129E-3</v>
      </c>
      <c r="H30" s="11">
        <f t="shared" si="2"/>
        <v>127.73085298746889</v>
      </c>
      <c r="I30" s="3">
        <f t="shared" si="3"/>
        <v>107.63943600292259</v>
      </c>
      <c r="J30" s="3">
        <f>I30/MAXA($I$6:I29)-1</f>
        <v>6.2363242423895127E-3</v>
      </c>
      <c r="O30" s="3" t="s">
        <v>46</v>
      </c>
      <c r="P30" s="13">
        <f>(1+B71)*(1+B72)*(1+B73)-1</f>
        <v>2.7205646330000111E-2</v>
      </c>
      <c r="Q30" s="13">
        <f>(1+C71)*(1+C72)*(1+C73)-1</f>
        <v>0.10719794528113624</v>
      </c>
      <c r="R30" s="13">
        <f>(1+G71)*(1+G72)*(1+G73)-1</f>
        <v>6.7822624523407482E-2</v>
      </c>
    </row>
    <row r="31" spans="1:18" x14ac:dyDescent="0.25">
      <c r="A31" s="47">
        <v>39142</v>
      </c>
      <c r="B31" s="9">
        <v>9.5999999999999992E-3</v>
      </c>
      <c r="C31" s="9">
        <v>9.9799828968305526E-3</v>
      </c>
      <c r="D31" s="3">
        <f t="shared" si="0"/>
        <v>123.29200144159273</v>
      </c>
      <c r="E31" s="3">
        <f>D31/MAXA($D$6:D30)-1</f>
        <v>9.6000000000000529E-3</v>
      </c>
      <c r="F31" s="10">
        <f>'L10 (3)'!Q29</f>
        <v>-1.3217999682860422E-2</v>
      </c>
      <c r="G31" s="10">
        <f t="shared" si="1"/>
        <v>-2.0396117410190789E-2</v>
      </c>
      <c r="H31" s="11">
        <f t="shared" si="2"/>
        <v>126.04250661318903</v>
      </c>
      <c r="I31" s="3">
        <f t="shared" si="3"/>
        <v>105.44400942824026</v>
      </c>
      <c r="J31" s="3">
        <f>I31/MAXA($I$6:I30)-1</f>
        <v>-2.0396117410190762E-2</v>
      </c>
      <c r="O31" s="3" t="s">
        <v>47</v>
      </c>
      <c r="P31" s="13">
        <f>(1+B74)*(1+B75)*(1+B76)-1</f>
        <v>4.7287417665999865E-2</v>
      </c>
      <c r="Q31" s="13">
        <f>(1+C74)*(1+C75)*(1+C76)-1</f>
        <v>0.10203300823660832</v>
      </c>
      <c r="R31" s="13">
        <f>(1+G74)*(1+G75)*(1+G76)-1</f>
        <v>3.8209583717640605E-2</v>
      </c>
    </row>
    <row r="32" spans="1:18" x14ac:dyDescent="0.25">
      <c r="A32" s="47">
        <v>39173</v>
      </c>
      <c r="B32" s="9">
        <v>1.46E-2</v>
      </c>
      <c r="C32" s="9">
        <v>4.3290690602424187E-2</v>
      </c>
      <c r="D32" s="3">
        <f t="shared" si="0"/>
        <v>125.09206466263998</v>
      </c>
      <c r="E32" s="3">
        <f>D32/MAXA($D$6:D31)-1</f>
        <v>1.4599999999999946E-2</v>
      </c>
      <c r="F32" s="10">
        <f>'L10 (3)'!Q30</f>
        <v>9.2540030743003977E-3</v>
      </c>
      <c r="G32" s="10">
        <f t="shared" si="1"/>
        <v>2.0758853469700312E-3</v>
      </c>
      <c r="H32" s="11">
        <f t="shared" si="2"/>
        <v>127.20890435688003</v>
      </c>
      <c r="I32" s="3">
        <f t="shared" si="3"/>
        <v>105.66289910233812</v>
      </c>
      <c r="J32" s="3">
        <f>I32/MAXA($I$6:I31)-1</f>
        <v>-1.8362572064487659E-2</v>
      </c>
      <c r="O32" s="3" t="s">
        <v>48</v>
      </c>
      <c r="P32" s="13">
        <f>(1+B77)*(1+B78)*(1+B79)-1</f>
        <v>5.4988383999998725E-3</v>
      </c>
      <c r="Q32" s="13">
        <f>(1+C77)*(1+C78)*(1+C79)-1</f>
        <v>5.4220556110406548E-2</v>
      </c>
      <c r="R32" s="13">
        <f>(1+G77)*(1+G78)*(1+G79)-1</f>
        <v>2.8057724119005423E-2</v>
      </c>
    </row>
    <row r="33" spans="1:18" x14ac:dyDescent="0.25">
      <c r="A33" s="47">
        <v>39203</v>
      </c>
      <c r="B33" s="9">
        <v>1.0800000000000001E-2</v>
      </c>
      <c r="C33" s="9">
        <v>3.254922870993493E-2</v>
      </c>
      <c r="D33" s="3">
        <f t="shared" si="0"/>
        <v>126.44305896099648</v>
      </c>
      <c r="E33" s="3">
        <f>D33/MAXA($D$6:D32)-1</f>
        <v>1.0799999999999921E-2</v>
      </c>
      <c r="F33" s="10">
        <f>'L10 (3)'!Q31</f>
        <v>1.9663533273077082E-2</v>
      </c>
      <c r="G33" s="10">
        <f t="shared" si="1"/>
        <v>1.2485415545746715E-2</v>
      </c>
      <c r="H33" s="11">
        <f t="shared" si="2"/>
        <v>129.71028088033322</v>
      </c>
      <c r="I33" s="3">
        <f t="shared" si="3"/>
        <v>106.98214430539912</v>
      </c>
      <c r="J33" s="3">
        <f>I33/MAXA($I$6:I32)-1</f>
        <v>-6.1064208614548532E-3</v>
      </c>
      <c r="O33" s="3" t="s">
        <v>49</v>
      </c>
      <c r="P33" s="13">
        <f>(1+B80)*(1+B81)*(1+B82)-1</f>
        <v>-1.1282222280999954E-2</v>
      </c>
      <c r="Q33" s="13">
        <f>(1+C80)*(1+C81)*(1+C82)-1</f>
        <v>-3.9144846414979062E-3</v>
      </c>
      <c r="R33" s="13">
        <f>(1+G80)*(1+G81)*(1+G82)-1</f>
        <v>2.0429626086286845E-3</v>
      </c>
    </row>
    <row r="34" spans="1:18" x14ac:dyDescent="0.25">
      <c r="A34" s="47">
        <v>39234</v>
      </c>
      <c r="B34" s="9">
        <v>2.8000000000000004E-3</v>
      </c>
      <c r="C34" s="9">
        <v>-1.7816322202167556E-2</v>
      </c>
      <c r="D34" s="3">
        <f t="shared" si="0"/>
        <v>126.79709952608727</v>
      </c>
      <c r="E34" s="3">
        <f>D34/MAXA($D$6:D33)-1</f>
        <v>2.7999999999999137E-3</v>
      </c>
      <c r="F34" s="10">
        <f>'L10 (3)'!Q32</f>
        <v>1.6413221011896125E-2</v>
      </c>
      <c r="G34" s="10">
        <f t="shared" si="1"/>
        <v>9.2351032845657578E-3</v>
      </c>
      <c r="H34" s="11">
        <f t="shared" si="2"/>
        <v>131.83924438793724</v>
      </c>
      <c r="I34" s="3">
        <f t="shared" si="3"/>
        <v>107.97013545766379</v>
      </c>
      <c r="J34" s="3">
        <f>I34/MAXA($I$6:I33)-1</f>
        <v>3.0722889957564004E-3</v>
      </c>
      <c r="O34" s="3" t="s">
        <v>50</v>
      </c>
      <c r="P34" s="13">
        <f>(1+B83)*(1+B84)*(1+B85)-1</f>
        <v>-2.7922824307999972E-2</v>
      </c>
      <c r="Q34" s="13">
        <f>(1+C83)*(1+C84)*(1+C85)-1</f>
        <v>-0.14327899264812149</v>
      </c>
      <c r="R34" s="13">
        <f>(1+G83)*(1+G84)*(1+G85)-1</f>
        <v>-4.561275964670175E-2</v>
      </c>
    </row>
    <row r="35" spans="1:18" x14ac:dyDescent="0.25">
      <c r="A35" s="47">
        <v>39264</v>
      </c>
      <c r="B35" s="9">
        <v>-4.1999999999999997E-3</v>
      </c>
      <c r="C35" s="9">
        <v>-3.1981878316802548E-2</v>
      </c>
      <c r="D35" s="3">
        <f t="shared" si="0"/>
        <v>126.2645517080777</v>
      </c>
      <c r="E35" s="3">
        <f>D35/MAXA($D$6:D34)-1</f>
        <v>-4.1999999999999815E-3</v>
      </c>
      <c r="F35" s="10">
        <f>'L10 (3)'!Q33</f>
        <v>8.6361900786893677E-3</v>
      </c>
      <c r="G35" s="10">
        <f t="shared" si="1"/>
        <v>1.4580723513590013E-3</v>
      </c>
      <c r="H35" s="11">
        <f t="shared" si="2"/>
        <v>132.97783316230223</v>
      </c>
      <c r="I35" s="3">
        <f t="shared" si="3"/>
        <v>108.1275637269471</v>
      </c>
      <c r="J35" s="3">
        <f>I35/MAXA($I$6:I34)-1</f>
        <v>1.4580723513590854E-3</v>
      </c>
      <c r="O35" s="3" t="s">
        <v>51</v>
      </c>
      <c r="P35" s="13">
        <f>(1+B86)*(1+B87)*(1+B88)-1</f>
        <v>8.2838444399999656E-3</v>
      </c>
      <c r="Q35" s="13">
        <f>(1+C86)*(1+C87)*(1+C88)-1</f>
        <v>0.11152350770975006</v>
      </c>
      <c r="R35" s="13">
        <f>(1+G86)*(1+G87)*(1+G88)-1</f>
        <v>5.0046909690960817E-2</v>
      </c>
    </row>
    <row r="36" spans="1:18" x14ac:dyDescent="0.25">
      <c r="A36" s="47">
        <v>39295</v>
      </c>
      <c r="B36" s="9">
        <v>-1.4499999999999999E-2</v>
      </c>
      <c r="C36" s="9">
        <v>1.2863571531556817E-2</v>
      </c>
      <c r="D36" s="3">
        <f t="shared" si="0"/>
        <v>124.43371570831059</v>
      </c>
      <c r="E36" s="3">
        <f>D36/MAXA($D$6:D35)-1</f>
        <v>-1.8639099999999909E-2</v>
      </c>
      <c r="F36" s="10">
        <f>'L10 (3)'!Q34</f>
        <v>7.3122468387717054E-4</v>
      </c>
      <c r="G36" s="10">
        <f t="shared" si="1"/>
        <v>-6.4468930434531963E-3</v>
      </c>
      <c r="H36" s="11">
        <f t="shared" si="2"/>
        <v>133.07506983631899</v>
      </c>
      <c r="I36" s="3">
        <f t="shared" si="3"/>
        <v>107.4304768885503</v>
      </c>
      <c r="J36" s="3">
        <f>I36/MAXA($I$6:I35)-1</f>
        <v>-6.4468930434532501E-3</v>
      </c>
      <c r="O36" s="3" t="s">
        <v>52</v>
      </c>
      <c r="P36" s="13">
        <f>(1+B89)*(1+B90)*(1+B91)-1</f>
        <v>3.4630977124999962E-2</v>
      </c>
      <c r="Q36" s="13">
        <f>(1+C89)*(1+C90)*(1+C91)-1</f>
        <v>0.11996660136704707</v>
      </c>
      <c r="R36" s="13">
        <f>(1+G89)*(1+G90)*(1+G91)-1</f>
        <v>4.8928120103506112E-2</v>
      </c>
    </row>
    <row r="37" spans="1:18" x14ac:dyDescent="0.25">
      <c r="A37" s="47">
        <v>39326</v>
      </c>
      <c r="B37" s="9">
        <v>8.6999999999999994E-3</v>
      </c>
      <c r="C37" s="9">
        <v>3.5794008343299488E-2</v>
      </c>
      <c r="D37" s="3">
        <f t="shared" si="0"/>
        <v>125.51628903497289</v>
      </c>
      <c r="E37" s="3">
        <f>D37/MAXA($D$6:D36)-1</f>
        <v>-1.0101260169999904E-2</v>
      </c>
      <c r="F37" s="10">
        <f>'L10 (3)'!Q35</f>
        <v>2.2978070549909656E-2</v>
      </c>
      <c r="G37" s="10">
        <f t="shared" si="1"/>
        <v>1.5799952822579288E-2</v>
      </c>
      <c r="H37" s="11">
        <f t="shared" si="2"/>
        <v>136.13287817945206</v>
      </c>
      <c r="I37" s="3">
        <f t="shared" si="3"/>
        <v>109.1278733550966</v>
      </c>
      <c r="J37" s="3">
        <f>I37/MAXA($I$6:I36)-1</f>
        <v>9.2511991731873966E-3</v>
      </c>
      <c r="O37" s="3" t="s">
        <v>53</v>
      </c>
      <c r="P37" s="13">
        <f>(1+B92)*(1+B93)*(1+B94)-1</f>
        <v>-8.680366527999972E-3</v>
      </c>
      <c r="Q37" s="13">
        <f>(1+C92)*(1+C93)*(1+C94)-1</f>
        <v>-3.2879605496395681E-2</v>
      </c>
      <c r="R37" s="13">
        <f>(1+G92)*(1+G93)*(1+G94)-1</f>
        <v>1.5296881237732318E-2</v>
      </c>
    </row>
    <row r="38" spans="1:18" x14ac:dyDescent="0.25">
      <c r="A38" s="47">
        <v>39356</v>
      </c>
      <c r="B38" s="9">
        <v>1.0900000000000002E-2</v>
      </c>
      <c r="C38" s="9">
        <v>1.4822338300311211E-2</v>
      </c>
      <c r="D38" s="3">
        <f t="shared" si="0"/>
        <v>126.88441658545408</v>
      </c>
      <c r="E38" s="3">
        <f>D38/MAXA($D$6:D37)-1</f>
        <v>6.8863609414693272E-4</v>
      </c>
      <c r="F38" s="10">
        <f>'L10 (3)'!Q36</f>
        <v>2.7975434796354708E-2</v>
      </c>
      <c r="G38" s="10">
        <f t="shared" si="1"/>
        <v>2.0797317069024341E-2</v>
      </c>
      <c r="H38" s="11">
        <f t="shared" si="2"/>
        <v>139.94125463660143</v>
      </c>
      <c r="I38" s="3">
        <f t="shared" si="3"/>
        <v>111.39744033833087</v>
      </c>
      <c r="J38" s="3">
        <f>I38/MAXA($I$6:I37)-1</f>
        <v>2.0797317069024324E-2</v>
      </c>
      <c r="O38" s="3" t="s">
        <v>54</v>
      </c>
      <c r="P38" s="13">
        <f>(1+B95)*(1+B96)*(1+B97)-1</f>
        <v>2.4920068759999969E-2</v>
      </c>
      <c r="Q38" s="13">
        <f>(1+C95)*(1+C96)*(1+C97)-1</f>
        <v>5.7636406912816573E-2</v>
      </c>
      <c r="R38" s="13">
        <f>(1+G95)*(1+G96)*(1+G97)-1</f>
        <v>2.0324477941391583E-2</v>
      </c>
    </row>
    <row r="39" spans="1:18" x14ac:dyDescent="0.25">
      <c r="A39" s="47">
        <v>39387</v>
      </c>
      <c r="B39" s="9">
        <v>-1.54E-2</v>
      </c>
      <c r="C39" s="9">
        <v>-4.4043417224814418E-2</v>
      </c>
      <c r="D39" s="3">
        <f t="shared" si="0"/>
        <v>124.93039657003808</v>
      </c>
      <c r="E39" s="3">
        <f>D39/MAXA($D$6:D38)-1</f>
        <v>-1.5399999999999969E-2</v>
      </c>
      <c r="F39" s="10">
        <f>'L10 (3)'!Q37</f>
        <v>1.981085682745299E-2</v>
      </c>
      <c r="G39" s="10">
        <f t="shared" si="1"/>
        <v>1.2632739100122622E-2</v>
      </c>
      <c r="H39" s="11">
        <f t="shared" si="2"/>
        <v>142.7136107964613</v>
      </c>
      <c r="I39" s="3">
        <f t="shared" si="3"/>
        <v>112.80469513854648</v>
      </c>
      <c r="J39" s="3">
        <f>I39/MAXA($I$6:I38)-1</f>
        <v>1.2632739100122636E-2</v>
      </c>
      <c r="O39" s="3" t="s">
        <v>55</v>
      </c>
      <c r="P39" s="13">
        <f>(1+B5598)*(1+B99)*(1+B100)-1</f>
        <v>1.3137379999999865E-2</v>
      </c>
      <c r="Q39" s="13">
        <f>(1+C5598)*(1+C99)*(1+C100)-1</f>
        <v>9.9350687331518639E-3</v>
      </c>
      <c r="R39" s="13">
        <f>(1+G5598)*(1+G99)*(1+G100)-1</f>
        <v>1.0472098037668021E-2</v>
      </c>
    </row>
    <row r="40" spans="1:18" x14ac:dyDescent="0.25">
      <c r="A40" s="47">
        <v>39417</v>
      </c>
      <c r="B40" s="9">
        <v>3.2000000000000002E-3</v>
      </c>
      <c r="C40" s="9">
        <v>-8.6285090339686121E-3</v>
      </c>
      <c r="D40" s="3">
        <f t="shared" si="0"/>
        <v>125.33017383906221</v>
      </c>
      <c r="E40" s="3">
        <f>D40/MAXA($D$6:D39)-1</f>
        <v>-1.2249279999999918E-2</v>
      </c>
      <c r="F40" s="10">
        <f>'L10 (3)'!Q38</f>
        <v>9.8372301473811548E-3</v>
      </c>
      <c r="G40" s="10">
        <f t="shared" si="1"/>
        <v>2.6591124200507884E-3</v>
      </c>
      <c r="H40" s="11">
        <f t="shared" si="2"/>
        <v>144.11751743102988</v>
      </c>
      <c r="I40" s="3">
        <f t="shared" si="3"/>
        <v>113.10465550442943</v>
      </c>
      <c r="J40" s="3">
        <f>I40/MAXA($I$6:I39)-1</f>
        <v>2.659112420050791E-3</v>
      </c>
      <c r="O40" s="3" t="s">
        <v>56</v>
      </c>
      <c r="P40" s="13">
        <f>(1+B101)*(1+B102)*(1+B103)-1</f>
        <v>2.9328498356000043E-2</v>
      </c>
      <c r="Q40" s="13">
        <f>(1+C101)*(1+C102)*(1+C103)-1</f>
        <v>0.10026714947921511</v>
      </c>
      <c r="R40" s="13">
        <f>(1+G101)*(1+G102)*(1+G103)-1</f>
        <v>1.1487172683355418E-4</v>
      </c>
    </row>
    <row r="41" spans="1:18" x14ac:dyDescent="0.25">
      <c r="A41" s="47">
        <v>39448</v>
      </c>
      <c r="B41" s="9">
        <v>-1.1000000000000001E-2</v>
      </c>
      <c r="C41" s="9">
        <v>-6.116343193593643E-2</v>
      </c>
      <c r="D41" s="3">
        <f t="shared" si="0"/>
        <v>123.95154192683253</v>
      </c>
      <c r="E41" s="3">
        <f>D41/MAXA($D$6:D40)-1</f>
        <v>-2.3114537919999956E-2</v>
      </c>
      <c r="F41" s="10">
        <f>'L10 (3)'!Q39</f>
        <v>1.680764851959737E-2</v>
      </c>
      <c r="G41" s="10">
        <f t="shared" si="1"/>
        <v>9.6295307922670027E-3</v>
      </c>
      <c r="H41" s="11">
        <f t="shared" si="2"/>
        <v>146.53979400952758</v>
      </c>
      <c r="I41" s="3">
        <f t="shared" si="3"/>
        <v>114.19380026735807</v>
      </c>
      <c r="J41" s="3">
        <f>I41/MAXA($I$6:I40)-1</f>
        <v>9.629530792266916E-3</v>
      </c>
      <c r="O41" s="3" t="s">
        <v>57</v>
      </c>
      <c r="P41" s="13">
        <f>(1+B104)*(1+B105)*(1+B106)-1</f>
        <v>2.6911942999996441E-4</v>
      </c>
      <c r="Q41" s="13">
        <f>(1+C104)*(1+C105)*(1+C106)-1</f>
        <v>2.3636455365220632E-2</v>
      </c>
      <c r="R41" s="13">
        <f>(1+G104)*(1+G105)*(1+G106)-1</f>
        <v>1.2709131352898417E-2</v>
      </c>
    </row>
    <row r="42" spans="1:18" x14ac:dyDescent="0.25">
      <c r="A42" s="47">
        <v>39479</v>
      </c>
      <c r="B42" s="9">
        <v>1.8200000000000001E-2</v>
      </c>
      <c r="C42" s="9">
        <v>-3.4761192772624461E-2</v>
      </c>
      <c r="D42" s="3">
        <f t="shared" si="0"/>
        <v>126.20745998990088</v>
      </c>
      <c r="E42" s="3">
        <f>D42/MAXA($D$6:D41)-1</f>
        <v>-5.3352225101439554E-3</v>
      </c>
      <c r="F42" s="10">
        <f>'L10 (3)'!Q40</f>
        <v>5.2957312455789718E-3</v>
      </c>
      <c r="G42" s="10">
        <f t="shared" si="1"/>
        <v>-1.8823864817513946E-3</v>
      </c>
      <c r="H42" s="11">
        <f t="shared" si="2"/>
        <v>147.31582937538454</v>
      </c>
      <c r="I42" s="3">
        <f t="shared" si="3"/>
        <v>113.97884340143497</v>
      </c>
      <c r="J42" s="3">
        <f>I42/MAXA($I$6:I41)-1</f>
        <v>-1.8823864817514302E-3</v>
      </c>
      <c r="O42" s="3" t="s">
        <v>58</v>
      </c>
      <c r="P42" s="13">
        <f>(1+B107)*(1+B108)*(1+B109)-1</f>
        <v>1.2598255299999916E-2</v>
      </c>
      <c r="Q42" s="13">
        <f>(1+C107)*(1+C108)*(1+C109)-1</f>
        <v>4.6859836791259601E-2</v>
      </c>
      <c r="R42" s="13">
        <f>(1+G107)*(1+G108)*(1+G109)-1</f>
        <v>-6.6297370171115588E-3</v>
      </c>
    </row>
    <row r="43" spans="1:18" x14ac:dyDescent="0.25">
      <c r="A43" s="47">
        <v>39508</v>
      </c>
      <c r="B43" s="9">
        <v>-7.9000000000000008E-3</v>
      </c>
      <c r="C43" s="9">
        <v>-5.9596236145298409E-3</v>
      </c>
      <c r="D43" s="3">
        <f t="shared" si="0"/>
        <v>125.21042105598066</v>
      </c>
      <c r="E43" s="3">
        <f>D43/MAXA($D$6:D42)-1</f>
        <v>-1.3193074252313863E-2</v>
      </c>
      <c r="F43" s="10">
        <f>'L10 (3)'!Q41</f>
        <v>1.7308995475986778E-2</v>
      </c>
      <c r="G43" s="10">
        <f t="shared" si="1"/>
        <v>1.0130877748656411E-2</v>
      </c>
      <c r="H43" s="11">
        <f t="shared" si="2"/>
        <v>149.86571839958432</v>
      </c>
      <c r="I43" s="3">
        <f t="shared" si="3"/>
        <v>115.13354912986816</v>
      </c>
      <c r="J43" s="3">
        <f>I43/MAXA($I$6:I42)-1</f>
        <v>8.229421039582574E-3</v>
      </c>
      <c r="O43" s="3" t="s">
        <v>59</v>
      </c>
      <c r="P43" s="13">
        <f>(1+B110)*(1+B111)*(1+B112)-1</f>
        <v>3.4074592339000009E-2</v>
      </c>
      <c r="Q43" s="13">
        <f>(1+C110)*(1+C111)*(1+C112)-1</f>
        <v>9.9200101774669092E-2</v>
      </c>
      <c r="R43" s="13">
        <f>(1+G110)*(1+G111)*(1+G112)-1</f>
        <v>6.5833626708238224E-3</v>
      </c>
    </row>
    <row r="44" spans="1:18" x14ac:dyDescent="0.25">
      <c r="A44" s="47">
        <v>39539</v>
      </c>
      <c r="B44" s="9">
        <v>5.0000000000000001E-3</v>
      </c>
      <c r="C44" s="9">
        <v>4.7546697913198877E-2</v>
      </c>
      <c r="D44" s="3">
        <f t="shared" si="0"/>
        <v>125.83647316126056</v>
      </c>
      <c r="E44" s="3">
        <f>D44/MAXA($D$6:D43)-1</f>
        <v>-8.2590396235754371E-3</v>
      </c>
      <c r="F44" s="10">
        <f>'L10 (3)'!Q42</f>
        <v>-9.4370440270406079E-3</v>
      </c>
      <c r="G44" s="10">
        <f t="shared" si="1"/>
        <v>-1.6615161754370975E-2</v>
      </c>
      <c r="H44" s="11">
        <f t="shared" si="2"/>
        <v>148.45142901690338</v>
      </c>
      <c r="I44" s="3">
        <f t="shared" si="3"/>
        <v>113.22058658772059</v>
      </c>
      <c r="J44" s="3">
        <f>I44/MAXA($I$6:I43)-1</f>
        <v>-1.6615161754370944E-2</v>
      </c>
      <c r="O44" s="3" t="s">
        <v>60</v>
      </c>
      <c r="P44" s="13">
        <f>(1+B113)*(1+B114)*(1+B115)-1</f>
        <v>1.8727572679999804E-2</v>
      </c>
      <c r="Q44" s="13">
        <f>(1+C113)*(1+C114)*(1+C115)-1</f>
        <v>1.2973652965117433E-2</v>
      </c>
      <c r="R44" s="13">
        <f>(1+G113)*(1+G114)*(1+G115)-1</f>
        <v>-2.840461030553465E-3</v>
      </c>
    </row>
    <row r="45" spans="1:18" x14ac:dyDescent="0.25">
      <c r="A45" s="47">
        <v>39569</v>
      </c>
      <c r="B45" s="9">
        <v>1.2E-2</v>
      </c>
      <c r="C45" s="9">
        <v>1.0674181657577053E-2</v>
      </c>
      <c r="D45" s="3">
        <f t="shared" si="0"/>
        <v>127.34651083919569</v>
      </c>
      <c r="E45" s="3">
        <f>D45/MAXA($D$6:D44)-1</f>
        <v>3.6418519009415729E-3</v>
      </c>
      <c r="F45" s="10">
        <f>'L10 (3)'!Q43</f>
        <v>1.1425907736481736E-2</v>
      </c>
      <c r="G45" s="10">
        <f t="shared" si="1"/>
        <v>4.2477900091513693E-3</v>
      </c>
      <c r="H45" s="11">
        <f t="shared" si="2"/>
        <v>150.14762134819938</v>
      </c>
      <c r="I45" s="3">
        <f t="shared" si="3"/>
        <v>113.70152386425816</v>
      </c>
      <c r="J45" s="3">
        <f>I45/MAXA($I$6:I44)-1</f>
        <v>-1.2437949463320219E-2</v>
      </c>
      <c r="O45" s="3" t="s">
        <v>61</v>
      </c>
      <c r="P45" s="13">
        <f>(1+B116)*(1+B117)*(1+B118)-1</f>
        <v>1.5743520663999755E-2</v>
      </c>
      <c r="Q45" s="13">
        <f>(1+C116)*(1+C117)*(1+C118)-1</f>
        <v>4.6941268998153873E-2</v>
      </c>
      <c r="R45" s="13">
        <f>(1+G116)*(1+G117)*(1+G118)-1</f>
        <v>6.6058481614641451E-3</v>
      </c>
    </row>
    <row r="46" spans="1:18" x14ac:dyDescent="0.25">
      <c r="A46" s="47">
        <v>39600</v>
      </c>
      <c r="B46" s="9">
        <v>-1.54E-2</v>
      </c>
      <c r="C46" s="9">
        <v>-8.5962384902803612E-2</v>
      </c>
      <c r="D46" s="3">
        <f t="shared" si="0"/>
        <v>125.38537457227208</v>
      </c>
      <c r="E46" s="3">
        <f>D46/MAXA($D$6:D45)-1</f>
        <v>-1.5399999999999969E-2</v>
      </c>
      <c r="F46" s="10">
        <f>'L10 (3)'!Q44</f>
        <v>1.6684541025630179E-2</v>
      </c>
      <c r="G46" s="10">
        <f t="shared" si="1"/>
        <v>9.5064232982998119E-3</v>
      </c>
      <c r="H46" s="11">
        <f t="shared" si="2"/>
        <v>152.65276549648419</v>
      </c>
      <c r="I46" s="3">
        <f t="shared" si="3"/>
        <v>114.78241867977353</v>
      </c>
      <c r="J46" s="3">
        <f>I46/MAXA($I$6:I45)-1</f>
        <v>-3.049766577581714E-3</v>
      </c>
      <c r="O46" s="3" t="s">
        <v>62</v>
      </c>
      <c r="P46" s="13">
        <f>(1+B119)*(1+B120)*(1+B121)-1</f>
        <v>7.8003467659999437E-3</v>
      </c>
      <c r="Q46" s="13">
        <f>(1+C119)*(1+C120)*(1+C121)-1</f>
        <v>6.15236942759112E-3</v>
      </c>
      <c r="R46" s="13">
        <f>(1+G119)*(1+G120)*(1+G121)-1</f>
        <v>9.2004733045465414E-3</v>
      </c>
    </row>
    <row r="47" spans="1:18" x14ac:dyDescent="0.25">
      <c r="A47" s="47">
        <v>39630</v>
      </c>
      <c r="B47" s="9">
        <v>-1.3700000000000002E-2</v>
      </c>
      <c r="C47" s="9">
        <v>-9.8593710937500134E-3</v>
      </c>
      <c r="D47" s="3">
        <f t="shared" si="0"/>
        <v>123.66759494063196</v>
      </c>
      <c r="E47" s="3">
        <f>D47/MAXA($D$6:D46)-1</f>
        <v>-2.8889019999999932E-2</v>
      </c>
      <c r="F47" s="10">
        <f>'L10 (3)'!Q45</f>
        <v>-2.4654521909793108E-2</v>
      </c>
      <c r="G47" s="10">
        <f t="shared" si="1"/>
        <v>-3.1832639637123475E-2</v>
      </c>
      <c r="H47" s="11">
        <f t="shared" si="2"/>
        <v>148.88918454496061</v>
      </c>
      <c r="I47" s="3">
        <f t="shared" si="3"/>
        <v>111.12859130926287</v>
      </c>
      <c r="J47" s="3">
        <f>I47/MAXA($I$6:I46)-1</f>
        <v>-3.4785324094263603E-2</v>
      </c>
      <c r="O47" s="3" t="s">
        <v>63</v>
      </c>
      <c r="P47" s="13">
        <f>(1+B122)*(1+B123)*(1+B124)-1</f>
        <v>1.1598627659999972E-2</v>
      </c>
      <c r="Q47" s="13">
        <f>(1+C122)*(1+C123)*(1+C124)-1</f>
        <v>4.3913350109456406E-2</v>
      </c>
      <c r="R47" s="13">
        <f>(1+G122)*(1+G123)*(1+G124)-1</f>
        <v>1.5267204394677325E-2</v>
      </c>
    </row>
    <row r="48" spans="1:18" x14ac:dyDescent="0.25">
      <c r="A48" s="47">
        <v>39661</v>
      </c>
      <c r="B48" s="9">
        <v>8.9999999999999998E-4</v>
      </c>
      <c r="C48" s="9">
        <v>1.2190464532380041E-2</v>
      </c>
      <c r="D48" s="3">
        <f t="shared" si="0"/>
        <v>123.77889577607851</v>
      </c>
      <c r="E48" s="3">
        <f>D48/MAXA($D$6:D47)-1</f>
        <v>-2.8015020118000056E-2</v>
      </c>
      <c r="F48" s="10">
        <f>'L10 (3)'!Q46</f>
        <v>1.8118810410362011E-2</v>
      </c>
      <c r="G48" s="10">
        <f t="shared" si="1"/>
        <v>1.0940692683031644E-2</v>
      </c>
      <c r="H48" s="11">
        <f t="shared" si="2"/>
        <v>151.58687945188416</v>
      </c>
      <c r="I48" s="3">
        <f t="shared" si="3"/>
        <v>112.34441507507573</v>
      </c>
      <c r="J48" s="3">
        <f>I48/MAXA($I$6:I47)-1</f>
        <v>-2.4225206952027012E-2</v>
      </c>
      <c r="O48" s="3" t="s">
        <v>64</v>
      </c>
      <c r="P48" s="13">
        <f>(1+B125)*(1+B126)*(1+B127)-1</f>
        <v>4.5936321739999952E-2</v>
      </c>
      <c r="Q48" s="13">
        <f>(1+C125)*(1+C126)*(1+C127)-1</f>
        <v>4.3664050842233681E-3</v>
      </c>
      <c r="R48" s="13">
        <f>(1+G125)*(1+G126)*(1+G127)-1</f>
        <v>2.3607288696473328E-2</v>
      </c>
    </row>
    <row r="49" spans="1:18" x14ac:dyDescent="0.25">
      <c r="A49" s="47">
        <v>39692</v>
      </c>
      <c r="B49" s="9">
        <v>-4.3499999999999997E-2</v>
      </c>
      <c r="C49" s="9">
        <v>-9.0791433779084607E-2</v>
      </c>
      <c r="D49" s="3">
        <f t="shared" si="0"/>
        <v>118.3945138098191</v>
      </c>
      <c r="E49" s="3">
        <f>D49/MAXA($D$6:D48)-1</f>
        <v>-7.0296366742866989E-2</v>
      </c>
      <c r="F49" s="10">
        <f>'L10 (3)'!Q47</f>
        <v>1.3676701204308117E-2</v>
      </c>
      <c r="G49" s="10">
        <f t="shared" si="1"/>
        <v>6.4985834769777503E-3</v>
      </c>
      <c r="H49" s="11">
        <f t="shared" si="2"/>
        <v>153.66008790864106</v>
      </c>
      <c r="I49" s="3">
        <f t="shared" si="3"/>
        <v>113.07449463461334</v>
      </c>
      <c r="J49" s="3">
        <f>I49/MAXA($I$6:I48)-1</f>
        <v>-1.7884053004674105E-2</v>
      </c>
      <c r="O49" s="3" t="s">
        <v>65</v>
      </c>
      <c r="P49" s="13">
        <f>(1+B128)*(1+B129)*(1+B130)-1</f>
        <v>-1.2243785041999966E-2</v>
      </c>
      <c r="Q49" s="13">
        <f>(1+C128)*(1+C129)*(1+C130)-1</f>
        <v>-2.3114315787218231E-3</v>
      </c>
      <c r="R49" s="13">
        <f>(1+G128)*(1+G129)*(1+G130)-1</f>
        <v>6.4747401722065057E-3</v>
      </c>
    </row>
    <row r="50" spans="1:18" x14ac:dyDescent="0.25">
      <c r="A50" s="47">
        <v>39722</v>
      </c>
      <c r="B50" s="9">
        <v>-3.61E-2</v>
      </c>
      <c r="C50" s="9">
        <v>-0.1694245237674199</v>
      </c>
      <c r="D50" s="3">
        <f t="shared" si="0"/>
        <v>114.12047186128463</v>
      </c>
      <c r="E50" s="3">
        <f>D50/MAXA($D$6:D49)-1</f>
        <v>-0.10385866790344955</v>
      </c>
      <c r="F50" s="10">
        <f>'L10 (3)'!Q48</f>
        <v>-0.12611597317732121</v>
      </c>
      <c r="G50" s="10">
        <f t="shared" si="1"/>
        <v>-0.13329409090465158</v>
      </c>
      <c r="H50" s="11">
        <f t="shared" si="2"/>
        <v>134.28109638353007</v>
      </c>
      <c r="I50" s="3">
        <f t="shared" si="3"/>
        <v>98.002332667789659</v>
      </c>
      <c r="J50" s="3">
        <f>I50/MAXA($I$6:I49)-1</f>
        <v>-0.14879430532237703</v>
      </c>
      <c r="O50" s="3" t="s">
        <v>66</v>
      </c>
      <c r="P50" s="13">
        <f>(1+B131)*(1+B132)*(1+B133)-1</f>
        <v>-7.4605207960000142E-3</v>
      </c>
      <c r="Q50" s="13">
        <f>(1+C131)*(1+C132)*(1+C133)-1</f>
        <v>-6.9351644158272774E-2</v>
      </c>
      <c r="R50" s="13">
        <f>(1+G131)*(1+G132)*(1+G133)-1</f>
        <v>-1.5709892644665269E-2</v>
      </c>
    </row>
    <row r="51" spans="1:18" x14ac:dyDescent="0.25">
      <c r="A51" s="47">
        <v>39753</v>
      </c>
      <c r="B51" s="9">
        <v>-5.4000000000000003E-3</v>
      </c>
      <c r="C51" s="9">
        <v>-7.4849042580645175E-2</v>
      </c>
      <c r="D51" s="3">
        <f t="shared" si="0"/>
        <v>113.5042213132337</v>
      </c>
      <c r="E51" s="3">
        <f>D51/MAXA($D$6:D50)-1</f>
        <v>-0.10869783109677078</v>
      </c>
      <c r="F51" s="10">
        <f>'L10 (3)'!Q49</f>
        <v>2.0014376203052298E-2</v>
      </c>
      <c r="G51" s="10">
        <f t="shared" si="1"/>
        <v>1.283625847572193E-2</v>
      </c>
      <c r="H51" s="11">
        <f t="shared" si="2"/>
        <v>136.96864876350836</v>
      </c>
      <c r="I51" s="3">
        <f t="shared" si="3"/>
        <v>99.260315941137108</v>
      </c>
      <c r="J51" s="3">
        <f>I51/MAXA($I$6:I50)-1</f>
        <v>-0.13786800900948848</v>
      </c>
      <c r="O51" s="3" t="s">
        <v>67</v>
      </c>
      <c r="P51" s="13">
        <f>(1+B134)*(1+B135)*(1+B136)-1</f>
        <v>1.9408544000000028E-2</v>
      </c>
      <c r="Q51" s="13">
        <f>(1+C134)*(1+C135)*(1+C136)-1</f>
        <v>6.4535403159572402E-2</v>
      </c>
      <c r="R51" s="13">
        <f>(1+G134)*(1+G135)*(1+G136)-1</f>
        <v>2.65439796834126E-2</v>
      </c>
    </row>
    <row r="52" spans="1:18" x14ac:dyDescent="0.25">
      <c r="A52" s="47">
        <v>39783</v>
      </c>
      <c r="B52" s="9">
        <v>-4.5999999999999999E-3</v>
      </c>
      <c r="C52" s="9">
        <v>7.8215768970539834E-3</v>
      </c>
      <c r="D52" s="3">
        <f t="shared" si="0"/>
        <v>112.98210189519281</v>
      </c>
      <c r="E52" s="3">
        <f>D52/MAXA($D$6:D51)-1</f>
        <v>-0.11279782107372582</v>
      </c>
      <c r="F52" s="10">
        <f>'L10 (3)'!Q50</f>
        <v>6.3135454694375759E-2</v>
      </c>
      <c r="G52" s="10">
        <f t="shared" si="1"/>
        <v>5.5957336967045392E-2</v>
      </c>
      <c r="H52" s="11">
        <f t="shared" si="2"/>
        <v>145.61622668206672</v>
      </c>
      <c r="I52" s="3">
        <f t="shared" si="3"/>
        <v>104.81465888771071</v>
      </c>
      <c r="J52" s="3">
        <f>I52/MAXA($I$6:I51)-1</f>
        <v>-8.9625398679562651E-2</v>
      </c>
      <c r="O52" s="3" t="s">
        <v>68</v>
      </c>
      <c r="P52" s="13">
        <f>(1+B137)*(1+B138)*(1+B139)-1</f>
        <v>-5.3482671999998121E-3</v>
      </c>
      <c r="Q52" s="13">
        <f>(1+C137)*(1+C138)*(1+C139)-1</f>
        <v>7.7301924009909317E-3</v>
      </c>
      <c r="R52" s="13">
        <f>(1+G137)*(1+G138)*(1+G139)-1</f>
        <v>1.6396614179734703E-2</v>
      </c>
    </row>
    <row r="53" spans="1:18" x14ac:dyDescent="0.25">
      <c r="A53" s="47">
        <v>39814</v>
      </c>
      <c r="B53" s="9">
        <v>4.7000000000000002E-3</v>
      </c>
      <c r="C53" s="9">
        <v>-8.5657342928314395E-2</v>
      </c>
      <c r="D53" s="3">
        <f t="shared" si="0"/>
        <v>113.51311777410021</v>
      </c>
      <c r="E53" s="3">
        <f>D53/MAXA($D$6:D52)-1</f>
        <v>-0.10862797083277231</v>
      </c>
      <c r="F53" s="10">
        <f>'L10 (3)'!Q51</f>
        <v>3.8376128106705029E-2</v>
      </c>
      <c r="G53" s="10">
        <f t="shared" si="1"/>
        <v>3.1198010379374662E-2</v>
      </c>
      <c r="H53" s="11">
        <f t="shared" si="2"/>
        <v>151.20441365163271</v>
      </c>
      <c r="I53" s="3">
        <f t="shared" si="3"/>
        <v>108.08466770360013</v>
      </c>
      <c r="J53" s="3">
        <f>I53/MAXA($I$6:I52)-1</f>
        <v>-6.1223522418448528E-2</v>
      </c>
      <c r="O53" s="3" t="s">
        <v>69</v>
      </c>
      <c r="P53" s="13">
        <f>(1+B140)*(1+B141)*(1+B142)-1</f>
        <v>1.0834701080000064E-2</v>
      </c>
      <c r="Q53" s="13">
        <f>(1+C140)*(1+C141)*(1+C142)-1</f>
        <v>1.8992745293059832E-2</v>
      </c>
      <c r="R53" s="13">
        <f>(1+G140)*(1+G141)*(1+G142)-1</f>
        <v>1.1910660309838894E-2</v>
      </c>
    </row>
    <row r="54" spans="1:18" x14ac:dyDescent="0.25">
      <c r="A54" s="47">
        <v>39845</v>
      </c>
      <c r="B54" s="9">
        <v>-3.7000000000000002E-3</v>
      </c>
      <c r="C54" s="9">
        <v>-0.10993119757149228</v>
      </c>
      <c r="D54" s="3">
        <f t="shared" si="0"/>
        <v>113.09311923833603</v>
      </c>
      <c r="E54" s="3">
        <f>D54/MAXA($D$6:D53)-1</f>
        <v>-0.11192604734069111</v>
      </c>
      <c r="F54" s="10">
        <f>'L10 (3)'!Q52</f>
        <v>3.989334861024616E-3</v>
      </c>
      <c r="G54" s="10">
        <f t="shared" si="1"/>
        <v>-3.1887828663057505E-3</v>
      </c>
      <c r="H54" s="11">
        <f t="shared" si="2"/>
        <v>151.80761869015396</v>
      </c>
      <c r="I54" s="3">
        <f t="shared" si="3"/>
        <v>107.74000916711654</v>
      </c>
      <c r="J54" s="3">
        <f>I54/MAXA($I$6:I53)-1</f>
        <v>-6.4217076765451409E-2</v>
      </c>
      <c r="O54" s="3" t="s">
        <v>70</v>
      </c>
      <c r="P54" s="13">
        <f>(1+B143)*(1+B144)*(1+B145)-1</f>
        <v>1.6129525543999934E-2</v>
      </c>
      <c r="Q54" s="13">
        <f>(1+C143)*(1+C144)*(1+C145)-1</f>
        <v>3.3070290282095405E-2</v>
      </c>
      <c r="R54" s="13">
        <f>(1+G143)*(1+G144)*(1+G145)-1</f>
        <v>1.1071285822469301E-2</v>
      </c>
    </row>
    <row r="55" spans="1:18" x14ac:dyDescent="0.25">
      <c r="A55" s="47">
        <v>39873</v>
      </c>
      <c r="B55" s="9">
        <v>1.1399999999999999E-2</v>
      </c>
      <c r="C55" s="9">
        <v>8.540446162249471E-2</v>
      </c>
      <c r="D55" s="3">
        <f t="shared" si="0"/>
        <v>114.38238079765307</v>
      </c>
      <c r="E55" s="3">
        <f>D55/MAXA($D$6:D54)-1</f>
        <v>-0.101802004280375</v>
      </c>
      <c r="F55" s="10">
        <f>'L10 (3)'!Q53</f>
        <v>1.6729827816183047E-2</v>
      </c>
      <c r="G55" s="10">
        <f t="shared" si="1"/>
        <v>9.5517100888526801E-3</v>
      </c>
      <c r="H55" s="11">
        <f t="shared" si="2"/>
        <v>154.34733401202502</v>
      </c>
      <c r="I55" s="3">
        <f t="shared" si="3"/>
        <v>108.76911049965116</v>
      </c>
      <c r="J55" s="3">
        <f>I55/MAXA($I$6:I54)-1</f>
        <v>-5.5278749576615938E-2</v>
      </c>
      <c r="O55" s="3" t="s">
        <v>71</v>
      </c>
      <c r="P55" s="13">
        <f>(1+B146)*(1+B147)*(1+B148)-1</f>
        <v>1.130909774299993E-2</v>
      </c>
      <c r="Q55" s="13">
        <f>(1+C146)*(1+C147)*(1+C148)-1</f>
        <v>3.2542099161616322E-2</v>
      </c>
      <c r="R55" s="13">
        <f>(1+G146)*(1+G147)*(1+G148)-1</f>
        <v>1.5153144605027258E-2</v>
      </c>
    </row>
    <row r="56" spans="1:18" x14ac:dyDescent="0.25">
      <c r="A56" s="47">
        <v>39904</v>
      </c>
      <c r="B56" s="9">
        <v>2.4100000000000003E-2</v>
      </c>
      <c r="C56" s="9">
        <v>9.3925079862164695E-2</v>
      </c>
      <c r="D56" s="3">
        <f t="shared" si="0"/>
        <v>117.13899617487651</v>
      </c>
      <c r="E56" s="3">
        <f>D56/MAXA($D$6:D55)-1</f>
        <v>-8.0155432583531971E-2</v>
      </c>
      <c r="F56" s="10">
        <f>'L10 (3)'!Q54</f>
        <v>1.7567900921004211E-2</v>
      </c>
      <c r="G56" s="10">
        <f t="shared" si="1"/>
        <v>1.0389783193673844E-2</v>
      </c>
      <c r="H56" s="11">
        <f t="shared" si="2"/>
        <v>157.05889268336941</v>
      </c>
      <c r="I56" s="3">
        <f t="shared" si="3"/>
        <v>109.89919797591129</v>
      </c>
      <c r="J56" s="3">
        <f>I56/MAXA($I$6:I55)-1</f>
        <v>-4.5463300606260582E-2</v>
      </c>
    </row>
    <row r="57" spans="1:18" x14ac:dyDescent="0.25">
      <c r="A57" s="47">
        <v>39934</v>
      </c>
      <c r="B57" s="9">
        <v>2.9500000000000002E-2</v>
      </c>
      <c r="C57" s="9">
        <v>5.3081446255385467E-2</v>
      </c>
      <c r="D57" s="3">
        <f t="shared" si="0"/>
        <v>120.59459656203538</v>
      </c>
      <c r="E57" s="3">
        <f>D57/MAXA($D$6:D56)-1</f>
        <v>-5.3020017844746081E-2</v>
      </c>
      <c r="F57" s="10">
        <f>'L10 (3)'!Q55</f>
        <v>3.299236446146387E-2</v>
      </c>
      <c r="G57" s="10">
        <f t="shared" si="1"/>
        <v>2.5814246734133503E-2</v>
      </c>
      <c r="H57" s="11">
        <f t="shared" si="2"/>
        <v>162.24063691269305</v>
      </c>
      <c r="I57" s="3">
        <f t="shared" si="3"/>
        <v>112.73616298834486</v>
      </c>
      <c r="J57" s="3">
        <f>I57/MAXA($I$6:I56)-1</f>
        <v>-2.0822654731325052E-2</v>
      </c>
    </row>
    <row r="58" spans="1:18" x14ac:dyDescent="0.25">
      <c r="A58" s="47">
        <v>39965</v>
      </c>
      <c r="B58" s="9">
        <v>4.0000000000000002E-4</v>
      </c>
      <c r="C58" s="9">
        <v>1.9582653030303376E-4</v>
      </c>
      <c r="D58" s="3">
        <f t="shared" si="0"/>
        <v>120.64283440066019</v>
      </c>
      <c r="E58" s="3">
        <f>D58/MAXA($D$6:D57)-1</f>
        <v>-5.2641225851884021E-2</v>
      </c>
      <c r="F58" s="10">
        <f>'L10 (3)'!Q56</f>
        <v>2.7278306022423052E-2</v>
      </c>
      <c r="G58" s="10">
        <f t="shared" si="1"/>
        <v>2.0100188295092684E-2</v>
      </c>
      <c r="H58" s="11">
        <f t="shared" si="2"/>
        <v>166.66628665567032</v>
      </c>
      <c r="I58" s="3">
        <f t="shared" si="3"/>
        <v>115.00218109207684</v>
      </c>
      <c r="J58" s="3">
        <f>I58/MAXA($I$6:I57)-1</f>
        <v>-1.1410057171358234E-3</v>
      </c>
    </row>
    <row r="59" spans="1:18" x14ac:dyDescent="0.25">
      <c r="A59" s="47">
        <v>39995</v>
      </c>
      <c r="B59" s="9">
        <v>1.9400000000000001E-2</v>
      </c>
      <c r="C59" s="9">
        <v>7.4141727016716619E-2</v>
      </c>
      <c r="D59" s="3">
        <f t="shared" si="0"/>
        <v>122.983305388033</v>
      </c>
      <c r="E59" s="3">
        <f>D59/MAXA($D$6:D58)-1</f>
        <v>-3.426246563341051E-2</v>
      </c>
      <c r="F59" s="10">
        <f>'L10 (3)'!Q57</f>
        <v>2.1313564030149855E-2</v>
      </c>
      <c r="G59" s="10">
        <f t="shared" si="1"/>
        <v>1.4135446302819488E-2</v>
      </c>
      <c r="H59" s="11">
        <f t="shared" si="2"/>
        <v>170.21853922797325</v>
      </c>
      <c r="I59" s="3">
        <f t="shared" si="3"/>
        <v>116.62778824761102</v>
      </c>
      <c r="J59" s="3">
        <f>I59/MAXA($I$6:I58)-1</f>
        <v>1.2978311960637923E-2</v>
      </c>
    </row>
    <row r="60" spans="1:18" x14ac:dyDescent="0.25">
      <c r="A60" s="47">
        <v>40026</v>
      </c>
      <c r="B60" s="9">
        <v>1.49E-2</v>
      </c>
      <c r="C60" s="9">
        <v>3.3560189240494864E-2</v>
      </c>
      <c r="D60" s="3">
        <f t="shared" si="0"/>
        <v>124.81575663831468</v>
      </c>
      <c r="E60" s="3">
        <f>D60/MAXA($D$6:D59)-1</f>
        <v>-1.9872976371348439E-2</v>
      </c>
      <c r="F60" s="10">
        <f>'L10 (3)'!Q58</f>
        <v>2.3505791078754557E-2</v>
      </c>
      <c r="G60" s="10">
        <f t="shared" si="1"/>
        <v>1.6327673351424189E-2</v>
      </c>
      <c r="H60" s="11">
        <f t="shared" si="2"/>
        <v>174.21966064879678</v>
      </c>
      <c r="I60" s="3">
        <f t="shared" si="3"/>
        <v>118.53204867781707</v>
      </c>
      <c r="J60" s="3">
        <f>I60/MAXA($I$6:I59)-1</f>
        <v>1.6327673351424155E-2</v>
      </c>
    </row>
    <row r="61" spans="1:18" x14ac:dyDescent="0.25">
      <c r="A61" s="47">
        <v>40057</v>
      </c>
      <c r="B61" s="9">
        <v>1.72E-2</v>
      </c>
      <c r="C61" s="9">
        <v>3.5723345788458705E-2</v>
      </c>
      <c r="D61" s="3">
        <f t="shared" si="0"/>
        <v>126.96258765249371</v>
      </c>
      <c r="E61" s="3">
        <f>D61/MAXA($D$6:D60)-1</f>
        <v>-3.0147915649355594E-3</v>
      </c>
      <c r="F61" s="10">
        <f>'L10 (3)'!Q59</f>
        <v>2.3611433474466821E-2</v>
      </c>
      <c r="G61" s="10">
        <f t="shared" si="1"/>
        <v>1.6433315747136454E-2</v>
      </c>
      <c r="H61" s="11">
        <f t="shared" si="2"/>
        <v>178.33323657615003</v>
      </c>
      <c r="I61" s="3">
        <f t="shared" si="3"/>
        <v>120.47992325989458</v>
      </c>
      <c r="J61" s="3">
        <f>I61/MAXA($I$6:I60)-1</f>
        <v>1.6433315747136357E-2</v>
      </c>
    </row>
    <row r="62" spans="1:18" x14ac:dyDescent="0.25">
      <c r="A62" s="47">
        <v>40087</v>
      </c>
      <c r="B62" s="9">
        <v>1.5E-3</v>
      </c>
      <c r="C62" s="9">
        <v>-1.9762000860415463E-2</v>
      </c>
      <c r="D62" s="3">
        <f t="shared" si="0"/>
        <v>127.15303153397245</v>
      </c>
      <c r="E62" s="3">
        <f>D62/MAXA($D$6:D61)-1</f>
        <v>-1.5193137522828692E-3</v>
      </c>
      <c r="F62" s="10">
        <f>'L10 (3)'!Q60</f>
        <v>1.9162995060190716E-2</v>
      </c>
      <c r="G62" s="10">
        <f t="shared" si="1"/>
        <v>1.1984877332860348E-2</v>
      </c>
      <c r="H62" s="11">
        <f t="shared" si="2"/>
        <v>181.75063550772663</v>
      </c>
      <c r="I62" s="3">
        <f t="shared" si="3"/>
        <v>121.92386036123685</v>
      </c>
      <c r="J62" s="3">
        <f>I62/MAXA($I$6:I61)-1</f>
        <v>1.1984877332860355E-2</v>
      </c>
    </row>
    <row r="63" spans="1:18" x14ac:dyDescent="0.25">
      <c r="A63" s="47">
        <v>40118</v>
      </c>
      <c r="B63" s="9">
        <v>7.4000000000000003E-3</v>
      </c>
      <c r="C63" s="9">
        <v>5.736406198137356E-2</v>
      </c>
      <c r="D63" s="3">
        <f t="shared" si="0"/>
        <v>128.09396396732384</v>
      </c>
      <c r="E63" s="3">
        <f>D63/MAXA($D$6:D62)-1</f>
        <v>5.8694433259500745E-3</v>
      </c>
      <c r="F63" s="10">
        <f>'L10 (3)'!Q61</f>
        <v>5.3626738965248397E-3</v>
      </c>
      <c r="G63" s="10">
        <f t="shared" si="1"/>
        <v>-1.8154438308055267E-3</v>
      </c>
      <c r="H63" s="11">
        <f t="shared" si="2"/>
        <v>182.72530489644072</v>
      </c>
      <c r="I63" s="3">
        <f t="shared" si="3"/>
        <v>121.70251444111604</v>
      </c>
      <c r="J63" s="3">
        <f>I63/MAXA($I$6:I62)-1</f>
        <v>-1.8154438308055632E-3</v>
      </c>
    </row>
    <row r="64" spans="1:18" x14ac:dyDescent="0.25">
      <c r="A64" s="47">
        <v>40148</v>
      </c>
      <c r="B64" s="9">
        <v>6.1000000000000004E-3</v>
      </c>
      <c r="C64" s="9">
        <v>1.7770571188400419E-2</v>
      </c>
      <c r="D64" s="3">
        <f t="shared" si="0"/>
        <v>128.87533714752453</v>
      </c>
      <c r="E64" s="3">
        <f>D64/MAXA($D$6:D63)-1</f>
        <v>6.0999999999999943E-3</v>
      </c>
      <c r="F64" s="10">
        <f>'L10 (3)'!Q62</f>
        <v>2.6504193897797918E-2</v>
      </c>
      <c r="G64" s="10">
        <f t="shared" si="1"/>
        <v>1.9326076170467551E-2</v>
      </c>
      <c r="H64" s="11">
        <f t="shared" si="2"/>
        <v>187.56829180745024</v>
      </c>
      <c r="I64" s="3">
        <f t="shared" si="3"/>
        <v>124.05454650534246</v>
      </c>
      <c r="J64" s="3">
        <f>I64/MAXA($I$6:I63)-1</f>
        <v>1.7475546933904518E-2</v>
      </c>
    </row>
    <row r="65" spans="1:10" x14ac:dyDescent="0.25">
      <c r="A65" s="47">
        <v>40179</v>
      </c>
      <c r="B65" s="9">
        <v>3.2000000000000002E-3</v>
      </c>
      <c r="C65" s="9">
        <v>-3.6974246154947377E-2</v>
      </c>
      <c r="D65" s="3">
        <f t="shared" si="0"/>
        <v>129.28773822639661</v>
      </c>
      <c r="E65" s="3">
        <f>D65/MAXA($D$6:D64)-1</f>
        <v>3.2000000000000917E-3</v>
      </c>
      <c r="F65" s="10">
        <f>'L10 (3)'!Q63</f>
        <v>1.7058783160582607E-2</v>
      </c>
      <c r="G65" s="10">
        <f t="shared" si="1"/>
        <v>9.8806654332522399E-3</v>
      </c>
      <c r="H65" s="11">
        <f t="shared" si="2"/>
        <v>190.76797862519442</v>
      </c>
      <c r="I65" s="3">
        <f t="shared" si="3"/>
        <v>125.28028797483557</v>
      </c>
      <c r="J65" s="3">
        <f>I65/MAXA($I$6:I64)-1</f>
        <v>9.8806654332521671E-3</v>
      </c>
    </row>
    <row r="66" spans="1:10" x14ac:dyDescent="0.25">
      <c r="A66" s="47">
        <v>40210</v>
      </c>
      <c r="B66" s="9">
        <v>8.9999999999999998E-4</v>
      </c>
      <c r="C66" s="9">
        <v>2.8513688940531301E-2</v>
      </c>
      <c r="D66" s="3">
        <f t="shared" si="0"/>
        <v>129.40409719080034</v>
      </c>
      <c r="E66" s="3">
        <f>D66/MAXA($D$6:D65)-1</f>
        <v>8.9999999999990088E-4</v>
      </c>
      <c r="F66" s="10">
        <f>'L10 (3)'!Q64</f>
        <v>7.5823517660753232E-3</v>
      </c>
      <c r="G66" s="10">
        <f t="shared" si="1"/>
        <v>4.0423403874495674E-4</v>
      </c>
      <c r="H66" s="11">
        <f t="shared" si="2"/>
        <v>192.21444854483377</v>
      </c>
      <c r="I66" s="3">
        <f t="shared" si="3"/>
        <v>125.33093053161876</v>
      </c>
      <c r="J66" s="3">
        <f>I66/MAXA($I$6:I65)-1</f>
        <v>4.0423403874489949E-4</v>
      </c>
    </row>
    <row r="67" spans="1:10" x14ac:dyDescent="0.25">
      <c r="A67" s="47">
        <v>40238</v>
      </c>
      <c r="B67" s="9">
        <v>1.7899999999999999E-2</v>
      </c>
      <c r="C67" s="9">
        <v>5.8796426031891835E-2</v>
      </c>
      <c r="D67" s="3">
        <f t="shared" si="0"/>
        <v>131.72043053051567</v>
      </c>
      <c r="E67" s="3">
        <f>D67/MAXA($D$6:D66)-1</f>
        <v>1.7900000000000027E-2</v>
      </c>
      <c r="F67" s="10">
        <f>'L10 (3)'!Q65</f>
        <v>2.8679773612962825E-2</v>
      </c>
      <c r="G67" s="10">
        <f t="shared" si="1"/>
        <v>2.1501655885632458E-2</v>
      </c>
      <c r="H67" s="11">
        <f t="shared" si="2"/>
        <v>197.7271154142401</v>
      </c>
      <c r="I67" s="3">
        <f t="shared" si="3"/>
        <v>128.02575307173575</v>
      </c>
      <c r="J67" s="3">
        <f>I67/MAXA($I$6:I66)-1</f>
        <v>2.1501655885632465E-2</v>
      </c>
    </row>
    <row r="68" spans="1:10" x14ac:dyDescent="0.25">
      <c r="A68" s="47">
        <v>40269</v>
      </c>
      <c r="B68" s="9">
        <v>7.7000000000000002E-3</v>
      </c>
      <c r="C68" s="9">
        <v>1.4759229883791081E-2</v>
      </c>
      <c r="D68" s="3">
        <f t="shared" si="0"/>
        <v>132.73467784560066</v>
      </c>
      <c r="E68" s="3">
        <f>D68/MAXA($D$6:D67)-1</f>
        <v>7.7000000000000401E-3</v>
      </c>
      <c r="F68" s="10">
        <f>'L10 (3)'!Q66</f>
        <v>1.7416123465212891E-2</v>
      </c>
      <c r="G68" s="10">
        <f t="shared" si="1"/>
        <v>1.0238005737882524E-2</v>
      </c>
      <c r="H68" s="11">
        <f t="shared" si="2"/>
        <v>201.17075526871488</v>
      </c>
      <c r="I68" s="3">
        <f t="shared" si="3"/>
        <v>129.33648146628093</v>
      </c>
      <c r="J68" s="3">
        <f>I68/MAXA($I$6:I67)-1</f>
        <v>1.0238005737882583E-2</v>
      </c>
    </row>
    <row r="69" spans="1:10" x14ac:dyDescent="0.25">
      <c r="A69" s="47">
        <v>40299</v>
      </c>
      <c r="B69" s="9">
        <v>-1.5500000000000002E-2</v>
      </c>
      <c r="C69" s="9">
        <v>-8.1975841910334468E-2</v>
      </c>
      <c r="D69" s="3">
        <f t="shared" si="0"/>
        <v>130.67729033899386</v>
      </c>
      <c r="E69" s="3">
        <f>D69/MAXA($D$6:D68)-1</f>
        <v>-1.5499999999999958E-2</v>
      </c>
      <c r="F69" s="10">
        <f>'L10 (3)'!Q67</f>
        <v>9.1058502172635374E-3</v>
      </c>
      <c r="G69" s="10">
        <f t="shared" si="1"/>
        <v>1.927732489933171E-3</v>
      </c>
      <c r="H69" s="11">
        <f t="shared" si="2"/>
        <v>203.0025860342856</v>
      </c>
      <c r="I69" s="3">
        <f t="shared" si="3"/>
        <v>129.58580760373712</v>
      </c>
      <c r="J69" s="3">
        <f>I69/MAXA($I$6:I68)-1</f>
        <v>1.9277324899331649E-3</v>
      </c>
    </row>
    <row r="70" spans="1:10" x14ac:dyDescent="0.25">
      <c r="A70" s="47">
        <v>40330</v>
      </c>
      <c r="B70" s="9">
        <v>-6.9999999999999993E-3</v>
      </c>
      <c r="C70" s="9">
        <v>-5.3882442026415123E-2</v>
      </c>
      <c r="D70" s="3">
        <f t="shared" si="0"/>
        <v>129.76254930662091</v>
      </c>
      <c r="E70" s="3">
        <f>D70/MAXA($D$6:D69)-1</f>
        <v>-2.2391499999999787E-2</v>
      </c>
      <c r="F70" s="10">
        <f>'L10 (3)'!Q68</f>
        <v>-5.1581263295999012E-2</v>
      </c>
      <c r="G70" s="10">
        <f t="shared" si="1"/>
        <v>-5.875938102332938E-2</v>
      </c>
      <c r="H70" s="11">
        <f t="shared" si="2"/>
        <v>192.53145619428241</v>
      </c>
      <c r="I70" s="3">
        <f t="shared" si="3"/>
        <v>121.97142575953329</v>
      </c>
      <c r="J70" s="3">
        <f>I70/MAXA($I$6:I69)-1</f>
        <v>-5.8759381023329338E-2</v>
      </c>
    </row>
    <row r="71" spans="1:10" x14ac:dyDescent="0.25">
      <c r="A71" s="47">
        <v>40360</v>
      </c>
      <c r="B71" s="9">
        <v>6.9999999999999993E-3</v>
      </c>
      <c r="C71" s="9">
        <v>6.8777849911552336E-2</v>
      </c>
      <c r="D71" s="3">
        <f t="shared" ref="D71:D134" si="4">D70*(1+B71)</f>
        <v>130.67088715176723</v>
      </c>
      <c r="E71" s="3">
        <f>D71/MAXA($D$6:D70)-1</f>
        <v>-1.5548240500000032E-2</v>
      </c>
      <c r="F71" s="10">
        <f>'L10 (3)'!Q69</f>
        <v>2.4129208839468438E-2</v>
      </c>
      <c r="G71" s="10">
        <f t="shared" si="1"/>
        <v>1.6951091112138071E-2</v>
      </c>
      <c r="H71" s="11">
        <f t="shared" si="2"/>
        <v>197.17708790896123</v>
      </c>
      <c r="I71" s="3">
        <f t="shared" si="3"/>
        <v>124.03897451066051</v>
      </c>
      <c r="J71" s="3">
        <f>I71/MAXA($I$6:I70)-1</f>
        <v>-4.2804325532610599E-2</v>
      </c>
    </row>
    <row r="72" spans="1:10" x14ac:dyDescent="0.25">
      <c r="A72" s="47">
        <v>40391</v>
      </c>
      <c r="B72" s="9">
        <v>4.0999999999999995E-3</v>
      </c>
      <c r="C72" s="9">
        <v>-4.7449184040287196E-2</v>
      </c>
      <c r="D72" s="3">
        <f t="shared" si="4"/>
        <v>131.20663778908948</v>
      </c>
      <c r="E72" s="3">
        <f>D72/MAXA($D$6:D71)-1</f>
        <v>-1.1511988286049935E-2</v>
      </c>
      <c r="F72" s="10">
        <f>'L10 (3)'!Q70</f>
        <v>4.6484263860547367E-2</v>
      </c>
      <c r="G72" s="10">
        <f t="shared" ref="G72:G135" si="5">F72-$L$5</f>
        <v>3.9306146133217E-2</v>
      </c>
      <c r="H72" s="11">
        <f t="shared" si="2"/>
        <v>206.34271969057573</v>
      </c>
      <c r="I72" s="3">
        <f t="shared" si="3"/>
        <v>128.91446856899091</v>
      </c>
      <c r="J72" s="3">
        <f>I72/MAXA($I$6:I71)-1</f>
        <v>-5.1806524739121951E-3</v>
      </c>
    </row>
    <row r="73" spans="1:10" x14ac:dyDescent="0.25">
      <c r="A73" s="47">
        <v>40422</v>
      </c>
      <c r="B73" s="9">
        <v>1.5900000000000001E-2</v>
      </c>
      <c r="C73" s="9">
        <v>8.7551102944020132E-2</v>
      </c>
      <c r="D73" s="3">
        <f t="shared" si="4"/>
        <v>133.292823329936</v>
      </c>
      <c r="E73" s="3">
        <f>D73/MAXA($D$6:D72)-1</f>
        <v>4.2049711002016821E-3</v>
      </c>
      <c r="F73" s="10">
        <f>'L10 (3)'!Q71</f>
        <v>1.7490221691862731E-2</v>
      </c>
      <c r="G73" s="10">
        <f t="shared" si="5"/>
        <v>1.0312103964532363E-2</v>
      </c>
      <c r="H73" s="11">
        <f t="shared" ref="H73:H136" si="6">H72*(1+F73)</f>
        <v>209.95169960246577</v>
      </c>
      <c r="I73" s="3">
        <f t="shared" ref="I73:I136" si="7">(1+G73)*I72</f>
        <v>130.24384797140678</v>
      </c>
      <c r="J73" s="3">
        <f>I73/MAXA($I$6:I72)-1</f>
        <v>5.0780280637050534E-3</v>
      </c>
    </row>
    <row r="74" spans="1:10" x14ac:dyDescent="0.25">
      <c r="A74" s="47">
        <v>40452</v>
      </c>
      <c r="B74" s="9">
        <v>1.06E-2</v>
      </c>
      <c r="C74" s="9">
        <v>3.6855994397076541E-2</v>
      </c>
      <c r="D74" s="3">
        <f t="shared" si="4"/>
        <v>134.70572725723332</v>
      </c>
      <c r="E74" s="3">
        <f>D74/MAXA($D$6:D73)-1</f>
        <v>1.0599999999999943E-2</v>
      </c>
      <c r="F74" s="10">
        <f>'L10 (3)'!Q72</f>
        <v>2.1017956399370121E-2</v>
      </c>
      <c r="G74" s="10">
        <f t="shared" si="5"/>
        <v>1.3839838672039754E-2</v>
      </c>
      <c r="H74" s="11">
        <f t="shared" si="6"/>
        <v>214.36445527068406</v>
      </c>
      <c r="I74" s="3">
        <f t="shared" si="7"/>
        <v>132.04640181535672</v>
      </c>
      <c r="J74" s="3">
        <f>I74/MAXA($I$6:I73)-1</f>
        <v>1.383983867203975E-2</v>
      </c>
    </row>
    <row r="75" spans="1:10" x14ac:dyDescent="0.25">
      <c r="A75" s="47">
        <v>40483</v>
      </c>
      <c r="B75" s="9">
        <v>3.0999999999999999E-3</v>
      </c>
      <c r="C75" s="9">
        <v>-2.2902497989432113E-3</v>
      </c>
      <c r="D75" s="3">
        <f t="shared" si="4"/>
        <v>135.12331501173077</v>
      </c>
      <c r="E75" s="3">
        <f>D75/MAXA($D$6:D74)-1</f>
        <v>3.1000000000001027E-3</v>
      </c>
      <c r="F75" s="10">
        <f>'L10 (3)'!Q73</f>
        <v>2.6938122658737591E-2</v>
      </c>
      <c r="G75" s="10">
        <f t="shared" si="5"/>
        <v>1.9760004931407223E-2</v>
      </c>
      <c r="H75" s="11">
        <f t="shared" si="6"/>
        <v>220.1390312604392</v>
      </c>
      <c r="I75" s="3">
        <f t="shared" si="7"/>
        <v>134.65563936640277</v>
      </c>
      <c r="J75" s="3">
        <f>I75/MAXA($I$6:I74)-1</f>
        <v>1.9760004931407282E-2</v>
      </c>
    </row>
    <row r="76" spans="1:10" x14ac:dyDescent="0.25">
      <c r="A76" s="47">
        <v>40513</v>
      </c>
      <c r="B76" s="9">
        <v>3.3100000000000004E-2</v>
      </c>
      <c r="C76" s="9">
        <v>6.5300040489854716E-2</v>
      </c>
      <c r="D76" s="3">
        <f t="shared" si="4"/>
        <v>139.59589673861905</v>
      </c>
      <c r="E76" s="3">
        <f>D76/MAXA($D$6:D75)-1</f>
        <v>3.3099999999999907E-2</v>
      </c>
      <c r="F76" s="10">
        <f>'L10 (3)'!Q74</f>
        <v>1.1372311304610562E-2</v>
      </c>
      <c r="G76" s="10">
        <f t="shared" si="5"/>
        <v>4.1941935772801956E-3</v>
      </c>
      <c r="H76" s="11">
        <f t="shared" si="6"/>
        <v>222.64252085422828</v>
      </c>
      <c r="I76" s="3">
        <f t="shared" si="7"/>
        <v>135.22041118417789</v>
      </c>
      <c r="J76" s="3">
        <f>I76/MAXA($I$6:I75)-1</f>
        <v>4.1941935772802363E-3</v>
      </c>
    </row>
    <row r="77" spans="1:10" x14ac:dyDescent="0.25">
      <c r="A77" s="47">
        <v>40544</v>
      </c>
      <c r="B77" s="9">
        <v>-1.8E-3</v>
      </c>
      <c r="C77" s="9">
        <v>2.2645573980086819E-2</v>
      </c>
      <c r="D77" s="3">
        <f t="shared" si="4"/>
        <v>139.34462412448954</v>
      </c>
      <c r="E77" s="3">
        <f>D77/MAXA($D$6:D76)-1</f>
        <v>-1.7999999999999128E-3</v>
      </c>
      <c r="F77" s="10">
        <f>'L10 (3)'!Q75</f>
        <v>1.6873350029975184E-2</v>
      </c>
      <c r="G77" s="10">
        <f t="shared" si="5"/>
        <v>9.695232302644817E-3</v>
      </c>
      <c r="H77" s="11">
        <f t="shared" si="6"/>
        <v>226.39924604015772</v>
      </c>
      <c r="I77" s="3">
        <f t="shared" si="7"/>
        <v>136.53140448266765</v>
      </c>
      <c r="J77" s="3">
        <f>I77/MAXA($I$6:I76)-1</f>
        <v>9.6952323026449072E-3</v>
      </c>
    </row>
    <row r="78" spans="1:10" x14ac:dyDescent="0.25">
      <c r="A78" s="47">
        <v>40575</v>
      </c>
      <c r="B78" s="9">
        <v>4.7999999999999996E-3</v>
      </c>
      <c r="C78" s="9">
        <v>3.1956564052952219E-2</v>
      </c>
      <c r="D78" s="3">
        <f t="shared" si="4"/>
        <v>140.01347832028708</v>
      </c>
      <c r="E78" s="3">
        <f>D78/MAXA($D$6:D77)-1</f>
        <v>2.9913599999999985E-3</v>
      </c>
      <c r="F78" s="10">
        <f>'L10 (3)'!Q76</f>
        <v>1.3579978525705879E-2</v>
      </c>
      <c r="G78" s="10">
        <f t="shared" si="5"/>
        <v>6.4018607983755129E-3</v>
      </c>
      <c r="H78" s="11">
        <f t="shared" si="6"/>
        <v>229.47374293961906</v>
      </c>
      <c r="I78" s="3">
        <f t="shared" si="7"/>
        <v>137.40545952877241</v>
      </c>
      <c r="J78" s="3">
        <f>I78/MAXA($I$6:I77)-1</f>
        <v>6.4018607983755693E-3</v>
      </c>
    </row>
    <row r="79" spans="1:10" x14ac:dyDescent="0.25">
      <c r="A79" s="47">
        <v>40603</v>
      </c>
      <c r="B79" s="9">
        <v>2.5000000000000001E-3</v>
      </c>
      <c r="C79" s="9">
        <v>-1.0473132038185673E-3</v>
      </c>
      <c r="D79" s="3">
        <f t="shared" si="4"/>
        <v>140.36351201608778</v>
      </c>
      <c r="E79" s="3">
        <f>D79/MAXA($D$6:D78)-1</f>
        <v>2.4999999999999467E-3</v>
      </c>
      <c r="F79" s="10">
        <f>'L10 (3)'!Q77</f>
        <v>1.888746794665468E-2</v>
      </c>
      <c r="G79" s="10">
        <f t="shared" si="5"/>
        <v>1.1709350219324312E-2</v>
      </c>
      <c r="H79" s="11">
        <f t="shared" si="6"/>
        <v>233.80792090398998</v>
      </c>
      <c r="I79" s="3">
        <f t="shared" si="7"/>
        <v>139.01438817644203</v>
      </c>
      <c r="J79" s="3">
        <f>I79/MAXA($I$6:I78)-1</f>
        <v>1.1709350219324399E-2</v>
      </c>
    </row>
    <row r="80" spans="1:10" x14ac:dyDescent="0.25">
      <c r="A80" s="47">
        <v>40634</v>
      </c>
      <c r="B80" s="9">
        <v>1.3300000000000001E-2</v>
      </c>
      <c r="C80" s="9">
        <v>2.8495380443795071E-2</v>
      </c>
      <c r="D80" s="3">
        <f t="shared" si="4"/>
        <v>142.23034672590177</v>
      </c>
      <c r="E80" s="3">
        <f>D80/MAXA($D$6:D79)-1</f>
        <v>1.330000000000009E-2</v>
      </c>
      <c r="F80" s="10">
        <f>'L10 (3)'!Q78</f>
        <v>1.3414393932314536E-2</v>
      </c>
      <c r="G80" s="10">
        <f t="shared" si="5"/>
        <v>6.2362762049841701E-3</v>
      </c>
      <c r="H80" s="11">
        <f t="shared" si="6"/>
        <v>236.94431245949156</v>
      </c>
      <c r="I80" s="3">
        <f t="shared" si="7"/>
        <v>139.88132029757719</v>
      </c>
      <c r="J80" s="3">
        <f>I80/MAXA($I$6:I79)-1</f>
        <v>6.2362762049841258E-3</v>
      </c>
    </row>
    <row r="81" spans="1:10" x14ac:dyDescent="0.25">
      <c r="A81" s="47">
        <v>40664</v>
      </c>
      <c r="B81" s="9">
        <v>-9.300000000000001E-3</v>
      </c>
      <c r="C81" s="9">
        <v>-1.3500952766930641E-2</v>
      </c>
      <c r="D81" s="3">
        <f t="shared" si="4"/>
        <v>140.90760450135087</v>
      </c>
      <c r="E81" s="3">
        <f>D81/MAXA($D$6:D80)-1</f>
        <v>-9.300000000000086E-3</v>
      </c>
      <c r="F81" s="10">
        <f>'L10 (3)'!Q79</f>
        <v>1.7955575229926951E-3</v>
      </c>
      <c r="G81" s="10">
        <f t="shared" si="5"/>
        <v>-5.3825602043376716E-3</v>
      </c>
      <c r="H81" s="11">
        <f t="shared" si="6"/>
        <v>237.36975960225851</v>
      </c>
      <c r="I81" s="3">
        <f t="shared" si="7"/>
        <v>139.12840066961323</v>
      </c>
      <c r="J81" s="3">
        <f>I81/MAXA($I$6:I80)-1</f>
        <v>-5.3825602043378051E-3</v>
      </c>
    </row>
    <row r="82" spans="1:10" x14ac:dyDescent="0.25">
      <c r="A82" s="47">
        <v>40695</v>
      </c>
      <c r="B82" s="9">
        <v>-1.5100000000000001E-2</v>
      </c>
      <c r="C82" s="9">
        <v>-1.825746126569705E-2</v>
      </c>
      <c r="D82" s="3">
        <f t="shared" si="4"/>
        <v>138.77989967338047</v>
      </c>
      <c r="E82" s="3">
        <f>D82/MAXA($D$6:D81)-1</f>
        <v>-2.4259570000000119E-2</v>
      </c>
      <c r="F82" s="10">
        <f>'L10 (3)'!Q80</f>
        <v>8.3999293999760336E-3</v>
      </c>
      <c r="G82" s="10">
        <f t="shared" si="5"/>
        <v>1.2218116726456672E-3</v>
      </c>
      <c r="H82" s="11">
        <f t="shared" si="6"/>
        <v>239.3636488246068</v>
      </c>
      <c r="I82" s="3">
        <f t="shared" si="7"/>
        <v>139.29838937354788</v>
      </c>
      <c r="J82" s="3">
        <f>I82/MAXA($I$6:I81)-1</f>
        <v>-4.1673250065785705E-3</v>
      </c>
    </row>
    <row r="83" spans="1:10" x14ac:dyDescent="0.25">
      <c r="A83" s="47">
        <v>40725</v>
      </c>
      <c r="B83" s="9">
        <v>2.9999999999999997E-4</v>
      </c>
      <c r="C83" s="9">
        <v>-2.1474425791952023E-2</v>
      </c>
      <c r="D83" s="3">
        <f t="shared" si="4"/>
        <v>138.82153364328249</v>
      </c>
      <c r="E83" s="3">
        <f>D83/MAXA($D$6:D82)-1</f>
        <v>-2.3966847871000008E-2</v>
      </c>
      <c r="F83" s="10">
        <f>'L10 (3)'!Q81</f>
        <v>-5.5008670122799709E-3</v>
      </c>
      <c r="G83" s="10">
        <f t="shared" si="5"/>
        <v>-1.2678984739610337E-2</v>
      </c>
      <c r="H83" s="11">
        <f t="shared" si="6"/>
        <v>238.04694122484855</v>
      </c>
      <c r="I83" s="3">
        <f t="shared" si="7"/>
        <v>137.53222722042835</v>
      </c>
      <c r="J83" s="3">
        <f>I83/MAXA($I$6:I82)-1</f>
        <v>-1.6793472296025569E-2</v>
      </c>
    </row>
    <row r="84" spans="1:10" x14ac:dyDescent="0.25">
      <c r="A84" s="47">
        <v>40756</v>
      </c>
      <c r="B84" s="9">
        <v>-1.8200000000000001E-2</v>
      </c>
      <c r="C84" s="9">
        <v>-5.6791107463597612E-2</v>
      </c>
      <c r="D84" s="3">
        <f t="shared" si="4"/>
        <v>136.29498173097474</v>
      </c>
      <c r="E84" s="3">
        <f>D84/MAXA($D$6:D83)-1</f>
        <v>-4.1730651239747951E-2</v>
      </c>
      <c r="F84" s="10">
        <f>'L10 (3)'!Q82</f>
        <v>-1.7422831744132679E-2</v>
      </c>
      <c r="G84" s="10">
        <f t="shared" si="5"/>
        <v>-2.4600949471463046E-2</v>
      </c>
      <c r="H84" s="11">
        <f t="shared" si="6"/>
        <v>233.89948942068256</v>
      </c>
      <c r="I84" s="3">
        <f t="shared" si="7"/>
        <v>134.14880384788083</v>
      </c>
      <c r="J84" s="3">
        <f>I84/MAXA($I$6:I83)-1</f>
        <v>-4.0981286404083606E-2</v>
      </c>
    </row>
    <row r="85" spans="1:10" x14ac:dyDescent="0.25">
      <c r="A85" s="47">
        <v>40787</v>
      </c>
      <c r="B85" s="9">
        <v>-1.0200000000000001E-2</v>
      </c>
      <c r="C85" s="9">
        <v>-7.1761988303760127E-2</v>
      </c>
      <c r="D85" s="3">
        <f t="shared" si="4"/>
        <v>134.90477291731881</v>
      </c>
      <c r="E85" s="3">
        <f>D85/MAXA($D$6:D84)-1</f>
        <v>-5.1504998597102447E-2</v>
      </c>
      <c r="F85" s="10">
        <f>'L10 (3)'!Q83</f>
        <v>-1.7984694166502174E-3</v>
      </c>
      <c r="G85" s="10">
        <f t="shared" si="5"/>
        <v>-8.9765871439805838E-3</v>
      </c>
      <c r="H85" s="11">
        <f t="shared" si="6"/>
        <v>233.47882834238936</v>
      </c>
      <c r="I85" s="3">
        <f t="shared" si="7"/>
        <v>132.94460541987957</v>
      </c>
      <c r="J85" s="3">
        <f>I85/MAXA($I$6:I84)-1</f>
        <v>-4.9590001459385524E-2</v>
      </c>
    </row>
    <row r="86" spans="1:10" x14ac:dyDescent="0.25">
      <c r="A86" s="47">
        <v>40817</v>
      </c>
      <c r="B86" s="9">
        <v>6.9999999999999993E-3</v>
      </c>
      <c r="C86" s="9">
        <v>0.10772303853581011</v>
      </c>
      <c r="D86" s="3">
        <f t="shared" si="4"/>
        <v>135.84910632774003</v>
      </c>
      <c r="E86" s="3">
        <f>D86/MAXA($D$6:D85)-1</f>
        <v>-4.486553358728218E-2</v>
      </c>
      <c r="F86" s="10">
        <f>'L10 (3)'!Q84</f>
        <v>-1.2949184012664953E-2</v>
      </c>
      <c r="G86" s="10">
        <f t="shared" si="5"/>
        <v>-2.0127301739995319E-2</v>
      </c>
      <c r="H86" s="11">
        <f t="shared" si="6"/>
        <v>230.45546803112234</v>
      </c>
      <c r="I86" s="3">
        <f t="shared" si="7"/>
        <v>130.26878923188903</v>
      </c>
      <c r="J86" s="3">
        <f>I86/MAXA($I$6:I85)-1</f>
        <v>-6.8719190276721021E-2</v>
      </c>
    </row>
    <row r="87" spans="1:10" x14ac:dyDescent="0.25">
      <c r="A87" s="47">
        <v>40848</v>
      </c>
      <c r="B87" s="9">
        <v>-4.4000000000000003E-3</v>
      </c>
      <c r="C87" s="9">
        <v>-5.0587151935872487E-3</v>
      </c>
      <c r="D87" s="3">
        <f t="shared" si="4"/>
        <v>135.25137025989798</v>
      </c>
      <c r="E87" s="3">
        <f>D87/MAXA($D$6:D86)-1</f>
        <v>-4.9068125239498106E-2</v>
      </c>
      <c r="F87" s="10">
        <f>'L10 (3)'!Q85</f>
        <v>5.2216769834232776E-2</v>
      </c>
      <c r="G87" s="10">
        <f t="shared" si="5"/>
        <v>4.5038652106902409E-2</v>
      </c>
      <c r="H87" s="11">
        <f t="shared" si="6"/>
        <v>242.48910816234385</v>
      </c>
      <c r="I87" s="3">
        <f t="shared" si="7"/>
        <v>136.13591991049148</v>
      </c>
      <c r="J87" s="3">
        <f>I87/MAXA($I$6:I86)-1</f>
        <v>-2.6775557873759848E-2</v>
      </c>
    </row>
    <row r="88" spans="1:10" x14ac:dyDescent="0.25">
      <c r="A88" s="47">
        <v>40878</v>
      </c>
      <c r="B88" s="9">
        <v>5.6999999999999993E-3</v>
      </c>
      <c r="C88" s="9">
        <v>8.532763948144062E-3</v>
      </c>
      <c r="D88" s="3">
        <f t="shared" si="4"/>
        <v>136.02230307037939</v>
      </c>
      <c r="E88" s="3">
        <f>D88/MAXA($D$6:D87)-1</f>
        <v>-4.3647813553363335E-2</v>
      </c>
      <c r="F88" s="10">
        <f>'L10 (3)'!Q86</f>
        <v>3.2609702374597364E-2</v>
      </c>
      <c r="G88" s="10">
        <f t="shared" si="5"/>
        <v>2.5431584647266997E-2</v>
      </c>
      <c r="H88" s="11">
        <f t="shared" si="6"/>
        <v>250.39660580859942</v>
      </c>
      <c r="I88" s="3">
        <f t="shared" si="7"/>
        <v>139.59807208122871</v>
      </c>
      <c r="J88" s="3">
        <f>I88/MAXA($I$6:I87)-1</f>
        <v>-2.0249180930370647E-3</v>
      </c>
    </row>
    <row r="89" spans="1:10" x14ac:dyDescent="0.25">
      <c r="A89" s="47">
        <v>40909</v>
      </c>
      <c r="B89" s="9">
        <v>1.7299999999999999E-2</v>
      </c>
      <c r="C89" s="9">
        <v>4.3583062218506274E-2</v>
      </c>
      <c r="D89" s="3">
        <f t="shared" si="4"/>
        <v>138.37548891349698</v>
      </c>
      <c r="E89" s="3">
        <f>D89/MAXA($D$6:D88)-1</f>
        <v>-2.7102920727836266E-2</v>
      </c>
      <c r="F89" s="10">
        <f>'L10 (3)'!Q87</f>
        <v>2.8024683378254842E-2</v>
      </c>
      <c r="G89" s="10">
        <f t="shared" si="5"/>
        <v>2.0846565650924475E-2</v>
      </c>
      <c r="H89" s="11">
        <f t="shared" si="6"/>
        <v>257.41389140537513</v>
      </c>
      <c r="I89" s="3">
        <f t="shared" si="7"/>
        <v>142.50821245561252</v>
      </c>
      <c r="J89" s="3">
        <f>I89/MAXA($I$6:I88)-1</f>
        <v>1.877943496992307E-2</v>
      </c>
    </row>
    <row r="90" spans="1:10" x14ac:dyDescent="0.25">
      <c r="A90" s="47">
        <v>40940</v>
      </c>
      <c r="B90" s="9">
        <v>1.4499999999999999E-2</v>
      </c>
      <c r="C90" s="9">
        <v>4.0589464130841746E-2</v>
      </c>
      <c r="D90" s="3">
        <f t="shared" si="4"/>
        <v>140.38193350274267</v>
      </c>
      <c r="E90" s="3">
        <f>D90/MAXA($D$6:D89)-1</f>
        <v>-1.2995913078390098E-2</v>
      </c>
      <c r="F90" s="10">
        <f>'L10 (3)'!Q88</f>
        <v>2.4584192398786273E-2</v>
      </c>
      <c r="G90" s="10">
        <f t="shared" si="5"/>
        <v>1.7406074671455905E-2</v>
      </c>
      <c r="H90" s="11">
        <f t="shared" si="6"/>
        <v>263.7422040378051</v>
      </c>
      <c r="I90" s="3">
        <f t="shared" si="7"/>
        <v>144.98872104291061</v>
      </c>
      <c r="J90" s="3">
        <f>I90/MAXA($I$6:I89)-1</f>
        <v>1.740607467145594E-2</v>
      </c>
    </row>
    <row r="91" spans="1:10" x14ac:dyDescent="0.25">
      <c r="A91" s="47">
        <v>40969</v>
      </c>
      <c r="B91" s="9">
        <v>2.5000000000000001E-3</v>
      </c>
      <c r="C91" s="9">
        <v>3.1332314530530647E-2</v>
      </c>
      <c r="D91" s="3">
        <f t="shared" si="4"/>
        <v>140.73288833649951</v>
      </c>
      <c r="E91" s="3">
        <f>D91/MAXA($D$6:D90)-1</f>
        <v>-1.0528402861086139E-2</v>
      </c>
      <c r="F91" s="10">
        <f>'L10 (3)'!Q89</f>
        <v>1.7107319564349844E-2</v>
      </c>
      <c r="G91" s="10">
        <f t="shared" si="5"/>
        <v>9.9292018370194766E-3</v>
      </c>
      <c r="H91" s="11">
        <f t="shared" si="6"/>
        <v>268.25412620488578</v>
      </c>
      <c r="I91" s="3">
        <f t="shared" si="7"/>
        <v>146.42834331823698</v>
      </c>
      <c r="J91" s="3">
        <f>I91/MAXA($I$6:I90)-1</f>
        <v>9.9292018370193968E-3</v>
      </c>
    </row>
    <row r="92" spans="1:10" x14ac:dyDescent="0.25">
      <c r="A92" s="47">
        <v>41000</v>
      </c>
      <c r="B92" s="9">
        <v>-4.0000000000000002E-4</v>
      </c>
      <c r="C92" s="9">
        <v>-7.4974527092703802E-3</v>
      </c>
      <c r="D92" s="3">
        <f t="shared" si="4"/>
        <v>140.67659518116491</v>
      </c>
      <c r="E92" s="3">
        <f>D92/MAXA($D$6:D91)-1</f>
        <v>-1.0924191499941727E-2</v>
      </c>
      <c r="F92" s="10">
        <f>'L10 (3)'!Q90</f>
        <v>2.3740439248650644E-2</v>
      </c>
      <c r="G92" s="10">
        <f t="shared" si="5"/>
        <v>1.6562321521320277E-2</v>
      </c>
      <c r="H92" s="11">
        <f t="shared" si="6"/>
        <v>274.62259699125275</v>
      </c>
      <c r="I92" s="3">
        <f t="shared" si="7"/>
        <v>148.85353662010789</v>
      </c>
      <c r="J92" s="3">
        <f>I92/MAXA($I$6:I91)-1</f>
        <v>1.65623215213202E-2</v>
      </c>
    </row>
    <row r="93" spans="1:10" x14ac:dyDescent="0.25">
      <c r="A93" s="47">
        <v>41030</v>
      </c>
      <c r="B93" s="9">
        <v>-3.2000000000000002E-3</v>
      </c>
      <c r="C93" s="9">
        <v>-6.265072563317764E-2</v>
      </c>
      <c r="D93" s="3">
        <f t="shared" si="4"/>
        <v>140.22643007658519</v>
      </c>
      <c r="E93" s="3">
        <f>D93/MAXA($D$6:D92)-1</f>
        <v>-1.40892340871418E-2</v>
      </c>
      <c r="F93" s="10">
        <f>'L10 (3)'!Q91</f>
        <v>1.2669894462309834E-2</v>
      </c>
      <c r="G93" s="10">
        <f t="shared" si="5"/>
        <v>5.4917767349794673E-3</v>
      </c>
      <c r="H93" s="11">
        <f t="shared" si="6"/>
        <v>278.10203631209737</v>
      </c>
      <c r="I93" s="3">
        <f t="shared" si="7"/>
        <v>149.6710070094376</v>
      </c>
      <c r="J93" s="3">
        <f>I93/MAXA($I$6:I92)-1</f>
        <v>5.4917767349793589E-3</v>
      </c>
    </row>
    <row r="94" spans="1:10" x14ac:dyDescent="0.25">
      <c r="A94" s="47">
        <v>41061</v>
      </c>
      <c r="B94" s="9">
        <v>-5.1000000000000004E-3</v>
      </c>
      <c r="C94" s="9">
        <v>3.9554982134591521E-2</v>
      </c>
      <c r="D94" s="3">
        <f t="shared" si="4"/>
        <v>139.51127528319461</v>
      </c>
      <c r="E94" s="3">
        <f>D94/MAXA($D$6:D93)-1</f>
        <v>-1.9117378993297462E-2</v>
      </c>
      <c r="F94" s="10">
        <f>'L10 (3)'!Q92</f>
        <v>4.7831170838380738E-4</v>
      </c>
      <c r="G94" s="10">
        <f t="shared" si="5"/>
        <v>-6.6998060189465587E-3</v>
      </c>
      <c r="H94" s="11">
        <f t="shared" si="6"/>
        <v>278.23505577219083</v>
      </c>
      <c r="I94" s="3">
        <f t="shared" si="7"/>
        <v>148.66824029581397</v>
      </c>
      <c r="J94" s="3">
        <f>I94/MAXA($I$6:I93)-1</f>
        <v>-6.6998060189465969E-3</v>
      </c>
    </row>
    <row r="95" spans="1:10" x14ac:dyDescent="0.25">
      <c r="A95" s="47">
        <v>41091</v>
      </c>
      <c r="B95" s="9">
        <v>1.89E-2</v>
      </c>
      <c r="C95" s="9">
        <v>1.2597574126154365E-2</v>
      </c>
      <c r="D95" s="3">
        <f t="shared" si="4"/>
        <v>142.14803838604698</v>
      </c>
      <c r="E95" s="3">
        <f>D95/MAXA($D$6:D94)-1</f>
        <v>-5.7869745627081581E-4</v>
      </c>
      <c r="F95" s="10">
        <f>'L10 (3)'!Q93</f>
        <v>1.7731331390583679E-2</v>
      </c>
      <c r="G95" s="10">
        <f t="shared" si="5"/>
        <v>1.0553213663253312E-2</v>
      </c>
      <c r="H95" s="11">
        <f t="shared" si="6"/>
        <v>283.16853375056508</v>
      </c>
      <c r="I95" s="3">
        <f t="shared" si="7"/>
        <v>150.2371680005956</v>
      </c>
      <c r="J95" s="3">
        <f>I95/MAXA($I$6:I94)-1</f>
        <v>3.7827031598864913E-3</v>
      </c>
    </row>
    <row r="96" spans="1:10" x14ac:dyDescent="0.25">
      <c r="A96" s="47">
        <v>41122</v>
      </c>
      <c r="B96" s="9">
        <v>3.4999999999999996E-3</v>
      </c>
      <c r="C96" s="9">
        <v>1.9763369680148246E-2</v>
      </c>
      <c r="D96" s="3">
        <f t="shared" si="4"/>
        <v>142.64555652039815</v>
      </c>
      <c r="E96" s="3">
        <f>D96/MAXA($D$6:D95)-1</f>
        <v>2.9192771026322895E-3</v>
      </c>
      <c r="F96" s="10">
        <f>'L10 (3)'!Q94</f>
        <v>3.0277799296026587E-3</v>
      </c>
      <c r="G96" s="10">
        <f t="shared" si="5"/>
        <v>-4.1503377977277073E-3</v>
      </c>
      <c r="H96" s="11">
        <f t="shared" si="6"/>
        <v>284.02590575375001</v>
      </c>
      <c r="I96" s="3">
        <f t="shared" si="7"/>
        <v>149.61363300361916</v>
      </c>
      <c r="J96" s="3">
        <f>I96/MAXA($I$6:I95)-1</f>
        <v>-4.1503377977277767E-3</v>
      </c>
    </row>
    <row r="97" spans="1:10" x14ac:dyDescent="0.25">
      <c r="A97" s="47">
        <v>41153</v>
      </c>
      <c r="B97" s="9">
        <v>2.3999999999999998E-3</v>
      </c>
      <c r="C97" s="9">
        <v>2.4236153696477025E-2</v>
      </c>
      <c r="D97" s="3">
        <f t="shared" si="4"/>
        <v>142.98790585604709</v>
      </c>
      <c r="E97" s="3">
        <f>D97/MAXA($D$6:D96)-1</f>
        <v>2.3999999999999577E-3</v>
      </c>
      <c r="F97" s="10">
        <f>'L10 (3)'!Q95</f>
        <v>2.1055273311289448E-2</v>
      </c>
      <c r="G97" s="10">
        <f t="shared" si="5"/>
        <v>1.3877155583959081E-2</v>
      </c>
      <c r="H97" s="11">
        <f t="shared" si="6"/>
        <v>290.00614882688177</v>
      </c>
      <c r="I97" s="3">
        <f t="shared" si="7"/>
        <v>151.68984466629175</v>
      </c>
      <c r="J97" s="3">
        <f>I97/MAXA($I$6:I96)-1</f>
        <v>9.6692229028862986E-3</v>
      </c>
    </row>
    <row r="98" spans="1:10" x14ac:dyDescent="0.25">
      <c r="A98" s="47">
        <v>41183</v>
      </c>
      <c r="B98" s="9">
        <v>-5.7999999999999996E-3</v>
      </c>
      <c r="C98" s="9">
        <v>-1.9789409878227415E-2</v>
      </c>
      <c r="D98" s="3">
        <f t="shared" si="4"/>
        <v>142.15857600208201</v>
      </c>
      <c r="E98" s="3">
        <f>D98/MAXA($D$6:D97)-1</f>
        <v>-5.8000000000000274E-3</v>
      </c>
      <c r="F98" s="10">
        <f>'L10 (3)'!Q96</f>
        <v>1.1560922567391588E-2</v>
      </c>
      <c r="G98" s="10">
        <f t="shared" si="5"/>
        <v>4.3828048400612217E-3</v>
      </c>
      <c r="H98" s="11">
        <f t="shared" si="6"/>
        <v>293.35888745753681</v>
      </c>
      <c r="I98" s="3">
        <f t="shared" si="7"/>
        <v>152.3546716516833</v>
      </c>
      <c r="J98" s="3">
        <f>I98/MAXA($I$6:I97)-1</f>
        <v>4.3828048400611497E-3</v>
      </c>
    </row>
    <row r="99" spans="1:10" x14ac:dyDescent="0.25">
      <c r="A99" s="47">
        <v>41214</v>
      </c>
      <c r="B99" s="9">
        <v>4.1999999999999997E-3</v>
      </c>
      <c r="C99" s="9">
        <v>2.8467170173434031E-3</v>
      </c>
      <c r="D99" s="3">
        <f t="shared" si="4"/>
        <v>142.75564202129075</v>
      </c>
      <c r="E99" s="3">
        <f>D99/MAXA($D$6:D98)-1</f>
        <v>-1.6243600000001024E-3</v>
      </c>
      <c r="F99" s="10">
        <f>'L10 (3)'!Q97</f>
        <v>6.459340898161762E-3</v>
      </c>
      <c r="G99" s="10">
        <f t="shared" si="5"/>
        <v>-7.187768291686044E-4</v>
      </c>
      <c r="H99" s="11">
        <f t="shared" si="6"/>
        <v>295.25379251713048</v>
      </c>
      <c r="I99" s="3">
        <f t="shared" si="7"/>
        <v>152.24516264388447</v>
      </c>
      <c r="J99" s="3">
        <f>I99/MAXA($I$6:I98)-1</f>
        <v>-7.1877682916865471E-4</v>
      </c>
    </row>
    <row r="100" spans="1:10" x14ac:dyDescent="0.25">
      <c r="A100" s="47">
        <v>41244</v>
      </c>
      <c r="B100" s="9">
        <v>8.8999999999999999E-3</v>
      </c>
      <c r="C100" s="9">
        <v>7.068230463864511E-3</v>
      </c>
      <c r="D100" s="3">
        <f t="shared" si="4"/>
        <v>144.02616723528024</v>
      </c>
      <c r="E100" s="3">
        <f>D100/MAXA($D$6:D99)-1</f>
        <v>7.2611831959998874E-3</v>
      </c>
      <c r="F100" s="10">
        <f>'L10 (3)'!Q98</f>
        <v>1.8377042121533162E-2</v>
      </c>
      <c r="G100" s="10">
        <f t="shared" si="5"/>
        <v>1.1198924394202794E-2</v>
      </c>
      <c r="H100" s="11">
        <f t="shared" si="6"/>
        <v>300.67968389876023</v>
      </c>
      <c r="I100" s="3">
        <f t="shared" si="7"/>
        <v>153.95014470971643</v>
      </c>
      <c r="J100" s="3">
        <f>I100/MAXA($I$6:I99)-1</f>
        <v>1.0472098037667799E-2</v>
      </c>
    </row>
    <row r="101" spans="1:10" x14ac:dyDescent="0.25">
      <c r="A101" s="47">
        <v>41275</v>
      </c>
      <c r="B101" s="9">
        <v>1.8200000000000001E-2</v>
      </c>
      <c r="C101" s="9">
        <v>5.0428096519578469E-2</v>
      </c>
      <c r="D101" s="3">
        <f t="shared" si="4"/>
        <v>146.64744347896234</v>
      </c>
      <c r="E101" s="3">
        <f>D101/MAXA($D$6:D100)-1</f>
        <v>1.8199999999999994E-2</v>
      </c>
      <c r="F101" s="10">
        <f>'L10 (3)'!Q99</f>
        <v>8.6451849299981984E-3</v>
      </c>
      <c r="G101" s="10">
        <f t="shared" si="5"/>
        <v>1.467067202667832E-3</v>
      </c>
      <c r="H101" s="11">
        <f t="shared" si="6"/>
        <v>303.2791153707584</v>
      </c>
      <c r="I101" s="3">
        <f t="shared" si="7"/>
        <v>154.17599991786599</v>
      </c>
      <c r="J101" s="3">
        <f>I101/MAXA($I$6:I100)-1</f>
        <v>1.46706720266776E-3</v>
      </c>
    </row>
    <row r="102" spans="1:10" x14ac:dyDescent="0.25">
      <c r="A102" s="47">
        <v>41306</v>
      </c>
      <c r="B102" s="9">
        <v>5.7999999999999996E-3</v>
      </c>
      <c r="C102" s="9">
        <v>1.1060649195259176E-2</v>
      </c>
      <c r="D102" s="3">
        <f t="shared" si="4"/>
        <v>147.49799865114034</v>
      </c>
      <c r="E102" s="3">
        <f>D102/MAXA($D$6:D101)-1</f>
        <v>5.8000000000000274E-3</v>
      </c>
      <c r="F102" s="10">
        <f>'L10 (3)'!Q100</f>
        <v>6.5791689172995669E-3</v>
      </c>
      <c r="G102" s="10">
        <f t="shared" si="5"/>
        <v>-5.9894881003079957E-4</v>
      </c>
      <c r="H102" s="11">
        <f t="shared" si="6"/>
        <v>305.27443989987182</v>
      </c>
      <c r="I102" s="3">
        <f t="shared" si="7"/>
        <v>154.08365638617988</v>
      </c>
      <c r="J102" s="3">
        <f>I102/MAXA($I$6:I101)-1</f>
        <v>-5.9894881003075273E-4</v>
      </c>
    </row>
    <row r="103" spans="1:10" x14ac:dyDescent="0.25">
      <c r="A103" s="47">
        <v>41334</v>
      </c>
      <c r="B103" s="9">
        <v>5.1000000000000004E-3</v>
      </c>
      <c r="C103" s="9">
        <v>3.5987723516956116E-2</v>
      </c>
      <c r="D103" s="3">
        <f t="shared" si="4"/>
        <v>148.25023844426116</v>
      </c>
      <c r="E103" s="3">
        <f>D103/MAXA($D$6:D102)-1</f>
        <v>5.1000000000001044E-3</v>
      </c>
      <c r="F103" s="10">
        <f>'L10 (3)'!Q101</f>
        <v>6.4264016776794533E-3</v>
      </c>
      <c r="G103" s="10">
        <f t="shared" si="5"/>
        <v>-7.5171604965091308E-4</v>
      </c>
      <c r="H103" s="11">
        <f t="shared" si="6"/>
        <v>307.23625607259697</v>
      </c>
      <c r="I103" s="3">
        <f t="shared" si="7"/>
        <v>153.96782922868547</v>
      </c>
      <c r="J103" s="3">
        <f>I103/MAXA($I$6:I102)-1</f>
        <v>-1.3502146202484244E-3</v>
      </c>
    </row>
    <row r="104" spans="1:10" x14ac:dyDescent="0.25">
      <c r="A104" s="47">
        <v>41365</v>
      </c>
      <c r="B104" s="9">
        <v>5.6999999999999993E-3</v>
      </c>
      <c r="C104" s="9">
        <v>1.8085767859252311E-2</v>
      </c>
      <c r="D104" s="3">
        <f t="shared" si="4"/>
        <v>149.09526480339346</v>
      </c>
      <c r="E104" s="3">
        <f>D104/MAXA($D$6:D103)-1</f>
        <v>5.7000000000000384E-3</v>
      </c>
      <c r="F104" s="10">
        <f>'L10 (3)'!Q102</f>
        <v>1.2854087876873961E-2</v>
      </c>
      <c r="G104" s="10">
        <f t="shared" si="5"/>
        <v>5.6759701495435943E-3</v>
      </c>
      <c r="H104" s="11">
        <f t="shared" si="6"/>
        <v>311.18549790711586</v>
      </c>
      <c r="I104" s="3">
        <f t="shared" si="7"/>
        <v>154.84174603137754</v>
      </c>
      <c r="J104" s="3">
        <f>I104/MAXA($I$6:I103)-1</f>
        <v>4.3180917514153982E-3</v>
      </c>
    </row>
    <row r="105" spans="1:10" x14ac:dyDescent="0.25">
      <c r="A105" s="47">
        <v>41395</v>
      </c>
      <c r="B105" s="9">
        <v>7.7000000000000002E-3</v>
      </c>
      <c r="C105" s="9">
        <v>2.0762811721046104E-2</v>
      </c>
      <c r="D105" s="3">
        <f t="shared" si="4"/>
        <v>150.2432983423796</v>
      </c>
      <c r="E105" s="3">
        <f>D105/MAXA($D$6:D104)-1</f>
        <v>7.7000000000000401E-3</v>
      </c>
      <c r="F105" s="10">
        <f>'L10 (3)'!Q103</f>
        <v>8.6159154846285006E-3</v>
      </c>
      <c r="G105" s="10">
        <f t="shared" si="5"/>
        <v>1.4377977572981341E-3</v>
      </c>
      <c r="H105" s="11">
        <f t="shared" si="6"/>
        <v>313.86664585712566</v>
      </c>
      <c r="I105" s="3">
        <f t="shared" si="7"/>
        <v>155.06437714655758</v>
      </c>
      <c r="J105" s="3">
        <f>I105/MAXA($I$6:I104)-1</f>
        <v>1.4377977572981315E-3</v>
      </c>
    </row>
    <row r="106" spans="1:10" x14ac:dyDescent="0.25">
      <c r="A106" s="47">
        <v>41426</v>
      </c>
      <c r="B106" s="9">
        <v>-1.3000000000000001E-2</v>
      </c>
      <c r="C106" s="9">
        <v>-1.4999301636062778E-2</v>
      </c>
      <c r="D106" s="3">
        <f t="shared" si="4"/>
        <v>148.29013546392866</v>
      </c>
      <c r="E106" s="3">
        <f>D106/MAXA($D$6:D105)-1</f>
        <v>-1.3000000000000012E-2</v>
      </c>
      <c r="F106" s="10">
        <f>'L10 (3)'!Q104</f>
        <v>1.2725810006794442E-2</v>
      </c>
      <c r="G106" s="10">
        <f t="shared" si="5"/>
        <v>5.5476922794640759E-3</v>
      </c>
      <c r="H106" s="11">
        <f t="shared" si="6"/>
        <v>317.86085315977328</v>
      </c>
      <c r="I106" s="3">
        <f t="shared" si="7"/>
        <v>155.92462659447347</v>
      </c>
      <c r="J106" s="3">
        <f>I106/MAXA($I$6:I105)-1</f>
        <v>5.547692279464167E-3</v>
      </c>
    </row>
    <row r="107" spans="1:10" x14ac:dyDescent="0.25">
      <c r="A107" s="47">
        <v>41456</v>
      </c>
      <c r="B107" s="9">
        <v>6.7000000000000002E-3</v>
      </c>
      <c r="C107" s="9">
        <v>4.9462079815224991E-2</v>
      </c>
      <c r="D107" s="3">
        <f t="shared" si="4"/>
        <v>149.28367937153698</v>
      </c>
      <c r="E107" s="3">
        <f>D107/MAXA($D$6:D106)-1</f>
        <v>-6.3871000000000899E-3</v>
      </c>
      <c r="F107" s="10">
        <f>'L10 (3)'!Q105</f>
        <v>1.0598874252399974E-2</v>
      </c>
      <c r="G107" s="10">
        <f t="shared" si="5"/>
        <v>3.4207565250696072E-3</v>
      </c>
      <c r="H107" s="11">
        <f t="shared" si="6"/>
        <v>321.22982037217429</v>
      </c>
      <c r="I107" s="3">
        <f t="shared" si="7"/>
        <v>156.45800677831556</v>
      </c>
      <c r="J107" s="3">
        <f>I107/MAXA($I$6:I106)-1</f>
        <v>3.4207565250696792E-3</v>
      </c>
    </row>
    <row r="108" spans="1:10" x14ac:dyDescent="0.25">
      <c r="A108" s="47">
        <v>41487</v>
      </c>
      <c r="B108" s="9">
        <v>-4.0999999999999995E-3</v>
      </c>
      <c r="C108" s="9">
        <v>-3.1298019033866864E-2</v>
      </c>
      <c r="D108" s="3">
        <f t="shared" si="4"/>
        <v>148.67161628611368</v>
      </c>
      <c r="E108" s="3">
        <f>D108/MAXA($D$6:D107)-1</f>
        <v>-1.0460912890000063E-2</v>
      </c>
      <c r="F108" s="10">
        <f>'L10 (3)'!Q106</f>
        <v>7.9960488403462513E-3</v>
      </c>
      <c r="G108" s="10">
        <f t="shared" si="5"/>
        <v>8.1793111301588488E-4</v>
      </c>
      <c r="H108" s="11">
        <f t="shared" si="6"/>
        <v>323.79838970484587</v>
      </c>
      <c r="I108" s="3">
        <f t="shared" si="7"/>
        <v>156.58597864993999</v>
      </c>
      <c r="J108" s="3">
        <f>I108/MAXA($I$6:I107)-1</f>
        <v>8.1793111301586841E-4</v>
      </c>
    </row>
    <row r="109" spans="1:10" x14ac:dyDescent="0.25">
      <c r="A109" s="47">
        <v>41518</v>
      </c>
      <c r="B109" s="9">
        <v>0.01</v>
      </c>
      <c r="C109" s="9">
        <v>2.9749523177239112E-2</v>
      </c>
      <c r="D109" s="3">
        <f t="shared" si="4"/>
        <v>150.15833244897482</v>
      </c>
      <c r="E109" s="3">
        <f>D109/MAXA($D$6:D108)-1</f>
        <v>-5.6552201890003317E-4</v>
      </c>
      <c r="F109" s="10">
        <f>'L10 (3)'!Q107</f>
        <v>-3.6471894865977772E-3</v>
      </c>
      <c r="G109" s="10">
        <f t="shared" si="5"/>
        <v>-1.0825307213928144E-2</v>
      </c>
      <c r="H109" s="11">
        <f t="shared" si="6"/>
        <v>322.61743562213707</v>
      </c>
      <c r="I109" s="3">
        <f t="shared" si="7"/>
        <v>154.8908873256608</v>
      </c>
      <c r="J109" s="3">
        <f>I109/MAXA($I$6:I108)-1</f>
        <v>-1.0825307213928159E-2</v>
      </c>
    </row>
    <row r="110" spans="1:10" x14ac:dyDescent="0.25">
      <c r="A110" s="47">
        <v>41548</v>
      </c>
      <c r="B110" s="9">
        <v>1.3899999999999999E-2</v>
      </c>
      <c r="C110" s="9">
        <v>4.4595752618006079E-2</v>
      </c>
      <c r="D110" s="3">
        <f t="shared" si="4"/>
        <v>152.24553327001559</v>
      </c>
      <c r="E110" s="3">
        <f>D110/MAXA($D$6:D109)-1</f>
        <v>1.3326617225037252E-2</v>
      </c>
      <c r="F110" s="10">
        <f>'L10 (3)'!Q108</f>
        <v>1.0312376190292721E-2</v>
      </c>
      <c r="G110" s="10">
        <f t="shared" si="5"/>
        <v>3.1342584629623542E-3</v>
      </c>
      <c r="H110" s="11">
        <f t="shared" si="6"/>
        <v>325.94438798382009</v>
      </c>
      <c r="I110" s="3">
        <f t="shared" si="7"/>
        <v>155.376355400097</v>
      </c>
      <c r="J110" s="3">
        <f>I110/MAXA($I$6:I109)-1</f>
        <v>-7.7249780617152375E-3</v>
      </c>
    </row>
    <row r="111" spans="1:10" x14ac:dyDescent="0.25">
      <c r="A111" s="47">
        <v>41579</v>
      </c>
      <c r="B111" s="9">
        <v>9.9000000000000008E-3</v>
      </c>
      <c r="C111" s="9">
        <v>2.8049471635186451E-2</v>
      </c>
      <c r="D111" s="3">
        <f t="shared" si="4"/>
        <v>153.75276404938873</v>
      </c>
      <c r="E111" s="3">
        <f>D111/MAXA($D$6:D110)-1</f>
        <v>9.9000000000000199E-3</v>
      </c>
      <c r="F111" s="10">
        <f>'L10 (3)'!Q109</f>
        <v>1.103510700521243E-2</v>
      </c>
      <c r="G111" s="10">
        <f t="shared" si="5"/>
        <v>3.8569892778820636E-3</v>
      </c>
      <c r="H111" s="11">
        <f t="shared" si="6"/>
        <v>329.54121918297</v>
      </c>
      <c r="I111" s="3">
        <f t="shared" si="7"/>
        <v>155.97564033691157</v>
      </c>
      <c r="J111" s="3">
        <f>I111/MAXA($I$6:I110)-1</f>
        <v>-3.8977839413890658E-3</v>
      </c>
    </row>
    <row r="112" spans="1:10" x14ac:dyDescent="0.25">
      <c r="A112" s="47">
        <v>41609</v>
      </c>
      <c r="B112" s="9">
        <v>9.9000000000000008E-3</v>
      </c>
      <c r="C112" s="9">
        <v>2.356279155049279E-2</v>
      </c>
      <c r="D112" s="3">
        <f t="shared" si="4"/>
        <v>155.27491641347768</v>
      </c>
      <c r="E112" s="3">
        <f>D112/MAXA($D$6:D111)-1</f>
        <v>9.9000000000000199E-3</v>
      </c>
      <c r="F112" s="10">
        <f>'L10 (3)'!Q110</f>
        <v>6.761064619295468E-3</v>
      </c>
      <c r="G112" s="10">
        <f t="shared" si="5"/>
        <v>-4.1705310803489843E-4</v>
      </c>
      <c r="H112" s="11">
        <f t="shared" si="6"/>
        <v>331.7692686605875</v>
      </c>
      <c r="I112" s="3">
        <f t="shared" si="7"/>
        <v>155.91059021133134</v>
      </c>
      <c r="J112" s="3">
        <f>I112/MAXA($I$6:I111)-1</f>
        <v>-4.3132114665166421E-3</v>
      </c>
    </row>
    <row r="113" spans="1:10" x14ac:dyDescent="0.25">
      <c r="A113" s="47">
        <v>41640</v>
      </c>
      <c r="B113" s="9">
        <v>2.8000000000000004E-3</v>
      </c>
      <c r="C113" s="9">
        <v>-3.5582905675162646E-2</v>
      </c>
      <c r="D113" s="3">
        <f t="shared" si="4"/>
        <v>155.70968617943541</v>
      </c>
      <c r="E113" s="3">
        <f>D113/MAXA($D$6:D112)-1</f>
        <v>2.7999999999999137E-3</v>
      </c>
      <c r="F113" s="10">
        <f>'L10 (3)'!Q111</f>
        <v>9.7422551175783412E-3</v>
      </c>
      <c r="G113" s="10">
        <f t="shared" si="5"/>
        <v>2.5641373902479747E-3</v>
      </c>
      <c r="H113" s="11">
        <f t="shared" si="6"/>
        <v>335.00144951605131</v>
      </c>
      <c r="I113" s="3">
        <f t="shared" si="7"/>
        <v>156.31036638522787</v>
      </c>
      <c r="J113" s="3">
        <f>I113/MAXA($I$6:I112)-1</f>
        <v>-1.7601337430618313E-3</v>
      </c>
    </row>
    <row r="114" spans="1:10" x14ac:dyDescent="0.25">
      <c r="A114" s="47">
        <v>41671</v>
      </c>
      <c r="B114" s="9">
        <v>1.6899999999999998E-2</v>
      </c>
      <c r="C114" s="9">
        <v>4.3117029976595278E-2</v>
      </c>
      <c r="D114" s="3">
        <f t="shared" si="4"/>
        <v>158.34117987586785</v>
      </c>
      <c r="E114" s="3">
        <f>D114/MAXA($D$6:D113)-1</f>
        <v>1.6899999999999915E-2</v>
      </c>
      <c r="F114" s="10">
        <f>'L10 (3)'!Q112</f>
        <v>-7.932822827378061E-3</v>
      </c>
      <c r="G114" s="10">
        <f t="shared" si="5"/>
        <v>-1.5110940554708428E-2</v>
      </c>
      <c r="H114" s="11">
        <f t="shared" si="6"/>
        <v>332.34394237012566</v>
      </c>
      <c r="I114" s="3">
        <f t="shared" si="7"/>
        <v>153.94836973069599</v>
      </c>
      <c r="J114" s="3">
        <f>I114/MAXA($I$6:I113)-1</f>
        <v>-1.6844477021410564E-2</v>
      </c>
    </row>
    <row r="115" spans="1:10" x14ac:dyDescent="0.25">
      <c r="A115" s="47">
        <v>41699</v>
      </c>
      <c r="B115" s="9">
        <v>-1E-3</v>
      </c>
      <c r="C115" s="9">
        <v>6.9321656079357474E-3</v>
      </c>
      <c r="D115" s="3">
        <f t="shared" si="4"/>
        <v>158.18283869599199</v>
      </c>
      <c r="E115" s="3">
        <f>D115/MAXA($D$6:D114)-1</f>
        <v>-1.0000000000000009E-3</v>
      </c>
      <c r="F115" s="10">
        <f>'L10 (3)'!Q113</f>
        <v>1.7047416944641434E-2</v>
      </c>
      <c r="G115" s="10">
        <f t="shared" si="5"/>
        <v>9.8692992173110665E-3</v>
      </c>
      <c r="H115" s="11">
        <f t="shared" si="6"/>
        <v>338.00954812473509</v>
      </c>
      <c r="I115" s="3">
        <f t="shared" si="7"/>
        <v>155.46773225558545</v>
      </c>
      <c r="J115" s="3">
        <f>I115/MAXA($I$6:I114)-1</f>
        <v>-7.1414209879829826E-3</v>
      </c>
    </row>
    <row r="116" spans="1:10" x14ac:dyDescent="0.25">
      <c r="A116" s="47">
        <v>41730</v>
      </c>
      <c r="B116" s="9">
        <v>5.9999999999999995E-4</v>
      </c>
      <c r="C116" s="9">
        <v>6.2007889650528281E-3</v>
      </c>
      <c r="D116" s="3">
        <f t="shared" si="4"/>
        <v>158.27774839920957</v>
      </c>
      <c r="E116" s="3">
        <f>D116/MAXA($D$6:D115)-1</f>
        <v>-4.0060000000008422E-4</v>
      </c>
      <c r="F116" s="10">
        <f>'L10 (3)'!Q114</f>
        <v>1.0075797683910162E-2</v>
      </c>
      <c r="G116" s="10">
        <f t="shared" si="5"/>
        <v>2.8976799565797956E-3</v>
      </c>
      <c r="H116" s="11">
        <f t="shared" si="6"/>
        <v>341.4152639468698</v>
      </c>
      <c r="I116" s="3">
        <f t="shared" si="7"/>
        <v>155.91822798723737</v>
      </c>
      <c r="J116" s="3">
        <f>I116/MAXA($I$6:I115)-1</f>
        <v>-4.2644345838616093E-3</v>
      </c>
    </row>
    <row r="117" spans="1:10" x14ac:dyDescent="0.25">
      <c r="A117" s="47">
        <v>41760</v>
      </c>
      <c r="B117" s="9">
        <v>1.23E-2</v>
      </c>
      <c r="C117" s="9">
        <v>2.1030280012996005E-2</v>
      </c>
      <c r="D117" s="3">
        <f t="shared" si="4"/>
        <v>160.22456470451985</v>
      </c>
      <c r="E117" s="3">
        <f>D117/MAXA($D$6:D116)-1</f>
        <v>1.1894472619999874E-2</v>
      </c>
      <c r="F117" s="10">
        <f>'L10 (3)'!Q115</f>
        <v>9.0697162367672137E-3</v>
      </c>
      <c r="G117" s="10">
        <f t="shared" si="5"/>
        <v>1.8915985094368473E-3</v>
      </c>
      <c r="H117" s="11">
        <f t="shared" si="6"/>
        <v>344.51180350976887</v>
      </c>
      <c r="I117" s="3">
        <f t="shared" si="7"/>
        <v>156.21316267489206</v>
      </c>
      <c r="J117" s="3">
        <f>I117/MAXA($I$6:I116)-1</f>
        <v>-2.3809026725272187E-3</v>
      </c>
    </row>
    <row r="118" spans="1:10" x14ac:dyDescent="0.25">
      <c r="A118" s="47">
        <v>41791</v>
      </c>
      <c r="B118" s="9">
        <v>2.8000000000000004E-3</v>
      </c>
      <c r="C118" s="9">
        <v>1.9058331658920569E-2</v>
      </c>
      <c r="D118" s="3">
        <f t="shared" si="4"/>
        <v>160.67319348569248</v>
      </c>
      <c r="E118" s="3">
        <f>D118/MAXA($D$6:D117)-1</f>
        <v>2.7999999999999137E-3</v>
      </c>
      <c r="F118" s="10">
        <f>'L10 (3)'!Q116</f>
        <v>8.9805638794959002E-3</v>
      </c>
      <c r="G118" s="10">
        <f t="shared" si="5"/>
        <v>1.8024461521655337E-3</v>
      </c>
      <c r="H118" s="11">
        <f t="shared" si="6"/>
        <v>347.6057137684287</v>
      </c>
      <c r="I118" s="3">
        <f t="shared" si="7"/>
        <v>156.49472848887302</v>
      </c>
      <c r="J118" s="3">
        <f>I118/MAXA($I$6:I117)-1</f>
        <v>-5.8274796922253014E-4</v>
      </c>
    </row>
    <row r="119" spans="1:10" x14ac:dyDescent="0.25">
      <c r="A119" s="47">
        <v>41821</v>
      </c>
      <c r="B119" s="9">
        <v>-5.9999999999999995E-4</v>
      </c>
      <c r="C119" s="9">
        <v>-1.5079830581919862E-2</v>
      </c>
      <c r="D119" s="3">
        <f t="shared" si="4"/>
        <v>160.57678956960106</v>
      </c>
      <c r="E119" s="3">
        <f>D119/MAXA($D$6:D118)-1</f>
        <v>-6.0000000000004494E-4</v>
      </c>
      <c r="F119" s="10">
        <f>'L10 (3)'!Q117</f>
        <v>6.6574319278162397E-3</v>
      </c>
      <c r="G119" s="10">
        <f t="shared" si="5"/>
        <v>-5.2068579951412668E-4</v>
      </c>
      <c r="H119" s="11">
        <f t="shared" si="6"/>
        <v>349.919875145562</v>
      </c>
      <c r="I119" s="3">
        <f t="shared" si="7"/>
        <v>156.41324390605004</v>
      </c>
      <c r="J119" s="3">
        <f>I119/MAXA($I$6:I118)-1</f>
        <v>-1.1031303401444204E-3</v>
      </c>
    </row>
    <row r="120" spans="1:10" x14ac:dyDescent="0.25">
      <c r="A120" s="47">
        <v>41852</v>
      </c>
      <c r="B120" s="9">
        <v>7.7000000000000002E-3</v>
      </c>
      <c r="C120" s="9">
        <v>3.7655295489735119E-2</v>
      </c>
      <c r="D120" s="3">
        <f t="shared" si="4"/>
        <v>161.81323084928701</v>
      </c>
      <c r="E120" s="3">
        <f>D120/MAXA($D$6:D119)-1</f>
        <v>7.0953800000002065E-3</v>
      </c>
      <c r="F120" s="10">
        <f>'L10 (3)'!Q118</f>
        <v>9.0660683353527925E-3</v>
      </c>
      <c r="G120" s="10">
        <f t="shared" si="5"/>
        <v>1.887950608022426E-3</v>
      </c>
      <c r="H120" s="11">
        <f t="shared" si="6"/>
        <v>353.09227264552976</v>
      </c>
      <c r="I120" s="3">
        <f t="shared" si="7"/>
        <v>156.70854438498523</v>
      </c>
      <c r="J120" s="3">
        <f>I120/MAXA($I$6:I119)-1</f>
        <v>7.8273761228175864E-4</v>
      </c>
    </row>
    <row r="121" spans="1:10" x14ac:dyDescent="0.25">
      <c r="A121" s="47">
        <v>41883</v>
      </c>
      <c r="B121" s="9">
        <v>7.000000000000001E-4</v>
      </c>
      <c r="C121" s="9">
        <v>-1.5513837223063764E-2</v>
      </c>
      <c r="D121" s="3">
        <f t="shared" si="4"/>
        <v>161.92650011088151</v>
      </c>
      <c r="E121" s="3">
        <f>D121/MAXA($D$6:D120)-1</f>
        <v>6.9999999999992291E-4</v>
      </c>
      <c r="F121" s="10">
        <f>'L10 (3)'!Q119</f>
        <v>1.5001620143637586E-2</v>
      </c>
      <c r="G121" s="10">
        <f t="shared" si="5"/>
        <v>7.8235024163072209E-3</v>
      </c>
      <c r="H121" s="11">
        <f t="shared" si="6"/>
        <v>358.38922879541173</v>
      </c>
      <c r="I121" s="3">
        <f t="shared" si="7"/>
        <v>157.93455406063714</v>
      </c>
      <c r="J121" s="3">
        <f>I121/MAXA($I$6:I120)-1</f>
        <v>7.8235024163071376E-3</v>
      </c>
    </row>
    <row r="122" spans="1:10" x14ac:dyDescent="0.25">
      <c r="A122" s="47">
        <v>41913</v>
      </c>
      <c r="B122" s="9">
        <v>-5.0000000000000001E-4</v>
      </c>
      <c r="C122" s="9">
        <v>2.3201460786772321E-2</v>
      </c>
      <c r="D122" s="3">
        <f t="shared" si="4"/>
        <v>161.84553686082609</v>
      </c>
      <c r="E122" s="3">
        <f>D122/MAXA($D$6:D121)-1</f>
        <v>-4.9999999999983391E-4</v>
      </c>
      <c r="F122" s="10">
        <f>'L10 (3)'!Q120</f>
        <v>1.0028761847006682E-2</v>
      </c>
      <c r="G122" s="10">
        <f t="shared" si="5"/>
        <v>2.850644119676316E-3</v>
      </c>
      <c r="H122" s="11">
        <f t="shared" si="6"/>
        <v>361.98342901953333</v>
      </c>
      <c r="I122" s="3">
        <f t="shared" si="7"/>
        <v>158.3847692684638</v>
      </c>
      <c r="J122" s="3">
        <f>I122/MAXA($I$6:I121)-1</f>
        <v>2.8506441196762822E-3</v>
      </c>
    </row>
    <row r="123" spans="1:10" x14ac:dyDescent="0.25">
      <c r="A123" s="47">
        <v>41944</v>
      </c>
      <c r="B123" s="9">
        <v>1.17E-2</v>
      </c>
      <c r="C123" s="9">
        <v>2.4533588760364822E-2</v>
      </c>
      <c r="D123" s="3">
        <f t="shared" si="4"/>
        <v>163.73912964209777</v>
      </c>
      <c r="E123" s="3">
        <f>D123/MAXA($D$6:D122)-1</f>
        <v>1.1194150000000125E-2</v>
      </c>
      <c r="F123" s="10">
        <f>'L10 (3)'!Q121</f>
        <v>1.5539622153582081E-2</v>
      </c>
      <c r="G123" s="10">
        <f t="shared" si="5"/>
        <v>8.3615044262517133E-3</v>
      </c>
      <c r="H123" s="11">
        <f t="shared" si="6"/>
        <v>367.60851473235493</v>
      </c>
      <c r="I123" s="3">
        <f t="shared" si="7"/>
        <v>159.70910421775292</v>
      </c>
      <c r="J123" s="3">
        <f>I123/MAXA($I$6:I122)-1</f>
        <v>8.3615044262517202E-3</v>
      </c>
    </row>
    <row r="124" spans="1:10" x14ac:dyDescent="0.25">
      <c r="A124" s="47">
        <v>41974</v>
      </c>
      <c r="B124" s="9">
        <v>4.0000000000000002E-4</v>
      </c>
      <c r="C124" s="9">
        <v>-4.1885878779204244E-3</v>
      </c>
      <c r="D124" s="3">
        <f t="shared" si="4"/>
        <v>163.80462529395459</v>
      </c>
      <c r="E124" s="3">
        <f>D124/MAXA($D$6:D123)-1</f>
        <v>3.9999999999995595E-4</v>
      </c>
      <c r="F124" s="10">
        <f>'L10 (3)'!Q122</f>
        <v>1.1164546452408738E-2</v>
      </c>
      <c r="G124" s="10">
        <f t="shared" si="5"/>
        <v>3.9864287250783717E-3</v>
      </c>
      <c r="H124" s="11">
        <f t="shared" si="6"/>
        <v>371.71269707138532</v>
      </c>
      <c r="I124" s="3">
        <f t="shared" si="7"/>
        <v>160.34577317846311</v>
      </c>
      <c r="J124" s="3">
        <f>I124/MAXA($I$6:I123)-1</f>
        <v>3.9864287250783725E-3</v>
      </c>
    </row>
    <row r="125" spans="1:10" x14ac:dyDescent="0.25">
      <c r="A125" s="47">
        <v>42005</v>
      </c>
      <c r="B125" s="9">
        <v>2.29E-2</v>
      </c>
      <c r="C125" s="9">
        <v>-3.1040805790470194E-2</v>
      </c>
      <c r="D125" s="3">
        <f t="shared" si="4"/>
        <v>167.55575121318614</v>
      </c>
      <c r="E125" s="3">
        <f>D125/MAXA($D$6:D124)-1</f>
        <v>2.289999999999992E-2</v>
      </c>
      <c r="F125" s="10">
        <f>'L10 (3)'!Q123</f>
        <v>1.1252700174989761E-2</v>
      </c>
      <c r="G125" s="10">
        <f t="shared" si="5"/>
        <v>4.074582447659395E-3</v>
      </c>
      <c r="H125" s="11">
        <f t="shared" si="6"/>
        <v>375.89546860276641</v>
      </c>
      <c r="I125" s="3">
        <f t="shared" si="7"/>
        <v>160.99911525141243</v>
      </c>
      <c r="J125" s="3">
        <f>I125/MAXA($I$6:I124)-1</f>
        <v>4.0745824476593473E-3</v>
      </c>
    </row>
    <row r="126" spans="1:10" x14ac:dyDescent="0.25">
      <c r="A126" s="47">
        <v>42036</v>
      </c>
      <c r="B126" s="9">
        <v>1.34E-2</v>
      </c>
      <c r="C126" s="9">
        <v>5.4892511014553946E-2</v>
      </c>
      <c r="D126" s="3">
        <f t="shared" si="4"/>
        <v>169.80099827944284</v>
      </c>
      <c r="E126" s="3">
        <f>D126/MAXA($D$6:D125)-1</f>
        <v>1.3400000000000079E-2</v>
      </c>
      <c r="F126" s="10">
        <f>'L10 (3)'!Q124</f>
        <v>1.696311599420966E-2</v>
      </c>
      <c r="G126" s="10">
        <f t="shared" si="5"/>
        <v>9.7849982668792926E-3</v>
      </c>
      <c r="H126" s="11">
        <f t="shared" si="6"/>
        <v>382.27182703837292</v>
      </c>
      <c r="I126" s="3">
        <f t="shared" si="7"/>
        <v>162.57449131511663</v>
      </c>
      <c r="J126" s="3">
        <f>I126/MAXA($I$6:I125)-1</f>
        <v>9.7849982668793967E-3</v>
      </c>
    </row>
    <row r="127" spans="1:10" x14ac:dyDescent="0.25">
      <c r="A127" s="47">
        <v>42064</v>
      </c>
      <c r="B127" s="9">
        <v>9.0000000000000011E-3</v>
      </c>
      <c r="C127" s="9">
        <v>-1.739610691375626E-2</v>
      </c>
      <c r="D127" s="3">
        <f t="shared" si="4"/>
        <v>171.32920726395781</v>
      </c>
      <c r="E127" s="3">
        <f>D127/MAXA($D$6:D126)-1</f>
        <v>8.999999999999897E-3</v>
      </c>
      <c r="F127" s="10">
        <f>'L10 (3)'!Q125</f>
        <v>1.6752872102618829E-2</v>
      </c>
      <c r="G127" s="10">
        <f t="shared" si="5"/>
        <v>9.5747543752884613E-3</v>
      </c>
      <c r="H127" s="11">
        <f t="shared" si="6"/>
        <v>388.67597806518125</v>
      </c>
      <c r="I127" s="3">
        <f t="shared" si="7"/>
        <v>164.13110213714634</v>
      </c>
      <c r="J127" s="3">
        <f>I127/MAXA($I$6:I126)-1</f>
        <v>9.5747543752884301E-3</v>
      </c>
    </row>
    <row r="128" spans="1:10" x14ac:dyDescent="0.25">
      <c r="A128" s="47">
        <v>42095</v>
      </c>
      <c r="B128" s="9">
        <v>-1.7000000000000001E-3</v>
      </c>
      <c r="C128" s="9">
        <v>8.5208197301247512E-3</v>
      </c>
      <c r="D128" s="3">
        <f t="shared" si="4"/>
        <v>171.03794761160907</v>
      </c>
      <c r="E128" s="3">
        <f>D128/MAXA($D$6:D127)-1</f>
        <v>-1.7000000000000348E-3</v>
      </c>
      <c r="F128" s="10">
        <f>'L10 (3)'!Q126</f>
        <v>1.0725142545489622E-2</v>
      </c>
      <c r="G128" s="10">
        <f t="shared" si="5"/>
        <v>3.5470248181592558E-3</v>
      </c>
      <c r="H128" s="11">
        <f t="shared" si="6"/>
        <v>392.84458333393798</v>
      </c>
      <c r="I128" s="3">
        <f t="shared" si="7"/>
        <v>164.71327922985864</v>
      </c>
      <c r="J128" s="3">
        <f>I128/MAXA($I$6:I127)-1</f>
        <v>3.5470248181592723E-3</v>
      </c>
    </row>
    <row r="129" spans="1:10" x14ac:dyDescent="0.25">
      <c r="A129" s="47">
        <v>42125</v>
      </c>
      <c r="B129" s="9">
        <v>4.1999999999999997E-3</v>
      </c>
      <c r="C129" s="9">
        <v>1.0491382393316817E-2</v>
      </c>
      <c r="D129" s="3">
        <f t="shared" si="4"/>
        <v>171.75630699157782</v>
      </c>
      <c r="E129" s="3">
        <f>D129/MAXA($D$6:D128)-1</f>
        <v>2.4928599999998191E-3</v>
      </c>
      <c r="F129" s="10">
        <f>'L10 (3)'!Q127</f>
        <v>7.5060691568328234E-3</v>
      </c>
      <c r="G129" s="10">
        <f t="shared" si="5"/>
        <v>3.2795142950245697E-4</v>
      </c>
      <c r="H129" s="11">
        <f t="shared" si="6"/>
        <v>395.79330194432964</v>
      </c>
      <c r="I129" s="3">
        <f t="shared" si="7"/>
        <v>164.76729718524012</v>
      </c>
      <c r="J129" s="3">
        <f>I129/MAXA($I$6:I128)-1</f>
        <v>3.2795142950248213E-4</v>
      </c>
    </row>
    <row r="130" spans="1:10" x14ac:dyDescent="0.25">
      <c r="A130" s="47">
        <v>42156</v>
      </c>
      <c r="B130" s="9">
        <v>-1.47E-2</v>
      </c>
      <c r="C130" s="9">
        <v>-2.1011672375900514E-2</v>
      </c>
      <c r="D130" s="3">
        <f t="shared" si="4"/>
        <v>169.2314892788016</v>
      </c>
      <c r="E130" s="3">
        <f>D130/MAXA($D$6:D129)-1</f>
        <v>-1.4700000000000157E-2</v>
      </c>
      <c r="F130" s="10">
        <f>'L10 (3)'!Q128</f>
        <v>9.7666847531199131E-3</v>
      </c>
      <c r="G130" s="10">
        <f t="shared" si="5"/>
        <v>2.5885670257895467E-3</v>
      </c>
      <c r="H130" s="11">
        <f t="shared" si="6"/>
        <v>399.6588903518163</v>
      </c>
      <c r="I130" s="3">
        <f t="shared" si="7"/>
        <v>165.19380837766229</v>
      </c>
      <c r="J130" s="3">
        <f>I130/MAXA($I$6:I129)-1</f>
        <v>2.5885670257894677E-3</v>
      </c>
    </row>
    <row r="131" spans="1:10" x14ac:dyDescent="0.25">
      <c r="A131" s="47">
        <v>42186</v>
      </c>
      <c r="B131" s="9">
        <v>1.1899999999999999E-2</v>
      </c>
      <c r="C131" s="9">
        <v>1.9742029696721453E-2</v>
      </c>
      <c r="D131" s="3">
        <f t="shared" si="4"/>
        <v>171.24534400121934</v>
      </c>
      <c r="E131" s="3">
        <f>D131/MAXA($D$6:D130)-1</f>
        <v>-2.9749300000001533E-3</v>
      </c>
      <c r="F131" s="10">
        <f>'L10 (3)'!Q129</f>
        <v>8.0805967472425203E-3</v>
      </c>
      <c r="G131" s="10">
        <f t="shared" si="5"/>
        <v>9.0247901991215383E-4</v>
      </c>
      <c r="H131" s="11">
        <f t="shared" si="6"/>
        <v>402.88837268119977</v>
      </c>
      <c r="I131" s="3">
        <f t="shared" si="7"/>
        <v>165.34289232394252</v>
      </c>
      <c r="J131" s="3">
        <f>I131/MAXA($I$6:I130)-1</f>
        <v>9.0247901991213908E-4</v>
      </c>
    </row>
    <row r="132" spans="1:10" x14ac:dyDescent="0.25">
      <c r="A132" s="47">
        <v>42217</v>
      </c>
      <c r="B132" s="9">
        <v>-1.46E-2</v>
      </c>
      <c r="C132" s="9">
        <v>-6.2580818167202845E-2</v>
      </c>
      <c r="D132" s="3">
        <f t="shared" si="4"/>
        <v>168.74516197880155</v>
      </c>
      <c r="E132" s="3">
        <f>D132/MAXA($D$6:D131)-1</f>
        <v>-1.7531496022000104E-2</v>
      </c>
      <c r="F132" s="10">
        <f>'L10 (3)'!Q130</f>
        <v>1.5952488872414863E-2</v>
      </c>
      <c r="G132" s="10">
        <f t="shared" si="5"/>
        <v>8.7743711450844961E-3</v>
      </c>
      <c r="H132" s="11">
        <f t="shared" si="6"/>
        <v>409.31544496322198</v>
      </c>
      <c r="I132" s="3">
        <f t="shared" si="7"/>
        <v>166.79367222739452</v>
      </c>
      <c r="J132" s="3">
        <f>I132/MAXA($I$6:I131)-1</f>
        <v>8.774371145084503E-3</v>
      </c>
    </row>
    <row r="133" spans="1:10" x14ac:dyDescent="0.25">
      <c r="A133" s="47">
        <v>42248</v>
      </c>
      <c r="B133" s="9">
        <v>-4.5999999999999999E-3</v>
      </c>
      <c r="C133" s="9">
        <v>-2.6442831573227132E-2</v>
      </c>
      <c r="D133" s="3">
        <f t="shared" si="4"/>
        <v>167.96893423369906</v>
      </c>
      <c r="E133" s="3">
        <f>D133/MAXA($D$6:D132)-1</f>
        <v>-2.2050851140298922E-2</v>
      </c>
      <c r="F133" s="10">
        <f>'L10 (3)'!Q131</f>
        <v>-1.7972961380691939E-2</v>
      </c>
      <c r="G133" s="10">
        <f t="shared" si="5"/>
        <v>-2.5151079108022306E-2</v>
      </c>
      <c r="H133" s="11">
        <f t="shared" si="6"/>
        <v>401.95883427837725</v>
      </c>
      <c r="I133" s="3">
        <f t="shared" si="7"/>
        <v>162.59863138248579</v>
      </c>
      <c r="J133" s="3">
        <f>I133/MAXA($I$6:I132)-1</f>
        <v>-2.5151079108022278E-2</v>
      </c>
    </row>
    <row r="134" spans="1:10" x14ac:dyDescent="0.25">
      <c r="A134" s="47">
        <v>42278</v>
      </c>
      <c r="B134" s="9">
        <v>8.0000000000000002E-3</v>
      </c>
      <c r="C134" s="9">
        <v>8.2983117760394132E-2</v>
      </c>
      <c r="D134" s="3">
        <f t="shared" si="4"/>
        <v>169.31268570756865</v>
      </c>
      <c r="E134" s="3">
        <f>D134/MAXA($D$6:D133)-1</f>
        <v>-1.4227257949421257E-2</v>
      </c>
      <c r="F134" s="10">
        <f>'L10 (3)'!Q132</f>
        <v>2.1080625283777646E-2</v>
      </c>
      <c r="G134" s="10">
        <f t="shared" si="5"/>
        <v>1.3902507556447279E-2</v>
      </c>
      <c r="H134" s="11">
        <f t="shared" si="6"/>
        <v>410.43237784330381</v>
      </c>
      <c r="I134" s="3">
        <f t="shared" si="7"/>
        <v>164.85916008394878</v>
      </c>
      <c r="J134" s="3">
        <f>I134/MAXA($I$6:I133)-1</f>
        <v>-1.1598234618927061E-2</v>
      </c>
    </row>
    <row r="135" spans="1:10" x14ac:dyDescent="0.25">
      <c r="A135" s="47">
        <v>42309</v>
      </c>
      <c r="B135" s="9">
        <v>1.6399999999999998E-2</v>
      </c>
      <c r="C135" s="9">
        <v>5.0486926072412786E-4</v>
      </c>
      <c r="D135" s="3">
        <f t="shared" ref="D135:D149" si="8">D134*(1+B135)</f>
        <v>172.08941375317278</v>
      </c>
      <c r="E135" s="3">
        <f>D135/MAXA($D$6:D134)-1</f>
        <v>1.9394150202083349E-3</v>
      </c>
      <c r="F135" s="10">
        <f>'L10 (3)'!Q133</f>
        <v>1.5780998389694042E-2</v>
      </c>
      <c r="G135" s="10">
        <f t="shared" si="5"/>
        <v>8.6028806623636746E-3</v>
      </c>
      <c r="H135" s="11">
        <f t="shared" si="6"/>
        <v>416.90941053712726</v>
      </c>
      <c r="I135" s="3">
        <f t="shared" si="7"/>
        <v>166.27742376424851</v>
      </c>
      <c r="J135" s="3">
        <f>I135/MAXA($I$6:I134)-1</f>
        <v>-3.0951321848841085E-3</v>
      </c>
    </row>
    <row r="136" spans="1:10" x14ac:dyDescent="0.25">
      <c r="A136" s="47">
        <v>42339</v>
      </c>
      <c r="B136" s="9">
        <v>-5.0000000000000001E-3</v>
      </c>
      <c r="C136" s="9">
        <v>-1.7530185176314439E-2</v>
      </c>
      <c r="D136" s="3">
        <f t="shared" si="8"/>
        <v>171.22896668440691</v>
      </c>
      <c r="E136" s="3">
        <f>D136/MAXA($D$6:D135)-1</f>
        <v>-5.0000000000000044E-3</v>
      </c>
      <c r="F136" s="10">
        <f>'L10 (3)'!Q134</f>
        <v>1.1010402181702017E-2</v>
      </c>
      <c r="G136" s="10">
        <f t="shared" ref="G136:G149" si="9">F136-$L$5</f>
        <v>3.8322844543716506E-3</v>
      </c>
      <c r="H136" s="11">
        <f t="shared" si="6"/>
        <v>421.49975082047729</v>
      </c>
      <c r="I136" s="3">
        <f t="shared" si="7"/>
        <v>166.91464615045322</v>
      </c>
      <c r="J136" s="3">
        <f>I136/MAXA($I$6:I135)-1</f>
        <v>7.2529084253125653E-4</v>
      </c>
    </row>
    <row r="137" spans="1:10" x14ac:dyDescent="0.25">
      <c r="A137" s="47">
        <v>42370</v>
      </c>
      <c r="B137" s="9">
        <v>-1.0500000000000001E-2</v>
      </c>
      <c r="C137" s="9">
        <v>-5.073532197294639E-2</v>
      </c>
      <c r="D137" s="3">
        <f t="shared" si="8"/>
        <v>169.43106253422064</v>
      </c>
      <c r="E137" s="3">
        <f>D137/MAXA($D$6:D136)-1</f>
        <v>-1.5447499999999947E-2</v>
      </c>
      <c r="F137" s="10">
        <f>'L10 (3)'!Q135</f>
        <v>1.2579601864584219E-2</v>
      </c>
      <c r="G137" s="10">
        <f t="shared" si="9"/>
        <v>5.401484137253853E-3</v>
      </c>
      <c r="H137" s="11">
        <f t="shared" ref="H137:H149" si="10">H136*(1+F137)</f>
        <v>426.80204987182037</v>
      </c>
      <c r="I137" s="3">
        <f t="shared" ref="I137:I149" si="11">(1+G137)*I136</f>
        <v>167.81623296391024</v>
      </c>
      <c r="J137" s="3">
        <f>I137/MAXA($I$6:I136)-1</f>
        <v>5.4014841372538314E-3</v>
      </c>
    </row>
    <row r="138" spans="1:10" x14ac:dyDescent="0.25">
      <c r="A138" s="47">
        <v>42401</v>
      </c>
      <c r="B138" s="9">
        <v>3.2000000000000002E-3</v>
      </c>
      <c r="C138" s="9">
        <v>-4.1283604302990717E-3</v>
      </c>
      <c r="D138" s="3">
        <f t="shared" si="8"/>
        <v>169.97324193433016</v>
      </c>
      <c r="E138" s="3">
        <f>D138/MAXA($D$6:D137)-1</f>
        <v>-1.2296931999999927E-2</v>
      </c>
      <c r="F138" s="10">
        <f>'L10 (3)'!Q136</f>
        <v>1.2130532574982818E-2</v>
      </c>
      <c r="G138" s="10">
        <f t="shared" si="9"/>
        <v>4.9524148476524513E-3</v>
      </c>
      <c r="H138" s="11">
        <f t="shared" si="10"/>
        <v>431.97938604085988</v>
      </c>
      <c r="I138" s="3">
        <f t="shared" si="11"/>
        <v>168.64732856771784</v>
      </c>
      <c r="J138" s="3">
        <f>I138/MAXA($I$6:I137)-1</f>
        <v>4.9524148476525198E-3</v>
      </c>
    </row>
    <row r="139" spans="1:10" x14ac:dyDescent="0.25">
      <c r="A139" s="47">
        <v>42430</v>
      </c>
      <c r="B139" s="9">
        <v>2E-3</v>
      </c>
      <c r="C139" s="9">
        <v>6.5991114577365062E-2</v>
      </c>
      <c r="D139" s="3">
        <f t="shared" si="8"/>
        <v>170.31318841819882</v>
      </c>
      <c r="E139" s="3">
        <f>D139/MAXA($D$6:D138)-1</f>
        <v>-1.0321525863999925E-2</v>
      </c>
      <c r="F139" s="10">
        <f>'L10 (3)'!Q137</f>
        <v>1.3132274517950085E-2</v>
      </c>
      <c r="G139" s="10">
        <f t="shared" si="9"/>
        <v>5.9541567906197185E-3</v>
      </c>
      <c r="H139" s="11">
        <f t="shared" si="10"/>
        <v>437.65225792444397</v>
      </c>
      <c r="I139" s="3">
        <f t="shared" si="11"/>
        <v>169.65148120432917</v>
      </c>
      <c r="J139" s="3">
        <f>I139/MAXA($I$6:I138)-1</f>
        <v>5.9541567906196136E-3</v>
      </c>
    </row>
    <row r="140" spans="1:10" x14ac:dyDescent="0.25">
      <c r="A140" s="47">
        <v>42461</v>
      </c>
      <c r="B140" s="9">
        <v>3.7000000000000002E-3</v>
      </c>
      <c r="C140" s="9">
        <v>2.6993984808731941E-3</v>
      </c>
      <c r="D140" s="3">
        <f t="shared" si="8"/>
        <v>170.94334721534617</v>
      </c>
      <c r="E140" s="3">
        <f>D140/MAXA($D$6:D139)-1</f>
        <v>-6.6597155096966842E-3</v>
      </c>
      <c r="F140" s="10">
        <f>'L10 (3)'!Q138</f>
        <v>1.0737342967535526E-2</v>
      </c>
      <c r="G140" s="10">
        <f t="shared" si="9"/>
        <v>3.5592252402051596E-3</v>
      </c>
      <c r="H140" s="11">
        <f t="shared" si="10"/>
        <v>442.35148031829505</v>
      </c>
      <c r="I140" s="3">
        <f t="shared" si="11"/>
        <v>170.25530903826981</v>
      </c>
      <c r="J140" s="3">
        <f>I140/MAXA($I$6:I139)-1</f>
        <v>3.5592252402052438E-3</v>
      </c>
    </row>
    <row r="141" spans="1:10" x14ac:dyDescent="0.25">
      <c r="A141" s="47">
        <v>42491</v>
      </c>
      <c r="B141" s="9">
        <v>5.6000000000000008E-3</v>
      </c>
      <c r="C141" s="9">
        <v>1.5324602357572603E-2</v>
      </c>
      <c r="D141" s="3">
        <f t="shared" si="8"/>
        <v>171.90062995975211</v>
      </c>
      <c r="E141" s="3">
        <f>D141/MAXA($D$6:D140)-1</f>
        <v>-1.0970099165509284E-3</v>
      </c>
      <c r="F141" s="10">
        <f>'L10 (3)'!Q139</f>
        <v>1.1362408564251582E-2</v>
      </c>
      <c r="G141" s="10">
        <f t="shared" si="9"/>
        <v>4.1842908369212157E-3</v>
      </c>
      <c r="H141" s="11">
        <f t="shared" si="10"/>
        <v>447.37765856667301</v>
      </c>
      <c r="I141" s="3">
        <f t="shared" si="11"/>
        <v>170.96770676781583</v>
      </c>
      <c r="J141" s="3">
        <f>I141/MAXA($I$6:I140)-1</f>
        <v>4.1842908369211784E-3</v>
      </c>
    </row>
    <row r="142" spans="1:10" x14ac:dyDescent="0.25">
      <c r="A142" s="47">
        <v>42522</v>
      </c>
      <c r="B142" s="9">
        <v>1.5E-3</v>
      </c>
      <c r="C142" s="9">
        <v>9.1092112097812539E-4</v>
      </c>
      <c r="D142" s="3">
        <f t="shared" si="8"/>
        <v>172.15848090469174</v>
      </c>
      <c r="E142" s="3">
        <f>D142/MAXA($D$6:D141)-1</f>
        <v>4.0134456857421341E-4</v>
      </c>
      <c r="F142" s="10">
        <f>'L10 (3)'!Q140</f>
        <v>1.1298402274141247E-2</v>
      </c>
      <c r="G142" s="10">
        <f t="shared" si="9"/>
        <v>4.1202845468108805E-3</v>
      </c>
      <c r="H142" s="11">
        <f t="shared" si="10"/>
        <v>452.43231132162265</v>
      </c>
      <c r="I142" s="3">
        <f t="shared" si="11"/>
        <v>171.67214236801496</v>
      </c>
      <c r="J142" s="3">
        <f>I142/MAXA($I$6:I141)-1</f>
        <v>4.1202845468109039E-3</v>
      </c>
    </row>
    <row r="143" spans="1:10" x14ac:dyDescent="0.25">
      <c r="A143" s="47">
        <v>42552</v>
      </c>
      <c r="B143" s="9">
        <v>1.3899999999999999E-2</v>
      </c>
      <c r="C143" s="9">
        <v>3.5609801125254359E-2</v>
      </c>
      <c r="D143" s="3">
        <f t="shared" si="8"/>
        <v>174.55148378926697</v>
      </c>
      <c r="E143" s="3">
        <f>D143/MAXA($D$6:D142)-1</f>
        <v>1.3900000000000023E-2</v>
      </c>
      <c r="F143" s="10">
        <f>'L10 (3)'!Q141</f>
        <v>8.8589163567876546E-3</v>
      </c>
      <c r="G143" s="10">
        <f t="shared" si="9"/>
        <v>1.6807986294572882E-3</v>
      </c>
      <c r="H143" s="11">
        <f t="shared" si="10"/>
        <v>456.44037132472897</v>
      </c>
      <c r="I143" s="3">
        <f t="shared" si="11"/>
        <v>171.96068866962312</v>
      </c>
      <c r="J143" s="3">
        <f>I143/MAXA($I$6:I142)-1</f>
        <v>1.6807986294573585E-3</v>
      </c>
    </row>
    <row r="144" spans="1:10" x14ac:dyDescent="0.25">
      <c r="A144" s="47">
        <v>42583</v>
      </c>
      <c r="B144" s="9">
        <v>-4.0000000000000002E-4</v>
      </c>
      <c r="C144" s="9">
        <v>-1.2192431360480427E-3</v>
      </c>
      <c r="D144" s="3">
        <f t="shared" si="8"/>
        <v>174.48166319575128</v>
      </c>
      <c r="E144" s="3">
        <f>D144/MAXA($D$6:D143)-1</f>
        <v>-3.9999999999984492E-4</v>
      </c>
      <c r="F144" s="10">
        <f>'L10 (3)'!Q142</f>
        <v>1.4042214005851599E-2</v>
      </c>
      <c r="G144" s="10">
        <f t="shared" si="9"/>
        <v>6.8640962785212331E-3</v>
      </c>
      <c r="H144" s="11">
        <f t="shared" si="10"/>
        <v>462.8498046997812</v>
      </c>
      <c r="I144" s="3">
        <f t="shared" si="11"/>
        <v>173.14104339277222</v>
      </c>
      <c r="J144" s="3">
        <f>I144/MAXA($I$6:I143)-1</f>
        <v>6.8640962785211368E-3</v>
      </c>
    </row>
    <row r="145" spans="1:10" x14ac:dyDescent="0.25">
      <c r="A145" s="47">
        <v>42614</v>
      </c>
      <c r="B145" s="9">
        <v>2.6000000000000003E-3</v>
      </c>
      <c r="C145" s="9">
        <v>-1.2344508443253854E-3</v>
      </c>
      <c r="D145" s="3">
        <f t="shared" si="8"/>
        <v>174.93531552006021</v>
      </c>
      <c r="E145" s="3">
        <f>D145/MAXA($D$6:D144)-1</f>
        <v>2.1989600000000831E-3</v>
      </c>
      <c r="F145" s="10">
        <f>'L10 (3)'!Q143</f>
        <v>9.6716358596849236E-3</v>
      </c>
      <c r="G145" s="10">
        <f t="shared" si="9"/>
        <v>2.4935181323545571E-3</v>
      </c>
      <c r="H145" s="11">
        <f t="shared" si="10"/>
        <v>467.32631946856378</v>
      </c>
      <c r="I145" s="3">
        <f t="shared" si="11"/>
        <v>173.5727737239269</v>
      </c>
      <c r="J145" s="3">
        <f>I145/MAXA($I$6:I144)-1</f>
        <v>2.4935181323546551E-3</v>
      </c>
    </row>
    <row r="146" spans="1:10" x14ac:dyDescent="0.25">
      <c r="A146" s="47">
        <v>42644</v>
      </c>
      <c r="B146" s="9">
        <v>-6.9999999999999999E-4</v>
      </c>
      <c r="C146" s="9">
        <v>-1.9425679279557517E-2</v>
      </c>
      <c r="D146" s="3">
        <f t="shared" si="8"/>
        <v>174.81286079919616</v>
      </c>
      <c r="E146" s="3">
        <f>D146/MAXA($D$6:D145)-1</f>
        <v>-7.0000000000003393E-4</v>
      </c>
      <c r="F146" s="10">
        <f>'L10 (3)'!Q144</f>
        <v>1.3934555222987434E-2</v>
      </c>
      <c r="G146" s="10">
        <f t="shared" si="9"/>
        <v>6.7564374956570672E-3</v>
      </c>
      <c r="H146" s="11">
        <f t="shared" si="10"/>
        <v>473.83830387435398</v>
      </c>
      <c r="I146" s="3">
        <f t="shared" si="11"/>
        <v>174.74550732054044</v>
      </c>
      <c r="J146" s="3">
        <f>I146/MAXA($I$6:I145)-1</f>
        <v>6.7564374956570195E-3</v>
      </c>
    </row>
    <row r="147" spans="1:10" x14ac:dyDescent="0.25">
      <c r="A147" s="47">
        <v>42675</v>
      </c>
      <c r="B147" s="9">
        <v>1.6999999999999999E-3</v>
      </c>
      <c r="C147" s="9">
        <v>3.4174522187570444E-2</v>
      </c>
      <c r="D147" s="3">
        <f t="shared" si="8"/>
        <v>175.1100426625548</v>
      </c>
      <c r="E147" s="3">
        <f>D147/MAXA($D$6:D146)-1</f>
        <v>9.9881000000001663E-4</v>
      </c>
      <c r="F147" s="10">
        <f>'L10 (3)'!Q145</f>
        <v>1.1326567145178001E-2</v>
      </c>
      <c r="G147" s="10">
        <f t="shared" si="9"/>
        <v>4.1484494178476343E-3</v>
      </c>
      <c r="H147" s="11">
        <f t="shared" si="10"/>
        <v>479.20526523914418</v>
      </c>
      <c r="I147" s="3">
        <f t="shared" si="11"/>
        <v>175.47043021865582</v>
      </c>
      <c r="J147" s="3">
        <f>I147/MAXA($I$6:I146)-1</f>
        <v>4.1484494178476439E-3</v>
      </c>
    </row>
    <row r="148" spans="1:10" x14ac:dyDescent="0.25">
      <c r="A148" s="47">
        <v>42705</v>
      </c>
      <c r="B148" s="9">
        <v>1.03E-2</v>
      </c>
      <c r="C148" s="9">
        <v>1.8200762196895148E-2</v>
      </c>
      <c r="D148" s="3">
        <f t="shared" si="8"/>
        <v>176.91367610197912</v>
      </c>
      <c r="E148" s="3">
        <f>D148/MAXA($D$6:D147)-1</f>
        <v>1.0299999999999976E-2</v>
      </c>
      <c r="F148" s="10">
        <f>'L10 (3)'!Q146</f>
        <v>1.135270625539511E-2</v>
      </c>
      <c r="G148" s="10">
        <f t="shared" si="9"/>
        <v>4.1745885280647438E-3</v>
      </c>
      <c r="H148" s="11">
        <f t="shared" si="10"/>
        <v>484.64554185144289</v>
      </c>
      <c r="I148" s="3">
        <f t="shared" si="11"/>
        <v>176.20294706366121</v>
      </c>
      <c r="J148" s="3">
        <f>I148/MAXA($I$6:I147)-1</f>
        <v>4.1745885280648487E-3</v>
      </c>
    </row>
    <row r="149" spans="1:10" x14ac:dyDescent="0.25">
      <c r="A149" s="47">
        <v>42736</v>
      </c>
      <c r="B149" s="9">
        <v>5.9999999999999995E-4</v>
      </c>
      <c r="C149" s="9">
        <v>2.3E-2</v>
      </c>
      <c r="D149" s="3">
        <f t="shared" si="8"/>
        <v>177.01982430764031</v>
      </c>
      <c r="E149" s="3">
        <f>D149/MAXA($D$6:D148)-1</f>
        <v>5.9999999999993392E-4</v>
      </c>
      <c r="F149" s="10">
        <f>'L10 (3)'!Q147</f>
        <v>1.1813934468163324E-2</v>
      </c>
      <c r="G149" s="10">
        <f t="shared" si="9"/>
        <v>4.6358167408329575E-3</v>
      </c>
      <c r="H149" s="11">
        <f t="shared" si="10"/>
        <v>490.37111252316333</v>
      </c>
      <c r="I149" s="3">
        <f t="shared" si="11"/>
        <v>177.01979163544303</v>
      </c>
      <c r="J149" s="3">
        <f>I149/MAXA($I$6:I148)-1</f>
        <v>4.6358167408329098E-3</v>
      </c>
    </row>
    <row r="150" spans="1:10" x14ac:dyDescent="0.25">
      <c r="F150" s="10"/>
      <c r="G150" s="10"/>
    </row>
  </sheetData>
  <pageMargins left="0.75" right="0.75" top="1" bottom="1" header="0.5" footer="0.5"/>
  <pageSetup paperSize="9" orientation="portrait" horizontalDpi="4294967292" verticalDpi="4294967292"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48"/>
  <sheetViews>
    <sheetView zoomScale="90" zoomScaleNormal="90" workbookViewId="0">
      <selection activeCell="B1" sqref="B1"/>
    </sheetView>
  </sheetViews>
  <sheetFormatPr baseColWidth="10" defaultRowHeight="15" x14ac:dyDescent="0.25"/>
  <cols>
    <col min="1" max="1" width="11.5703125" bestFit="1" customWidth="1"/>
    <col min="9" max="9" width="21.28515625" bestFit="1" customWidth="1"/>
    <col min="18" max="18" width="14.85546875" bestFit="1" customWidth="1"/>
  </cols>
  <sheetData>
    <row r="1" spans="1:18" x14ac:dyDescent="0.25">
      <c r="A1" t="s">
        <v>0</v>
      </c>
      <c r="B1">
        <v>1</v>
      </c>
    </row>
    <row r="2" spans="1:18" x14ac:dyDescent="0.25">
      <c r="A2" t="s">
        <v>1</v>
      </c>
      <c r="B2">
        <v>-1</v>
      </c>
      <c r="D2" s="18"/>
    </row>
    <row r="3" spans="1:18" x14ac:dyDescent="0.25">
      <c r="A3" s="24" t="s">
        <v>18</v>
      </c>
      <c r="B3" s="24" t="s">
        <v>2</v>
      </c>
      <c r="C3" s="24" t="s">
        <v>6</v>
      </c>
      <c r="D3" s="24" t="s">
        <v>5</v>
      </c>
      <c r="E3" s="24" t="s">
        <v>7</v>
      </c>
      <c r="F3" s="24" t="s">
        <v>82</v>
      </c>
      <c r="G3" s="24" t="s">
        <v>9</v>
      </c>
      <c r="H3" s="24" t="s">
        <v>10</v>
      </c>
      <c r="I3" s="24" t="s">
        <v>17</v>
      </c>
      <c r="J3" s="24" t="s">
        <v>83</v>
      </c>
      <c r="K3" s="24" t="s">
        <v>3</v>
      </c>
      <c r="L3" s="24" t="s">
        <v>11</v>
      </c>
      <c r="M3" s="24" t="s">
        <v>12</v>
      </c>
      <c r="N3" s="24" t="s">
        <v>13</v>
      </c>
      <c r="O3" s="24" t="s">
        <v>14</v>
      </c>
      <c r="P3" s="24" t="s">
        <v>15</v>
      </c>
      <c r="Q3" s="24" t="s">
        <v>16</v>
      </c>
    </row>
    <row r="4" spans="1:18" ht="15.75" x14ac:dyDescent="0.25">
      <c r="A4" s="25">
        <v>38353</v>
      </c>
      <c r="B4" s="26">
        <v>0.12820000000000001</v>
      </c>
      <c r="C4" s="21">
        <v>1181.27</v>
      </c>
      <c r="D4" s="26">
        <v>2.06E-2</v>
      </c>
      <c r="E4" s="26">
        <v>1.7500000000000002E-2</v>
      </c>
      <c r="F4" s="27">
        <v>28</v>
      </c>
      <c r="G4" s="21">
        <f>C4*EXP((D4-E4+((B4^2)/2))*(1/12)+(B4*SQRT(F4/365)*$B$2))</f>
        <v>1141.1376734748942</v>
      </c>
      <c r="H4" s="21">
        <v>1150</v>
      </c>
      <c r="I4" s="28">
        <v>42813</v>
      </c>
      <c r="J4" s="21">
        <v>47</v>
      </c>
      <c r="K4" s="21">
        <v>8.6</v>
      </c>
      <c r="L4" s="21">
        <v>1.75</v>
      </c>
      <c r="M4" s="21">
        <f>H4*EXP(-D4*(J4/365))-K4</f>
        <v>1138.3535491475659</v>
      </c>
      <c r="N4" s="21">
        <f>M4/$B$1</f>
        <v>1138.3535491475659</v>
      </c>
      <c r="O4" s="21">
        <f>(N4+K4)*(EXP(D4*F4/365)-1)</f>
        <v>1.813933720135765</v>
      </c>
      <c r="P4" s="21">
        <f>K4-L4+O4</f>
        <v>8.6639337201357645</v>
      </c>
      <c r="Q4" s="26">
        <f>P4/N4</f>
        <v>7.6109339902560007E-3</v>
      </c>
      <c r="R4" s="3"/>
    </row>
    <row r="5" spans="1:18" ht="15.75" x14ac:dyDescent="0.25">
      <c r="A5" s="25">
        <v>38384</v>
      </c>
      <c r="B5" s="26">
        <v>0.1208</v>
      </c>
      <c r="C5" s="21">
        <v>1203.599976</v>
      </c>
      <c r="D5" s="26">
        <v>2.5100000000000001E-2</v>
      </c>
      <c r="E5" s="26">
        <v>1.66E-2</v>
      </c>
      <c r="F5" s="21">
        <v>31</v>
      </c>
      <c r="G5" s="21">
        <f>C5*EXP((D5-E5+((B5^2)/2))*(1/12)+(B5*SQRT(F5/365)*$B$2))</f>
        <v>1163.495282289475</v>
      </c>
      <c r="H5" s="21">
        <v>1160</v>
      </c>
      <c r="I5" s="25">
        <v>42841</v>
      </c>
      <c r="J5" s="21">
        <v>47</v>
      </c>
      <c r="K5" s="21">
        <v>5.2</v>
      </c>
      <c r="L5" s="21">
        <v>5.0999999999999996</v>
      </c>
      <c r="M5" s="21">
        <f t="shared" ref="M5:M68" si="0">H5*EXP(-D5*(J5/365))-K5</f>
        <v>1151.05686869954</v>
      </c>
      <c r="N5" s="21">
        <f>M5/$B$1</f>
        <v>1151.05686869954</v>
      </c>
      <c r="O5" s="21">
        <f t="shared" ref="O5:O68" si="1">(N5+K5)*(EXP(D5*F5/365)-1)</f>
        <v>2.4675153844250799</v>
      </c>
      <c r="P5" s="21">
        <f t="shared" ref="P5:P68" si="2">K5-L5+O5</f>
        <v>2.5675153844250804</v>
      </c>
      <c r="Q5" s="26">
        <f t="shared" ref="Q5:Q68" si="3">P5/N5</f>
        <v>2.2305721413450668E-3</v>
      </c>
      <c r="R5" s="3"/>
    </row>
    <row r="6" spans="1:18" ht="15.75" x14ac:dyDescent="0.25">
      <c r="A6" s="25">
        <v>38412</v>
      </c>
      <c r="B6" s="26">
        <v>0.14019999999999999</v>
      </c>
      <c r="C6" s="21">
        <v>1180.589966</v>
      </c>
      <c r="D6" s="26">
        <v>2.63E-2</v>
      </c>
      <c r="E6" s="26">
        <v>1.6899999999999998E-2</v>
      </c>
      <c r="F6" s="21">
        <v>29</v>
      </c>
      <c r="G6" s="21">
        <f t="shared" ref="G6:G69" si="4">C6*EXP((D6-E6+((B6^2)/2))*(1/12)+(B6*SQRT(F6/365)*$B$2))</f>
        <v>1136.6645131297805</v>
      </c>
      <c r="H6" s="21">
        <v>1125</v>
      </c>
      <c r="I6" s="28">
        <v>42876</v>
      </c>
      <c r="J6" s="21">
        <v>51</v>
      </c>
      <c r="K6" s="21">
        <v>5.8</v>
      </c>
      <c r="L6" s="21">
        <v>5.9</v>
      </c>
      <c r="M6" s="21">
        <f>H6*EXP(-D6*(J6/365))-K6</f>
        <v>1115.0734429328238</v>
      </c>
      <c r="N6" s="21">
        <f>M6/$B$1</f>
        <v>1115.0734429328238</v>
      </c>
      <c r="O6" s="21">
        <f>(N6+K6)*(EXP(D6*F6/365)-1)</f>
        <v>2.3446136491781662</v>
      </c>
      <c r="P6" s="21">
        <f t="shared" si="2"/>
        <v>2.2446136491781656</v>
      </c>
      <c r="Q6" s="26">
        <f t="shared" si="3"/>
        <v>2.0129738210556501E-3</v>
      </c>
      <c r="R6" s="3"/>
    </row>
    <row r="7" spans="1:18" ht="15.75" x14ac:dyDescent="0.25">
      <c r="A7" s="25">
        <v>38443</v>
      </c>
      <c r="B7" s="26">
        <v>0.15310000000000001</v>
      </c>
      <c r="C7" s="21">
        <v>1156.849976</v>
      </c>
      <c r="D7" s="26">
        <v>2.7E-2</v>
      </c>
      <c r="E7" s="26">
        <v>1.7600000000000001E-2</v>
      </c>
      <c r="F7" s="21">
        <v>32</v>
      </c>
      <c r="G7" s="21">
        <f t="shared" si="4"/>
        <v>1107.526195393634</v>
      </c>
      <c r="H7" s="21">
        <v>1110</v>
      </c>
      <c r="I7" s="28">
        <v>42904</v>
      </c>
      <c r="J7" s="21">
        <v>50</v>
      </c>
      <c r="K7" s="21">
        <v>8.9</v>
      </c>
      <c r="L7" s="21">
        <v>0.95</v>
      </c>
      <c r="M7" s="21">
        <f t="shared" si="0"/>
        <v>1097.0021035212073</v>
      </c>
      <c r="N7" s="21">
        <f t="shared" ref="N7:N68" si="5">M7/$B$1</f>
        <v>1097.0021035212073</v>
      </c>
      <c r="O7" s="21">
        <f t="shared" si="1"/>
        <v>2.6209074048011205</v>
      </c>
      <c r="P7" s="21">
        <f t="shared" si="2"/>
        <v>10.570907404801121</v>
      </c>
      <c r="Q7" s="26">
        <f t="shared" si="3"/>
        <v>9.6361778804891444E-3</v>
      </c>
      <c r="R7" s="3"/>
    </row>
    <row r="8" spans="1:18" ht="15.75" x14ac:dyDescent="0.25">
      <c r="A8" s="25">
        <v>38473</v>
      </c>
      <c r="B8" s="26">
        <v>0.13289999999999999</v>
      </c>
      <c r="C8" s="21">
        <v>1191.5</v>
      </c>
      <c r="D8" s="26">
        <v>2.8000000000000001E-2</v>
      </c>
      <c r="E8" s="26">
        <v>1.7600000000000001E-2</v>
      </c>
      <c r="F8" s="21">
        <v>30</v>
      </c>
      <c r="G8" s="21">
        <f t="shared" si="4"/>
        <v>1148.7959250546005</v>
      </c>
      <c r="H8" s="21">
        <v>1150</v>
      </c>
      <c r="I8" s="28">
        <v>42932</v>
      </c>
      <c r="J8" s="21">
        <v>46</v>
      </c>
      <c r="K8" s="21">
        <v>6.6</v>
      </c>
      <c r="L8" s="21">
        <v>1.5</v>
      </c>
      <c r="M8" s="21">
        <f t="shared" si="0"/>
        <v>1139.3490694071481</v>
      </c>
      <c r="N8" s="21">
        <f t="shared" si="5"/>
        <v>1139.3490694071481</v>
      </c>
      <c r="O8" s="21">
        <f t="shared" si="1"/>
        <v>2.6402896290587892</v>
      </c>
      <c r="P8" s="21">
        <f t="shared" si="2"/>
        <v>7.7402896290587888</v>
      </c>
      <c r="Q8" s="26">
        <f t="shared" si="3"/>
        <v>6.7936068382329845E-3</v>
      </c>
      <c r="R8" s="3"/>
    </row>
    <row r="9" spans="1:18" ht="15.75" x14ac:dyDescent="0.25">
      <c r="A9" s="25">
        <v>38504</v>
      </c>
      <c r="B9" s="26">
        <v>0.12039999999999999</v>
      </c>
      <c r="C9" s="21">
        <v>1191.329956</v>
      </c>
      <c r="D9" s="26">
        <v>2.9899999999999999E-2</v>
      </c>
      <c r="E9" s="26">
        <v>1.7399999999999999E-2</v>
      </c>
      <c r="F9" s="21">
        <v>29</v>
      </c>
      <c r="G9" s="21">
        <f t="shared" si="4"/>
        <v>1153.4743116549657</v>
      </c>
      <c r="H9" s="21">
        <v>1155</v>
      </c>
      <c r="I9" s="28">
        <v>42967</v>
      </c>
      <c r="J9" s="21">
        <v>49</v>
      </c>
      <c r="K9" s="21">
        <v>7.4</v>
      </c>
      <c r="L9" s="21">
        <v>0.8</v>
      </c>
      <c r="M9" s="21">
        <f t="shared" si="0"/>
        <v>1142.9731538729322</v>
      </c>
      <c r="N9" s="21">
        <f t="shared" si="5"/>
        <v>1142.9731538729322</v>
      </c>
      <c r="O9" s="21">
        <f t="shared" si="1"/>
        <v>2.7360940428022853</v>
      </c>
      <c r="P9" s="21">
        <f t="shared" si="2"/>
        <v>9.3360940428022854</v>
      </c>
      <c r="Q9" s="26">
        <f t="shared" si="3"/>
        <v>8.1682531310269136E-3</v>
      </c>
      <c r="R9" s="3"/>
    </row>
    <row r="10" spans="1:18" ht="15.75" x14ac:dyDescent="0.25">
      <c r="A10" s="25">
        <v>38534</v>
      </c>
      <c r="B10" s="26">
        <v>0.1157</v>
      </c>
      <c r="C10" s="21">
        <v>1234.1800539999999</v>
      </c>
      <c r="D10" s="26">
        <v>3.2500000000000001E-2</v>
      </c>
      <c r="E10" s="26">
        <v>1.7299999999999999E-2</v>
      </c>
      <c r="F10" s="21">
        <v>32</v>
      </c>
      <c r="G10" s="21">
        <f t="shared" si="4"/>
        <v>1194.7933837581281</v>
      </c>
      <c r="H10" s="21">
        <v>1195</v>
      </c>
      <c r="I10" s="28">
        <v>42995</v>
      </c>
      <c r="J10" s="21">
        <v>49</v>
      </c>
      <c r="K10" s="21">
        <v>6.1</v>
      </c>
      <c r="L10" s="21">
        <v>3.7</v>
      </c>
      <c r="M10" s="21">
        <f t="shared" si="0"/>
        <v>1183.6975560500064</v>
      </c>
      <c r="N10" s="21">
        <f t="shared" si="5"/>
        <v>1183.6975560500064</v>
      </c>
      <c r="O10" s="21">
        <f t="shared" si="1"/>
        <v>3.3949424383857436</v>
      </c>
      <c r="P10" s="21">
        <f t="shared" si="2"/>
        <v>5.7949424383857426</v>
      </c>
      <c r="Q10" s="26">
        <f t="shared" si="3"/>
        <v>4.8956276109274402E-3</v>
      </c>
      <c r="R10" s="3"/>
    </row>
    <row r="11" spans="1:18" ht="15.75" x14ac:dyDescent="0.25">
      <c r="A11" s="25">
        <v>38565</v>
      </c>
      <c r="B11" s="26">
        <v>0.126</v>
      </c>
      <c r="C11" s="21">
        <v>1220.329956</v>
      </c>
      <c r="D11" s="26">
        <v>3.4099999999999998E-2</v>
      </c>
      <c r="E11" s="26">
        <v>1.7399999999999999E-2</v>
      </c>
      <c r="F11" s="21">
        <v>30</v>
      </c>
      <c r="G11" s="21">
        <f t="shared" si="4"/>
        <v>1179.4537025085679</v>
      </c>
      <c r="H11" s="21">
        <v>1180</v>
      </c>
      <c r="I11" s="28">
        <v>43030</v>
      </c>
      <c r="J11" s="21">
        <v>52</v>
      </c>
      <c r="K11" s="21">
        <v>8.6</v>
      </c>
      <c r="L11" s="21">
        <v>1.95</v>
      </c>
      <c r="M11" s="21">
        <f t="shared" si="0"/>
        <v>1165.6813650600832</v>
      </c>
      <c r="N11" s="21">
        <f t="shared" si="5"/>
        <v>1165.6813650600832</v>
      </c>
      <c r="O11" s="21">
        <f t="shared" si="1"/>
        <v>3.2958215388803866</v>
      </c>
      <c r="P11" s="21">
        <f t="shared" si="2"/>
        <v>9.9458215388803861</v>
      </c>
      <c r="Q11" s="26">
        <f t="shared" si="3"/>
        <v>8.5321957071585724E-3</v>
      </c>
      <c r="R11" s="3"/>
    </row>
    <row r="12" spans="1:18" ht="15.75" x14ac:dyDescent="0.25">
      <c r="A12" s="25">
        <v>38596</v>
      </c>
      <c r="B12" s="26">
        <v>0.1192</v>
      </c>
      <c r="C12" s="21">
        <v>1228.8100589999999</v>
      </c>
      <c r="D12" s="26">
        <v>3.15E-2</v>
      </c>
      <c r="E12" s="26">
        <v>1.7500000000000002E-2</v>
      </c>
      <c r="F12" s="21">
        <v>31</v>
      </c>
      <c r="G12" s="21">
        <f t="shared" si="4"/>
        <v>1188.9451602667793</v>
      </c>
      <c r="H12" s="21">
        <v>1190</v>
      </c>
      <c r="I12" s="28">
        <v>43058</v>
      </c>
      <c r="J12" s="21">
        <v>50</v>
      </c>
      <c r="K12" s="21">
        <v>7.4</v>
      </c>
      <c r="L12" s="21">
        <v>10.8</v>
      </c>
      <c r="M12" s="21">
        <f t="shared" si="0"/>
        <v>1177.4761313656593</v>
      </c>
      <c r="N12" s="21">
        <f t="shared" si="5"/>
        <v>1177.4761313656593</v>
      </c>
      <c r="O12" s="21">
        <f t="shared" si="1"/>
        <v>3.1741935650570516</v>
      </c>
      <c r="P12" s="21">
        <f t="shared" si="2"/>
        <v>-0.22580643494294872</v>
      </c>
      <c r="Q12" s="26">
        <f t="shared" si="3"/>
        <v>-1.9177156031269533E-4</v>
      </c>
      <c r="R12" s="3"/>
    </row>
    <row r="13" spans="1:18" ht="15.75" x14ac:dyDescent="0.25">
      <c r="A13" s="25">
        <v>38626</v>
      </c>
      <c r="B13" s="26">
        <v>0.1532</v>
      </c>
      <c r="C13" s="21">
        <v>1207.01001</v>
      </c>
      <c r="D13" s="26">
        <v>3.7699999999999997E-2</v>
      </c>
      <c r="E13" s="26">
        <v>1.8200000000000001E-2</v>
      </c>
      <c r="F13" s="21">
        <v>30</v>
      </c>
      <c r="G13" s="21">
        <f t="shared" si="4"/>
        <v>1158.1548441791394</v>
      </c>
      <c r="H13" s="21">
        <v>1160</v>
      </c>
      <c r="I13" s="28">
        <v>43086</v>
      </c>
      <c r="J13" s="21">
        <v>47</v>
      </c>
      <c r="K13" s="21">
        <v>9.5</v>
      </c>
      <c r="L13" s="21">
        <v>0.6</v>
      </c>
      <c r="M13" s="21">
        <f t="shared" si="0"/>
        <v>1144.8824025676602</v>
      </c>
      <c r="N13" s="21">
        <f t="shared" si="5"/>
        <v>1144.8824025676602</v>
      </c>
      <c r="O13" s="21">
        <f t="shared" si="1"/>
        <v>3.5825517371014701</v>
      </c>
      <c r="P13" s="21">
        <f t="shared" si="2"/>
        <v>12.48255173710147</v>
      </c>
      <c r="Q13" s="26">
        <f t="shared" si="3"/>
        <v>1.090291169565232E-2</v>
      </c>
      <c r="R13" s="3"/>
    </row>
    <row r="14" spans="1:18" x14ac:dyDescent="0.25">
      <c r="A14" s="25">
        <v>38657</v>
      </c>
      <c r="B14" s="26">
        <v>0.1206</v>
      </c>
      <c r="C14" s="21">
        <v>1249.4799800000001</v>
      </c>
      <c r="D14" s="29">
        <v>0.04</v>
      </c>
      <c r="E14" s="26">
        <v>1.78E-2</v>
      </c>
      <c r="F14" s="21">
        <v>30</v>
      </c>
      <c r="G14" s="21">
        <f t="shared" si="4"/>
        <v>1209.9856721702881</v>
      </c>
      <c r="H14" s="21">
        <v>1210</v>
      </c>
      <c r="I14" s="28">
        <v>42756</v>
      </c>
      <c r="J14" s="21">
        <v>51</v>
      </c>
      <c r="K14" s="21">
        <v>6.9</v>
      </c>
      <c r="L14" s="21">
        <v>3</v>
      </c>
      <c r="M14" s="21">
        <f t="shared" si="0"/>
        <v>1196.3561237298588</v>
      </c>
      <c r="N14" s="21">
        <f t="shared" si="5"/>
        <v>1196.3561237298588</v>
      </c>
      <c r="O14" s="21">
        <f t="shared" si="1"/>
        <v>3.9624205427069712</v>
      </c>
      <c r="P14" s="21">
        <f t="shared" si="2"/>
        <v>7.8624205427069711</v>
      </c>
      <c r="Q14" s="26">
        <f t="shared" si="3"/>
        <v>6.5719733336545632E-3</v>
      </c>
    </row>
    <row r="15" spans="1:18" x14ac:dyDescent="0.25">
      <c r="A15" s="25">
        <v>38687</v>
      </c>
      <c r="B15" s="26">
        <v>0.1207</v>
      </c>
      <c r="C15" s="21">
        <v>1248.290039</v>
      </c>
      <c r="D15" s="26">
        <v>4.0099999999999997E-2</v>
      </c>
      <c r="E15" s="26">
        <v>1.7600000000000001E-2</v>
      </c>
      <c r="F15" s="21">
        <v>32</v>
      </c>
      <c r="G15" s="21">
        <f t="shared" si="4"/>
        <v>1207.4590670166936</v>
      </c>
      <c r="H15" s="21">
        <v>1205</v>
      </c>
      <c r="I15" s="28">
        <v>42784</v>
      </c>
      <c r="J15" s="21">
        <v>49</v>
      </c>
      <c r="K15" s="21">
        <v>7.3</v>
      </c>
      <c r="L15" s="21">
        <v>1.2</v>
      </c>
      <c r="M15" s="21">
        <f t="shared" si="0"/>
        <v>1191.230567388131</v>
      </c>
      <c r="N15" s="21">
        <f t="shared" si="5"/>
        <v>1191.230567388131</v>
      </c>
      <c r="O15" s="21">
        <f t="shared" si="1"/>
        <v>4.2209891064636125</v>
      </c>
      <c r="P15" s="21">
        <f t="shared" si="2"/>
        <v>10.320989106463612</v>
      </c>
      <c r="Q15" s="26">
        <f t="shared" si="3"/>
        <v>8.6641405862285855E-3</v>
      </c>
    </row>
    <row r="16" spans="1:18" x14ac:dyDescent="0.25">
      <c r="A16" s="25">
        <v>38718</v>
      </c>
      <c r="B16" s="26">
        <v>0.1295</v>
      </c>
      <c r="C16" s="21">
        <v>1280.079956</v>
      </c>
      <c r="D16" s="26">
        <v>4.3700000000000003E-2</v>
      </c>
      <c r="E16" s="26">
        <v>1.7500000000000002E-2</v>
      </c>
      <c r="F16" s="21">
        <v>28</v>
      </c>
      <c r="G16" s="21">
        <f t="shared" si="4"/>
        <v>1238.5446643304597</v>
      </c>
      <c r="H16" s="21">
        <v>1235</v>
      </c>
      <c r="I16" s="28">
        <v>42812</v>
      </c>
      <c r="J16" s="21">
        <v>46</v>
      </c>
      <c r="K16" s="21">
        <v>7.3</v>
      </c>
      <c r="L16" s="21">
        <v>2.25</v>
      </c>
      <c r="M16" s="21">
        <f t="shared" si="0"/>
        <v>1220.9170597016478</v>
      </c>
      <c r="N16" s="21">
        <f t="shared" si="5"/>
        <v>1220.9170597016478</v>
      </c>
      <c r="O16" s="21">
        <f t="shared" si="1"/>
        <v>4.1242965179999178</v>
      </c>
      <c r="P16" s="21">
        <f t="shared" si="2"/>
        <v>9.1742965179999167</v>
      </c>
      <c r="Q16" s="26">
        <f t="shared" si="3"/>
        <v>7.5142667924075167E-3</v>
      </c>
    </row>
    <row r="17" spans="1:17" x14ac:dyDescent="0.25">
      <c r="A17" s="25">
        <v>38749</v>
      </c>
      <c r="B17" s="26">
        <v>0.1234</v>
      </c>
      <c r="C17" s="21">
        <v>1280.660034</v>
      </c>
      <c r="D17" s="26">
        <v>4.4699999999999997E-2</v>
      </c>
      <c r="E17" s="26">
        <v>1.77E-2</v>
      </c>
      <c r="F17" s="21">
        <v>31</v>
      </c>
      <c r="G17" s="21">
        <f t="shared" si="4"/>
        <v>1238.9913276443137</v>
      </c>
      <c r="H17" s="21">
        <v>1230</v>
      </c>
      <c r="I17" s="28">
        <v>42847</v>
      </c>
      <c r="J17" s="21">
        <v>53</v>
      </c>
      <c r="K17" s="21">
        <v>5.9</v>
      </c>
      <c r="L17" s="21">
        <v>1.25</v>
      </c>
      <c r="M17" s="21">
        <f t="shared" si="0"/>
        <v>1216.1423108980496</v>
      </c>
      <c r="N17" s="21">
        <f t="shared" si="5"/>
        <v>1216.1423108980496</v>
      </c>
      <c r="O17" s="21">
        <f t="shared" si="1"/>
        <v>4.6482260709370813</v>
      </c>
      <c r="P17" s="21">
        <f t="shared" si="2"/>
        <v>9.2982260709370816</v>
      </c>
      <c r="Q17" s="26">
        <f t="shared" si="3"/>
        <v>7.6456727042667309E-3</v>
      </c>
    </row>
    <row r="18" spans="1:17" x14ac:dyDescent="0.25">
      <c r="A18" s="25">
        <v>38777</v>
      </c>
      <c r="B18" s="26">
        <v>0.1139</v>
      </c>
      <c r="C18" s="21">
        <v>1294.869995</v>
      </c>
      <c r="D18" s="26">
        <v>4.65E-2</v>
      </c>
      <c r="E18" s="26">
        <v>1.7600000000000001E-2</v>
      </c>
      <c r="F18" s="21">
        <v>28</v>
      </c>
      <c r="G18" s="21">
        <f t="shared" si="4"/>
        <v>1258.3638074996641</v>
      </c>
      <c r="H18" s="21">
        <v>1260</v>
      </c>
      <c r="I18" s="28">
        <v>42875</v>
      </c>
      <c r="J18" s="21">
        <v>50</v>
      </c>
      <c r="K18" s="21">
        <v>6.6</v>
      </c>
      <c r="L18" s="21">
        <v>2.0499999999999998</v>
      </c>
      <c r="M18" s="21">
        <f t="shared" si="0"/>
        <v>1245.3994807603779</v>
      </c>
      <c r="N18" s="21">
        <f t="shared" si="5"/>
        <v>1245.3994807603779</v>
      </c>
      <c r="O18" s="21">
        <f t="shared" si="1"/>
        <v>4.4740114350824562</v>
      </c>
      <c r="P18" s="21">
        <f t="shared" si="2"/>
        <v>9.024011435082457</v>
      </c>
      <c r="Q18" s="26">
        <f t="shared" si="3"/>
        <v>7.2458769852488236E-3</v>
      </c>
    </row>
    <row r="19" spans="1:17" x14ac:dyDescent="0.25">
      <c r="A19" s="25">
        <v>38808</v>
      </c>
      <c r="B19" s="26">
        <v>0.1159</v>
      </c>
      <c r="C19" s="21">
        <v>1310.6099850000001</v>
      </c>
      <c r="D19" s="26">
        <v>4.5999999999999999E-2</v>
      </c>
      <c r="E19" s="26">
        <v>1.77E-2</v>
      </c>
      <c r="F19" s="21">
        <v>33</v>
      </c>
      <c r="G19" s="21">
        <f t="shared" si="4"/>
        <v>1269.4216548215529</v>
      </c>
      <c r="H19" s="21">
        <v>1270</v>
      </c>
      <c r="I19" s="28">
        <v>42903</v>
      </c>
      <c r="J19" s="21">
        <v>50</v>
      </c>
      <c r="K19" s="21">
        <v>6.6</v>
      </c>
      <c r="L19" s="21">
        <v>14.6</v>
      </c>
      <c r="M19" s="21">
        <f t="shared" si="0"/>
        <v>1255.4224215076179</v>
      </c>
      <c r="N19" s="21">
        <f t="shared" si="5"/>
        <v>1255.4224215076179</v>
      </c>
      <c r="O19" s="21">
        <f t="shared" si="1"/>
        <v>5.2595596563479745</v>
      </c>
      <c r="P19" s="21">
        <f t="shared" si="2"/>
        <v>-2.7404403436520255</v>
      </c>
      <c r="Q19" s="26">
        <f t="shared" si="3"/>
        <v>-2.1828830652562922E-3</v>
      </c>
    </row>
    <row r="20" spans="1:17" x14ac:dyDescent="0.25">
      <c r="A20" s="25">
        <v>38838</v>
      </c>
      <c r="B20" s="26">
        <v>0.16439999999999999</v>
      </c>
      <c r="C20" s="21">
        <v>1270.089966</v>
      </c>
      <c r="D20" s="26">
        <v>4.7500000000000001E-2</v>
      </c>
      <c r="E20" s="26">
        <v>1.7999999999999999E-2</v>
      </c>
      <c r="F20" s="21">
        <v>30</v>
      </c>
      <c r="G20" s="21">
        <f t="shared" si="4"/>
        <v>1215.9676694223995</v>
      </c>
      <c r="H20" s="21">
        <v>1215</v>
      </c>
      <c r="I20" s="28">
        <v>42938</v>
      </c>
      <c r="J20" s="21">
        <v>52</v>
      </c>
      <c r="K20" s="21">
        <v>9.6</v>
      </c>
      <c r="L20" s="21">
        <v>2.5</v>
      </c>
      <c r="M20" s="21">
        <f t="shared" si="0"/>
        <v>1197.2057023873326</v>
      </c>
      <c r="N20" s="21">
        <f t="shared" si="5"/>
        <v>1197.2057023873326</v>
      </c>
      <c r="O20" s="21">
        <f t="shared" si="1"/>
        <v>4.7207108048439217</v>
      </c>
      <c r="P20" s="21">
        <f t="shared" si="2"/>
        <v>11.820710804843921</v>
      </c>
      <c r="Q20" s="26">
        <f t="shared" si="3"/>
        <v>9.8735837803582069E-3</v>
      </c>
    </row>
    <row r="21" spans="1:17" x14ac:dyDescent="0.25">
      <c r="A21" s="25">
        <v>38869</v>
      </c>
      <c r="B21" s="26">
        <v>0.13009999999999999</v>
      </c>
      <c r="C21" s="21">
        <v>1270.1999510000001</v>
      </c>
      <c r="D21" s="26">
        <v>4.5400000000000003E-2</v>
      </c>
      <c r="E21" s="26">
        <v>1.8700000000000001E-2</v>
      </c>
      <c r="F21" s="21">
        <v>31</v>
      </c>
      <c r="G21" s="21">
        <f t="shared" si="4"/>
        <v>1226.5305876757498</v>
      </c>
      <c r="H21" s="21">
        <v>1225</v>
      </c>
      <c r="I21" s="28">
        <v>42966</v>
      </c>
      <c r="J21" s="21">
        <v>50</v>
      </c>
      <c r="K21" s="21">
        <v>7.8</v>
      </c>
      <c r="L21" s="21">
        <v>3.2</v>
      </c>
      <c r="M21" s="21">
        <f t="shared" si="0"/>
        <v>1209.6051481968198</v>
      </c>
      <c r="N21" s="21">
        <f t="shared" si="5"/>
        <v>1209.6051481968198</v>
      </c>
      <c r="O21" s="21">
        <f t="shared" si="1"/>
        <v>4.703242603939116</v>
      </c>
      <c r="P21" s="21">
        <f t="shared" si="2"/>
        <v>9.3032426039391147</v>
      </c>
      <c r="Q21" s="26">
        <f t="shared" si="3"/>
        <v>7.691140053270794E-3</v>
      </c>
    </row>
    <row r="22" spans="1:17" x14ac:dyDescent="0.25">
      <c r="A22" s="25">
        <v>38899</v>
      </c>
      <c r="B22" s="26">
        <v>0.14949999999999999</v>
      </c>
      <c r="C22" s="21">
        <v>1276.660034</v>
      </c>
      <c r="D22" s="26">
        <v>5.0200000000000002E-2</v>
      </c>
      <c r="E22" s="26">
        <v>1.8800000000000001E-2</v>
      </c>
      <c r="F22" s="21">
        <v>31</v>
      </c>
      <c r="G22" s="21">
        <f t="shared" si="4"/>
        <v>1226.5758744806312</v>
      </c>
      <c r="H22" s="21">
        <v>1225</v>
      </c>
      <c r="I22" s="28">
        <v>42994</v>
      </c>
      <c r="J22" s="21">
        <v>47</v>
      </c>
      <c r="K22" s="21">
        <v>8.5</v>
      </c>
      <c r="L22" s="21">
        <v>0.7</v>
      </c>
      <c r="M22" s="21">
        <f t="shared" si="0"/>
        <v>1208.6070038333905</v>
      </c>
      <c r="N22" s="21">
        <f t="shared" si="5"/>
        <v>1208.6070038333905</v>
      </c>
      <c r="O22" s="21">
        <f t="shared" si="1"/>
        <v>5.2002887362338743</v>
      </c>
      <c r="P22" s="21">
        <f t="shared" si="2"/>
        <v>13.000288736233873</v>
      </c>
      <c r="Q22" s="26">
        <f t="shared" si="3"/>
        <v>1.0756423465196133E-2</v>
      </c>
    </row>
    <row r="23" spans="1:17" x14ac:dyDescent="0.25">
      <c r="A23" s="25">
        <v>38930</v>
      </c>
      <c r="B23" s="26">
        <v>0.1231</v>
      </c>
      <c r="C23" s="21">
        <v>1303.8199460000001</v>
      </c>
      <c r="D23" s="26">
        <v>5.1200000000000002E-2</v>
      </c>
      <c r="E23" s="26">
        <v>1.8499999999999999E-2</v>
      </c>
      <c r="F23" s="21">
        <v>29</v>
      </c>
      <c r="G23" s="21">
        <f t="shared" si="4"/>
        <v>1263.5892502316108</v>
      </c>
      <c r="H23" s="21">
        <v>1265</v>
      </c>
      <c r="I23" s="28">
        <v>43029</v>
      </c>
      <c r="J23" s="21">
        <v>51</v>
      </c>
      <c r="K23" s="21">
        <v>8.4</v>
      </c>
      <c r="L23" s="21">
        <v>1.35</v>
      </c>
      <c r="M23" s="21">
        <f t="shared" si="0"/>
        <v>1247.5825185242634</v>
      </c>
      <c r="N23" s="21">
        <f t="shared" si="5"/>
        <v>1247.5825185242634</v>
      </c>
      <c r="O23" s="21">
        <f t="shared" si="1"/>
        <v>5.1196742815155103</v>
      </c>
      <c r="P23" s="21">
        <f t="shared" si="2"/>
        <v>12.169674281515512</v>
      </c>
      <c r="Q23" s="26">
        <f t="shared" si="3"/>
        <v>9.7546046861178692E-3</v>
      </c>
    </row>
    <row r="24" spans="1:17" x14ac:dyDescent="0.25">
      <c r="A24" s="25">
        <v>38961</v>
      </c>
      <c r="B24" s="26">
        <v>0.1198</v>
      </c>
      <c r="C24" s="21">
        <v>1335.849976</v>
      </c>
      <c r="D24" s="26">
        <v>4.5999999999999999E-2</v>
      </c>
      <c r="E24" s="26">
        <v>1.83E-2</v>
      </c>
      <c r="F24" s="21">
        <v>32</v>
      </c>
      <c r="G24" s="21">
        <f t="shared" si="4"/>
        <v>1293.0478873661057</v>
      </c>
      <c r="H24" s="21">
        <v>1295</v>
      </c>
      <c r="I24" s="28">
        <v>43057</v>
      </c>
      <c r="J24" s="21">
        <v>50</v>
      </c>
      <c r="K24" s="21">
        <v>8.4</v>
      </c>
      <c r="L24" s="21">
        <v>0.65</v>
      </c>
      <c r="M24" s="21">
        <f t="shared" si="0"/>
        <v>1278.4653825609173</v>
      </c>
      <c r="N24" s="21">
        <f t="shared" si="5"/>
        <v>1278.4653825609173</v>
      </c>
      <c r="O24" s="21">
        <f t="shared" si="1"/>
        <v>5.2002483653884859</v>
      </c>
      <c r="P24" s="21">
        <f t="shared" si="2"/>
        <v>12.950248365388486</v>
      </c>
      <c r="Q24" s="26">
        <f t="shared" si="3"/>
        <v>1.0129526025528832E-2</v>
      </c>
    </row>
    <row r="25" spans="1:17" x14ac:dyDescent="0.25">
      <c r="A25" s="25">
        <v>38991</v>
      </c>
      <c r="B25" s="26">
        <v>0.111</v>
      </c>
      <c r="C25" s="21">
        <v>1377.9399410000001</v>
      </c>
      <c r="D25" s="26">
        <v>5.1799999999999999E-2</v>
      </c>
      <c r="E25" s="26">
        <v>1.7899999999999999E-2</v>
      </c>
      <c r="F25" s="21">
        <v>30</v>
      </c>
      <c r="G25" s="21">
        <f t="shared" si="4"/>
        <v>1339.2439676884028</v>
      </c>
      <c r="H25" s="21">
        <v>1340</v>
      </c>
      <c r="I25" s="28">
        <v>43085</v>
      </c>
      <c r="J25" s="21">
        <v>46</v>
      </c>
      <c r="K25" s="21">
        <v>6.9</v>
      </c>
      <c r="L25" s="21">
        <v>1.1499999999999999</v>
      </c>
      <c r="M25" s="21">
        <f t="shared" si="0"/>
        <v>1324.3806780900184</v>
      </c>
      <c r="N25" s="21">
        <f t="shared" si="5"/>
        <v>1324.3806780900184</v>
      </c>
      <c r="O25" s="21">
        <f t="shared" si="1"/>
        <v>5.6800560152709831</v>
      </c>
      <c r="P25" s="21">
        <f t="shared" si="2"/>
        <v>11.430056015270983</v>
      </c>
      <c r="Q25" s="26">
        <f t="shared" si="3"/>
        <v>8.630491371827519E-3</v>
      </c>
    </row>
    <row r="26" spans="1:17" x14ac:dyDescent="0.25">
      <c r="A26" s="25">
        <v>39022</v>
      </c>
      <c r="B26" s="26">
        <v>0.1091</v>
      </c>
      <c r="C26" s="21">
        <v>1400.630005</v>
      </c>
      <c r="D26" s="26">
        <v>5.2200000000000003E-2</v>
      </c>
      <c r="E26" s="26">
        <v>1.77E-2</v>
      </c>
      <c r="F26" s="21">
        <v>29</v>
      </c>
      <c r="G26" s="21">
        <f t="shared" si="4"/>
        <v>1362.7991861260514</v>
      </c>
      <c r="H26" s="21">
        <v>1360</v>
      </c>
      <c r="I26" s="28">
        <v>42755</v>
      </c>
      <c r="J26" s="21">
        <v>51</v>
      </c>
      <c r="K26" s="21">
        <v>7.9</v>
      </c>
      <c r="L26" s="21">
        <v>1.95</v>
      </c>
      <c r="M26" s="21">
        <f t="shared" si="0"/>
        <v>1342.2166567411095</v>
      </c>
      <c r="N26" s="21">
        <f t="shared" si="5"/>
        <v>1342.2166567411095</v>
      </c>
      <c r="O26" s="21">
        <f t="shared" si="1"/>
        <v>5.6110978060582672</v>
      </c>
      <c r="P26" s="21">
        <f t="shared" si="2"/>
        <v>11.561097806058267</v>
      </c>
      <c r="Q26" s="26">
        <f t="shared" si="3"/>
        <v>8.6134363986575119E-3</v>
      </c>
    </row>
    <row r="27" spans="1:17" x14ac:dyDescent="0.25">
      <c r="A27" s="25">
        <v>39052</v>
      </c>
      <c r="B27" s="26">
        <v>0.11559999999999999</v>
      </c>
      <c r="C27" s="21">
        <v>1418.3000489999999</v>
      </c>
      <c r="D27" s="26">
        <v>4.7500000000000001E-2</v>
      </c>
      <c r="E27" s="26">
        <v>1.7600000000000001E-2</v>
      </c>
      <c r="F27" s="21">
        <v>33</v>
      </c>
      <c r="G27" s="21">
        <f t="shared" si="4"/>
        <v>1374.0304997007265</v>
      </c>
      <c r="H27" s="21">
        <v>1375</v>
      </c>
      <c r="I27" s="28">
        <v>42783</v>
      </c>
      <c r="J27" s="21">
        <v>50</v>
      </c>
      <c r="K27" s="21">
        <v>8.4</v>
      </c>
      <c r="L27" s="21">
        <v>1.1499999999999999</v>
      </c>
      <c r="M27" s="21">
        <f t="shared" si="0"/>
        <v>1357.6821272832976</v>
      </c>
      <c r="N27" s="21">
        <f t="shared" si="5"/>
        <v>1357.6821272832976</v>
      </c>
      <c r="O27" s="21">
        <f t="shared" si="1"/>
        <v>5.8792830808780181</v>
      </c>
      <c r="P27" s="21">
        <f t="shared" si="2"/>
        <v>13.129283080878018</v>
      </c>
      <c r="Q27" s="26">
        <f t="shared" si="3"/>
        <v>9.670365998814115E-3</v>
      </c>
    </row>
    <row r="28" spans="1:17" x14ac:dyDescent="0.25">
      <c r="A28" s="25">
        <v>39083</v>
      </c>
      <c r="B28" s="26">
        <v>0.1042</v>
      </c>
      <c r="C28" s="21">
        <v>1438.23999</v>
      </c>
      <c r="D28" s="26">
        <v>0.05</v>
      </c>
      <c r="E28" s="26">
        <v>1.7600000000000001E-2</v>
      </c>
      <c r="F28" s="21">
        <v>28</v>
      </c>
      <c r="G28" s="21">
        <f t="shared" si="4"/>
        <v>1401.7371296694134</v>
      </c>
      <c r="H28" s="21">
        <v>1400</v>
      </c>
      <c r="I28" s="28">
        <v>42811</v>
      </c>
      <c r="J28" s="21">
        <v>45</v>
      </c>
      <c r="K28" s="21">
        <v>6.9</v>
      </c>
      <c r="L28" s="21">
        <v>14</v>
      </c>
      <c r="M28" s="21">
        <f t="shared" si="0"/>
        <v>1384.4964081781186</v>
      </c>
      <c r="N28" s="21">
        <f t="shared" si="5"/>
        <v>1384.4964081781186</v>
      </c>
      <c r="O28" s="21">
        <f t="shared" si="1"/>
        <v>5.3471111135844627</v>
      </c>
      <c r="P28" s="21">
        <f t="shared" si="2"/>
        <v>-1.752888886415537</v>
      </c>
      <c r="Q28" s="26">
        <f t="shared" si="3"/>
        <v>-1.2660840982044814E-3</v>
      </c>
    </row>
    <row r="29" spans="1:17" x14ac:dyDescent="0.25">
      <c r="A29" s="25">
        <v>39114</v>
      </c>
      <c r="B29" s="26">
        <v>0.1542</v>
      </c>
      <c r="C29" s="21">
        <v>1406.8199460000001</v>
      </c>
      <c r="D29" s="26">
        <v>5.2400000000000002E-2</v>
      </c>
      <c r="E29" s="26">
        <v>1.7500000000000002E-2</v>
      </c>
      <c r="F29" s="21">
        <v>30</v>
      </c>
      <c r="G29" s="21">
        <f t="shared" si="4"/>
        <v>1351.2405576993644</v>
      </c>
      <c r="H29" s="21">
        <v>1350</v>
      </c>
      <c r="I29" s="28">
        <v>42846</v>
      </c>
      <c r="J29" s="21">
        <v>52</v>
      </c>
      <c r="K29" s="21">
        <v>9.5</v>
      </c>
      <c r="L29" s="21">
        <v>3</v>
      </c>
      <c r="M29" s="21">
        <f t="shared" si="0"/>
        <v>1330.4594964429621</v>
      </c>
      <c r="N29" s="21">
        <f t="shared" si="5"/>
        <v>1330.4594964429621</v>
      </c>
      <c r="O29" s="21">
        <f t="shared" si="1"/>
        <v>5.78344892124775</v>
      </c>
      <c r="P29" s="21">
        <f t="shared" si="2"/>
        <v>12.28344892124775</v>
      </c>
      <c r="Q29" s="26">
        <f t="shared" si="3"/>
        <v>9.232486185478065E-3</v>
      </c>
    </row>
    <row r="30" spans="1:17" x14ac:dyDescent="0.25">
      <c r="A30" s="25">
        <v>39142</v>
      </c>
      <c r="B30" s="26">
        <v>0.1464</v>
      </c>
      <c r="C30" s="21">
        <v>1420.8599850000001</v>
      </c>
      <c r="D30" s="26">
        <v>5.0700000000000002E-2</v>
      </c>
      <c r="E30" s="26">
        <v>1.8100000000000002E-2</v>
      </c>
      <c r="F30" s="21">
        <v>31</v>
      </c>
      <c r="G30" s="21">
        <f t="shared" si="4"/>
        <v>1366.4370389482526</v>
      </c>
      <c r="H30" s="21">
        <v>1365</v>
      </c>
      <c r="I30" s="28">
        <v>42874</v>
      </c>
      <c r="J30" s="21">
        <v>50</v>
      </c>
      <c r="K30" s="21">
        <v>9.9</v>
      </c>
      <c r="L30" s="21">
        <v>1.5</v>
      </c>
      <c r="M30" s="21">
        <f t="shared" si="0"/>
        <v>1345.6526394258756</v>
      </c>
      <c r="N30" s="21">
        <f t="shared" si="5"/>
        <v>1345.6526394258756</v>
      </c>
      <c r="O30" s="21">
        <f t="shared" si="1"/>
        <v>5.8496321032551633</v>
      </c>
      <c r="P30" s="21">
        <f t="shared" si="2"/>
        <v>14.249632103255163</v>
      </c>
      <c r="Q30" s="26">
        <f t="shared" si="3"/>
        <v>1.0589383683247399E-2</v>
      </c>
    </row>
    <row r="31" spans="1:17" x14ac:dyDescent="0.25">
      <c r="A31" s="25">
        <v>39173</v>
      </c>
      <c r="B31" s="26">
        <v>0.14219999999999999</v>
      </c>
      <c r="C31" s="21">
        <v>1482.369995</v>
      </c>
      <c r="D31" s="26">
        <v>4.8000000000000001E-2</v>
      </c>
      <c r="E31" s="26">
        <v>1.7600000000000001E-2</v>
      </c>
      <c r="F31" s="21">
        <v>31</v>
      </c>
      <c r="G31" s="21">
        <f t="shared" si="4"/>
        <v>1427.0033159000311</v>
      </c>
      <c r="H31" s="21">
        <v>1425</v>
      </c>
      <c r="I31" s="28">
        <v>42902</v>
      </c>
      <c r="J31" s="21">
        <v>47</v>
      </c>
      <c r="K31" s="21">
        <v>9.5</v>
      </c>
      <c r="L31" s="21">
        <v>1.25</v>
      </c>
      <c r="M31" s="21">
        <f t="shared" si="0"/>
        <v>1406.7194920981065</v>
      </c>
      <c r="N31" s="21">
        <f t="shared" si="5"/>
        <v>1406.7194920981065</v>
      </c>
      <c r="O31" s="21">
        <f t="shared" si="1"/>
        <v>5.7853039612258401</v>
      </c>
      <c r="P31" s="21">
        <f t="shared" si="2"/>
        <v>14.035303961225839</v>
      </c>
      <c r="Q31" s="26">
        <f t="shared" si="3"/>
        <v>9.9773295529532614E-3</v>
      </c>
    </row>
    <row r="32" spans="1:17" x14ac:dyDescent="0.25">
      <c r="A32" s="25">
        <v>39203</v>
      </c>
      <c r="B32" s="26">
        <v>0.1305</v>
      </c>
      <c r="C32" s="21">
        <v>1530.619995</v>
      </c>
      <c r="D32" s="26">
        <v>4.7800000000000002E-2</v>
      </c>
      <c r="E32" s="26">
        <v>1.72E-2</v>
      </c>
      <c r="F32" s="21">
        <v>29</v>
      </c>
      <c r="G32" s="21">
        <f t="shared" si="4"/>
        <v>1480.1569407859006</v>
      </c>
      <c r="H32" s="21">
        <v>1475</v>
      </c>
      <c r="I32" s="28">
        <v>42937</v>
      </c>
      <c r="J32" s="21">
        <v>51</v>
      </c>
      <c r="K32" s="21">
        <v>9.1999999999999993</v>
      </c>
      <c r="L32" s="21">
        <v>11.7</v>
      </c>
      <c r="M32" s="21">
        <f t="shared" si="0"/>
        <v>1455.9814415422045</v>
      </c>
      <c r="N32" s="21">
        <f t="shared" si="5"/>
        <v>1455.9814415422045</v>
      </c>
      <c r="O32" s="21">
        <f t="shared" si="1"/>
        <v>5.5750579207584821</v>
      </c>
      <c r="P32" s="21">
        <f t="shared" si="2"/>
        <v>3.0750579207584821</v>
      </c>
      <c r="Q32" s="26">
        <f t="shared" si="3"/>
        <v>2.1120172503719002E-3</v>
      </c>
    </row>
    <row r="33" spans="1:17" x14ac:dyDescent="0.25">
      <c r="A33" s="25">
        <v>39234</v>
      </c>
      <c r="B33" s="26">
        <v>0.1623</v>
      </c>
      <c r="C33" s="21">
        <v>1503.349976</v>
      </c>
      <c r="D33" s="26">
        <v>4.2799999999999998E-2</v>
      </c>
      <c r="E33" s="26">
        <v>1.7299999999999999E-2</v>
      </c>
      <c r="F33" s="21">
        <v>32</v>
      </c>
      <c r="G33" s="21">
        <f t="shared" si="4"/>
        <v>1437.4382683908402</v>
      </c>
      <c r="H33" s="21">
        <v>1425</v>
      </c>
      <c r="I33" s="28">
        <v>42965</v>
      </c>
      <c r="J33" s="21">
        <v>50</v>
      </c>
      <c r="K33" s="21">
        <v>10.8</v>
      </c>
      <c r="L33" s="21">
        <v>18</v>
      </c>
      <c r="M33" s="21">
        <f t="shared" si="0"/>
        <v>1405.8696498209788</v>
      </c>
      <c r="N33" s="21">
        <f t="shared" si="5"/>
        <v>1405.8696498209788</v>
      </c>
      <c r="O33" s="21">
        <f t="shared" si="1"/>
        <v>5.3257961005719494</v>
      </c>
      <c r="P33" s="21">
        <f t="shared" si="2"/>
        <v>-1.8742038994280499</v>
      </c>
      <c r="Q33" s="26">
        <f t="shared" si="3"/>
        <v>-1.3331277900954105E-3</v>
      </c>
    </row>
    <row r="34" spans="1:17" x14ac:dyDescent="0.25">
      <c r="A34" s="25">
        <v>39264</v>
      </c>
      <c r="B34" s="26">
        <v>0.23519999999999999</v>
      </c>
      <c r="C34" s="21">
        <v>1455.2700199999999</v>
      </c>
      <c r="D34" s="26">
        <v>5.1299999999999998E-2</v>
      </c>
      <c r="E34" s="26">
        <v>1.7399999999999999E-2</v>
      </c>
      <c r="F34" s="21">
        <v>31</v>
      </c>
      <c r="G34" s="21">
        <f t="shared" si="4"/>
        <v>1365.8501607706921</v>
      </c>
      <c r="H34" s="21">
        <v>1365</v>
      </c>
      <c r="I34" s="28">
        <v>43000</v>
      </c>
      <c r="J34" s="21">
        <v>53</v>
      </c>
      <c r="K34" s="21">
        <v>17.2</v>
      </c>
      <c r="L34" s="21">
        <v>7.1</v>
      </c>
      <c r="M34" s="21">
        <f t="shared" si="0"/>
        <v>1337.6698357510252</v>
      </c>
      <c r="N34" s="21">
        <f t="shared" si="5"/>
        <v>1337.6698357510252</v>
      </c>
      <c r="O34" s="21">
        <f t="shared" si="1"/>
        <v>5.9160279821218182</v>
      </c>
      <c r="P34" s="21">
        <f t="shared" si="2"/>
        <v>16.01602798212182</v>
      </c>
      <c r="Q34" s="26">
        <f t="shared" si="3"/>
        <v>1.1973080018754953E-2</v>
      </c>
    </row>
    <row r="35" spans="1:17" x14ac:dyDescent="0.25">
      <c r="A35" s="25">
        <v>39295</v>
      </c>
      <c r="B35" s="26">
        <v>0.23380000000000001</v>
      </c>
      <c r="C35" s="21">
        <v>1473.98999</v>
      </c>
      <c r="D35" s="26">
        <v>4.02E-2</v>
      </c>
      <c r="E35" s="26">
        <v>1.84E-2</v>
      </c>
      <c r="F35" s="21">
        <v>28</v>
      </c>
      <c r="G35" s="21">
        <f t="shared" si="4"/>
        <v>1387.2338203372988</v>
      </c>
      <c r="H35" s="21">
        <v>1375</v>
      </c>
      <c r="I35" s="28">
        <v>43028</v>
      </c>
      <c r="J35" s="21">
        <v>50</v>
      </c>
      <c r="K35" s="21">
        <v>17.600000000000001</v>
      </c>
      <c r="L35" s="21">
        <v>1.6</v>
      </c>
      <c r="M35" s="21">
        <f t="shared" si="0"/>
        <v>1349.8488926793821</v>
      </c>
      <c r="N35" s="21">
        <f t="shared" si="5"/>
        <v>1349.8488926793821</v>
      </c>
      <c r="O35" s="21">
        <f t="shared" si="1"/>
        <v>4.2234965362909644</v>
      </c>
      <c r="P35" s="21">
        <f t="shared" si="2"/>
        <v>20.223496536290966</v>
      </c>
      <c r="Q35" s="26">
        <f t="shared" si="3"/>
        <v>1.498204476513541E-2</v>
      </c>
    </row>
    <row r="36" spans="1:17" x14ac:dyDescent="0.25">
      <c r="A36" s="25">
        <v>39326</v>
      </c>
      <c r="B36" s="29">
        <v>0.18</v>
      </c>
      <c r="C36" s="21">
        <v>1526.75</v>
      </c>
      <c r="D36" s="26">
        <v>3.4299999999999997E-2</v>
      </c>
      <c r="E36" s="26">
        <v>1.7999999999999999E-2</v>
      </c>
      <c r="F36" s="21">
        <v>33</v>
      </c>
      <c r="G36" s="21">
        <f t="shared" si="4"/>
        <v>1450.2362572613376</v>
      </c>
      <c r="H36" s="21">
        <v>1450</v>
      </c>
      <c r="I36" s="28">
        <v>43056</v>
      </c>
      <c r="J36" s="21">
        <v>50</v>
      </c>
      <c r="K36" s="21">
        <v>13.2</v>
      </c>
      <c r="L36" s="21">
        <v>3</v>
      </c>
      <c r="M36" s="21">
        <f t="shared" si="0"/>
        <v>1430.0029671779073</v>
      </c>
      <c r="N36" s="21">
        <f t="shared" si="5"/>
        <v>1430.0029671779073</v>
      </c>
      <c r="O36" s="21">
        <f t="shared" si="1"/>
        <v>4.48245746351457</v>
      </c>
      <c r="P36" s="21">
        <f t="shared" si="2"/>
        <v>14.68245746351457</v>
      </c>
      <c r="Q36" s="26">
        <f t="shared" si="3"/>
        <v>1.0267431467285842E-2</v>
      </c>
    </row>
    <row r="37" spans="1:17" x14ac:dyDescent="0.25">
      <c r="A37" s="25">
        <v>39356</v>
      </c>
      <c r="B37" s="26">
        <v>0.18529999999999999</v>
      </c>
      <c r="C37" s="21">
        <v>1549.380005</v>
      </c>
      <c r="D37" s="26">
        <v>4.0099999999999997E-2</v>
      </c>
      <c r="E37" s="26">
        <v>1.77E-2</v>
      </c>
      <c r="F37" s="21">
        <v>30</v>
      </c>
      <c r="G37" s="21">
        <f t="shared" si="4"/>
        <v>1474.0715475756722</v>
      </c>
      <c r="H37" s="21">
        <v>1475</v>
      </c>
      <c r="I37" s="28">
        <v>43091</v>
      </c>
      <c r="J37" s="21">
        <v>52</v>
      </c>
      <c r="K37" s="21">
        <v>17</v>
      </c>
      <c r="L37" s="21">
        <v>27.1</v>
      </c>
      <c r="M37" s="21">
        <f t="shared" si="0"/>
        <v>1449.5975308370939</v>
      </c>
      <c r="N37" s="21">
        <f t="shared" si="5"/>
        <v>1449.5975308370939</v>
      </c>
      <c r="O37" s="21">
        <f t="shared" si="1"/>
        <v>4.84171924371336</v>
      </c>
      <c r="P37" s="21">
        <f t="shared" si="2"/>
        <v>-5.2582807562866414</v>
      </c>
      <c r="Q37" s="26">
        <f t="shared" si="3"/>
        <v>-3.6274073626837381E-3</v>
      </c>
    </row>
    <row r="38" spans="1:17" x14ac:dyDescent="0.25">
      <c r="A38" s="25">
        <v>39387</v>
      </c>
      <c r="B38" s="26">
        <v>0.22869999999999999</v>
      </c>
      <c r="C38" s="21">
        <v>1481.1400149999999</v>
      </c>
      <c r="D38" s="26">
        <v>3.6299999999999999E-2</v>
      </c>
      <c r="E38" s="26">
        <v>1.8800000000000001E-2</v>
      </c>
      <c r="F38" s="21">
        <v>31</v>
      </c>
      <c r="G38" s="21">
        <f t="shared" si="4"/>
        <v>1390.6894899745412</v>
      </c>
      <c r="H38" s="21">
        <v>1390</v>
      </c>
      <c r="I38" s="28">
        <v>42754</v>
      </c>
      <c r="J38" s="21">
        <v>50</v>
      </c>
      <c r="K38" s="21">
        <v>18.100000000000001</v>
      </c>
      <c r="L38" s="21">
        <v>6.9</v>
      </c>
      <c r="M38" s="21">
        <f t="shared" si="0"/>
        <v>1365.0052388529623</v>
      </c>
      <c r="N38" s="21">
        <f t="shared" si="5"/>
        <v>1365.0052388529623</v>
      </c>
      <c r="O38" s="21">
        <f t="shared" si="1"/>
        <v>4.270712347615933</v>
      </c>
      <c r="P38" s="21">
        <f t="shared" si="2"/>
        <v>15.470712347615933</v>
      </c>
      <c r="Q38" s="26">
        <f t="shared" si="3"/>
        <v>1.1333811700690791E-2</v>
      </c>
    </row>
    <row r="39" spans="1:17" x14ac:dyDescent="0.25">
      <c r="A39" s="25">
        <v>39417</v>
      </c>
      <c r="B39" s="26">
        <v>0.22500000000000001</v>
      </c>
      <c r="C39" s="21">
        <v>1468.3599850000001</v>
      </c>
      <c r="D39" s="26">
        <v>2.76E-2</v>
      </c>
      <c r="E39" s="26">
        <v>1.8700000000000001E-2</v>
      </c>
      <c r="F39" s="21">
        <v>31</v>
      </c>
      <c r="G39" s="21">
        <f t="shared" si="4"/>
        <v>1379.0921071222922</v>
      </c>
      <c r="H39" s="21">
        <v>1380</v>
      </c>
      <c r="I39" s="28">
        <v>42782</v>
      </c>
      <c r="J39" s="21">
        <v>47</v>
      </c>
      <c r="K39" s="21">
        <v>17.5</v>
      </c>
      <c r="L39" s="21">
        <v>32</v>
      </c>
      <c r="M39" s="21">
        <f t="shared" si="0"/>
        <v>1357.6042226905315</v>
      </c>
      <c r="N39" s="21">
        <f t="shared" si="5"/>
        <v>1357.6042226905315</v>
      </c>
      <c r="O39" s="21">
        <f t="shared" si="1"/>
        <v>3.2271759436402916</v>
      </c>
      <c r="P39" s="21">
        <f t="shared" si="2"/>
        <v>-11.272824056359708</v>
      </c>
      <c r="Q39" s="26">
        <f t="shared" si="3"/>
        <v>-8.3034686162208327E-3</v>
      </c>
    </row>
    <row r="40" spans="1:17" x14ac:dyDescent="0.25">
      <c r="A40" s="25">
        <v>39448</v>
      </c>
      <c r="B40" s="26">
        <v>0.26200000000000001</v>
      </c>
      <c r="C40" s="21">
        <v>1378.5500489999999</v>
      </c>
      <c r="D40" s="26">
        <v>1.6400000000000001E-2</v>
      </c>
      <c r="E40" s="26">
        <v>2.0299999999999999E-2</v>
      </c>
      <c r="F40" s="21">
        <v>29</v>
      </c>
      <c r="G40" s="21">
        <f t="shared" si="4"/>
        <v>1283.6619005453331</v>
      </c>
      <c r="H40" s="21">
        <v>1285</v>
      </c>
      <c r="I40" s="28">
        <v>42816</v>
      </c>
      <c r="J40" s="21">
        <v>51</v>
      </c>
      <c r="K40" s="21">
        <v>20.399999999999999</v>
      </c>
      <c r="L40" s="21">
        <v>15.7</v>
      </c>
      <c r="M40" s="21">
        <f t="shared" si="0"/>
        <v>1261.6587848929391</v>
      </c>
      <c r="N40" s="21">
        <f t="shared" si="5"/>
        <v>1261.6587848929391</v>
      </c>
      <c r="O40" s="21">
        <f t="shared" si="1"/>
        <v>1.6716290003939289</v>
      </c>
      <c r="P40" s="21">
        <f t="shared" si="2"/>
        <v>6.371629000393928</v>
      </c>
      <c r="Q40" s="26">
        <f t="shared" si="3"/>
        <v>5.0501998453841915E-3</v>
      </c>
    </row>
    <row r="41" spans="1:17" x14ac:dyDescent="0.25">
      <c r="A41" s="25">
        <v>39479</v>
      </c>
      <c r="B41" s="26">
        <v>0.26540000000000002</v>
      </c>
      <c r="C41" s="21">
        <v>1330.630005</v>
      </c>
      <c r="D41" s="26">
        <v>2.07E-2</v>
      </c>
      <c r="E41" s="26">
        <v>2.07E-2</v>
      </c>
      <c r="F41" s="21">
        <v>31</v>
      </c>
      <c r="G41" s="21">
        <f t="shared" si="4"/>
        <v>1235.2110541248912</v>
      </c>
      <c r="H41" s="21">
        <v>1235</v>
      </c>
      <c r="I41" s="28">
        <v>42844</v>
      </c>
      <c r="J41" s="21">
        <v>50</v>
      </c>
      <c r="K41" s="21">
        <v>18.100000000000001</v>
      </c>
      <c r="L41" s="21">
        <v>6.8</v>
      </c>
      <c r="M41" s="21">
        <f t="shared" si="0"/>
        <v>1213.4029741538345</v>
      </c>
      <c r="N41" s="21">
        <f t="shared" si="5"/>
        <v>1213.4029741538345</v>
      </c>
      <c r="O41" s="21">
        <f t="shared" si="1"/>
        <v>2.1669877611278654</v>
      </c>
      <c r="P41" s="21">
        <f t="shared" si="2"/>
        <v>13.466987761127866</v>
      </c>
      <c r="Q41" s="26">
        <f t="shared" si="3"/>
        <v>1.1098528722924104E-2</v>
      </c>
    </row>
    <row r="42" spans="1:17" x14ac:dyDescent="0.25">
      <c r="A42" s="25">
        <v>39508</v>
      </c>
      <c r="B42" s="26">
        <v>0.25609999999999999</v>
      </c>
      <c r="C42" s="21">
        <v>1322.6999510000001</v>
      </c>
      <c r="D42" s="26">
        <v>1.2200000000000001E-2</v>
      </c>
      <c r="E42" s="26">
        <v>2.1499999999999998E-2</v>
      </c>
      <c r="F42" s="21">
        <v>30</v>
      </c>
      <c r="G42" s="21">
        <f t="shared" si="4"/>
        <v>1231.4733245350481</v>
      </c>
      <c r="H42" s="21">
        <v>1235</v>
      </c>
      <c r="I42" s="28">
        <v>42872</v>
      </c>
      <c r="J42" s="21">
        <v>47</v>
      </c>
      <c r="K42" s="21">
        <v>18.3</v>
      </c>
      <c r="L42" s="21">
        <v>1</v>
      </c>
      <c r="M42" s="21">
        <f t="shared" si="0"/>
        <v>1214.7613888913095</v>
      </c>
      <c r="N42" s="21">
        <f t="shared" si="5"/>
        <v>1214.7613888913095</v>
      </c>
      <c r="O42" s="21">
        <f t="shared" si="1"/>
        <v>1.2370597601004691</v>
      </c>
      <c r="P42" s="21">
        <f t="shared" si="2"/>
        <v>18.537059760100469</v>
      </c>
      <c r="Q42" s="26">
        <f t="shared" si="3"/>
        <v>1.5259836153517279E-2</v>
      </c>
    </row>
    <row r="43" spans="1:17" x14ac:dyDescent="0.25">
      <c r="A43" s="25">
        <v>39539</v>
      </c>
      <c r="B43" s="26">
        <v>0.2079</v>
      </c>
      <c r="C43" s="21">
        <v>1385.589966</v>
      </c>
      <c r="D43" s="26">
        <v>1.17E-2</v>
      </c>
      <c r="E43" s="26">
        <v>2.0799999999999999E-2</v>
      </c>
      <c r="F43" s="21">
        <v>30</v>
      </c>
      <c r="G43" s="21">
        <f t="shared" si="4"/>
        <v>1306.7792734382733</v>
      </c>
      <c r="H43" s="21">
        <v>1305</v>
      </c>
      <c r="I43" s="28">
        <v>42907</v>
      </c>
      <c r="J43" s="21">
        <v>52</v>
      </c>
      <c r="K43" s="21">
        <v>15.3</v>
      </c>
      <c r="L43" s="21">
        <v>2.85</v>
      </c>
      <c r="M43" s="21">
        <f t="shared" si="0"/>
        <v>1287.5265735342618</v>
      </c>
      <c r="N43" s="21">
        <f t="shared" si="5"/>
        <v>1287.5265735342618</v>
      </c>
      <c r="O43" s="21">
        <f t="shared" si="1"/>
        <v>1.253457736673746</v>
      </c>
      <c r="P43" s="21">
        <f t="shared" si="2"/>
        <v>13.703457736673748</v>
      </c>
      <c r="Q43" s="26">
        <f t="shared" si="3"/>
        <v>1.0643242647068434E-2</v>
      </c>
    </row>
    <row r="44" spans="1:17" x14ac:dyDescent="0.25">
      <c r="A44" s="25">
        <v>39569</v>
      </c>
      <c r="B44" s="26">
        <v>0.17829999999999999</v>
      </c>
      <c r="C44" s="21">
        <v>1400.380005</v>
      </c>
      <c r="D44" s="26">
        <v>1.9800000000000002E-2</v>
      </c>
      <c r="E44" s="26">
        <v>2.0400000000000001E-2</v>
      </c>
      <c r="F44" s="21">
        <v>31</v>
      </c>
      <c r="G44" s="21">
        <f t="shared" si="4"/>
        <v>1331.1673504763448</v>
      </c>
      <c r="H44" s="21">
        <v>1330</v>
      </c>
      <c r="I44" s="28">
        <v>42935</v>
      </c>
      <c r="J44" s="21">
        <v>50</v>
      </c>
      <c r="K44" s="21">
        <v>13.2</v>
      </c>
      <c r="L44" s="21">
        <v>54.8</v>
      </c>
      <c r="M44" s="21">
        <f t="shared" si="0"/>
        <v>1313.197490543299</v>
      </c>
      <c r="N44" s="21">
        <f t="shared" si="5"/>
        <v>1313.197490543299</v>
      </c>
      <c r="O44" s="21">
        <f t="shared" si="1"/>
        <v>2.2324046922544474</v>
      </c>
      <c r="P44" s="21">
        <f t="shared" si="2"/>
        <v>-39.367595307745546</v>
      </c>
      <c r="Q44" s="26">
        <f t="shared" si="3"/>
        <v>-2.9978427152993033E-2</v>
      </c>
    </row>
    <row r="45" spans="1:17" x14ac:dyDescent="0.25">
      <c r="A45" s="25">
        <v>39600</v>
      </c>
      <c r="B45" s="26">
        <v>0.23949999999999999</v>
      </c>
      <c r="C45" s="21">
        <v>1280</v>
      </c>
      <c r="D45" s="26">
        <v>1.6E-2</v>
      </c>
      <c r="E45" s="26">
        <v>2.1399999999999999E-2</v>
      </c>
      <c r="F45" s="21">
        <v>31</v>
      </c>
      <c r="G45" s="21">
        <f t="shared" si="4"/>
        <v>1196.0238273852699</v>
      </c>
      <c r="H45" s="21">
        <v>1200</v>
      </c>
      <c r="I45" s="28">
        <v>42963</v>
      </c>
      <c r="J45" s="21">
        <v>47</v>
      </c>
      <c r="K45" s="21">
        <v>15.7</v>
      </c>
      <c r="L45" s="21">
        <v>5.4</v>
      </c>
      <c r="M45" s="21">
        <f t="shared" si="0"/>
        <v>1181.8302163220217</v>
      </c>
      <c r="N45" s="21">
        <f t="shared" si="5"/>
        <v>1181.8302163220217</v>
      </c>
      <c r="O45" s="21">
        <f t="shared" si="1"/>
        <v>1.6284349251814427</v>
      </c>
      <c r="P45" s="21">
        <f t="shared" si="2"/>
        <v>11.928434925181442</v>
      </c>
      <c r="Q45" s="26">
        <f t="shared" si="3"/>
        <v>1.0093188311180577E-2</v>
      </c>
    </row>
    <row r="46" spans="1:17" x14ac:dyDescent="0.25">
      <c r="A46" s="25">
        <v>39630</v>
      </c>
      <c r="B46" s="26">
        <v>0.22939999999999999</v>
      </c>
      <c r="C46" s="21">
        <v>1267.380005</v>
      </c>
      <c r="D46" s="26">
        <v>1.55E-2</v>
      </c>
      <c r="E46" s="26">
        <v>2.29E-2</v>
      </c>
      <c r="F46" s="21">
        <v>29</v>
      </c>
      <c r="G46" s="21">
        <f t="shared" si="4"/>
        <v>1189.8964253698266</v>
      </c>
      <c r="H46" s="21">
        <v>1190</v>
      </c>
      <c r="I46" s="28">
        <v>42998</v>
      </c>
      <c r="J46" s="21">
        <v>51</v>
      </c>
      <c r="K46" s="21">
        <v>15.3</v>
      </c>
      <c r="L46" s="21">
        <v>2.8</v>
      </c>
      <c r="M46" s="21">
        <f t="shared" si="0"/>
        <v>1172.1255422512891</v>
      </c>
      <c r="N46" s="21">
        <f t="shared" si="5"/>
        <v>1172.1255422512891</v>
      </c>
      <c r="O46" s="21">
        <f t="shared" si="1"/>
        <v>1.4632234882798145</v>
      </c>
      <c r="P46" s="21">
        <f t="shared" si="2"/>
        <v>13.963223488279814</v>
      </c>
      <c r="Q46" s="26">
        <f t="shared" si="3"/>
        <v>1.1912737147132549E-2</v>
      </c>
    </row>
    <row r="47" spans="1:17" x14ac:dyDescent="0.25">
      <c r="A47" s="25">
        <v>39661</v>
      </c>
      <c r="B47" s="26">
        <v>0.20649999999999999</v>
      </c>
      <c r="C47" s="21">
        <v>1282.829956</v>
      </c>
      <c r="D47" s="26">
        <v>1.6299999999999999E-2</v>
      </c>
      <c r="E47" s="26">
        <v>2.2499999999999999E-2</v>
      </c>
      <c r="F47" s="21">
        <v>32</v>
      </c>
      <c r="G47" s="21">
        <f t="shared" si="4"/>
        <v>1208.2649092339425</v>
      </c>
      <c r="H47" s="21">
        <v>1210</v>
      </c>
      <c r="I47" s="28">
        <v>43026</v>
      </c>
      <c r="J47" s="21">
        <v>50</v>
      </c>
      <c r="K47" s="21">
        <v>14.1</v>
      </c>
      <c r="L47" s="21">
        <v>68.900000000000006</v>
      </c>
      <c r="M47" s="21">
        <f t="shared" si="0"/>
        <v>1193.2012333060125</v>
      </c>
      <c r="N47" s="21">
        <f t="shared" si="5"/>
        <v>1193.2012333060125</v>
      </c>
      <c r="O47" s="21">
        <f t="shared" si="1"/>
        <v>1.7265164151502024</v>
      </c>
      <c r="P47" s="21">
        <f t="shared" si="2"/>
        <v>-53.073483584849804</v>
      </c>
      <c r="Q47" s="26">
        <f t="shared" si="3"/>
        <v>-4.4479910096806276E-2</v>
      </c>
    </row>
    <row r="48" spans="1:17" x14ac:dyDescent="0.25">
      <c r="A48" s="25">
        <v>39692</v>
      </c>
      <c r="B48" s="26">
        <v>0.39389999999999997</v>
      </c>
      <c r="C48" s="21">
        <v>1166.3599850000001</v>
      </c>
      <c r="D48" s="26">
        <v>1.0200000000000001E-2</v>
      </c>
      <c r="E48" s="26">
        <v>2.3699999999999999E-2</v>
      </c>
      <c r="F48" s="21">
        <v>31</v>
      </c>
      <c r="G48" s="21">
        <f t="shared" si="4"/>
        <v>1045.4352858337909</v>
      </c>
      <c r="H48" s="21">
        <v>1045</v>
      </c>
      <c r="I48" s="28">
        <v>43061</v>
      </c>
      <c r="J48" s="21">
        <v>53</v>
      </c>
      <c r="K48" s="21">
        <v>19.899999999999999</v>
      </c>
      <c r="L48" s="21">
        <v>94</v>
      </c>
      <c r="M48" s="21">
        <f t="shared" si="0"/>
        <v>1023.5534004083944</v>
      </c>
      <c r="N48" s="21">
        <f t="shared" si="5"/>
        <v>1023.5534004083944</v>
      </c>
      <c r="O48" s="21">
        <f t="shared" si="1"/>
        <v>0.90433676769529658</v>
      </c>
      <c r="P48" s="21">
        <f t="shared" si="2"/>
        <v>-73.195663232304696</v>
      </c>
      <c r="Q48" s="26">
        <f t="shared" si="3"/>
        <v>-7.151132828350712E-2</v>
      </c>
    </row>
    <row r="49" spans="1:17" x14ac:dyDescent="0.25">
      <c r="A49" s="25">
        <v>39722</v>
      </c>
      <c r="B49" s="26">
        <v>0.59889999999999999</v>
      </c>
      <c r="C49" s="21">
        <v>968.75</v>
      </c>
      <c r="D49" s="26">
        <v>1.1999999999999999E-3</v>
      </c>
      <c r="E49" s="26">
        <v>2.9600000000000001E-2</v>
      </c>
      <c r="F49" s="21">
        <v>28</v>
      </c>
      <c r="G49" s="21">
        <f t="shared" si="4"/>
        <v>831.06473154279468</v>
      </c>
      <c r="H49" s="21">
        <v>830</v>
      </c>
      <c r="I49" s="28">
        <v>43089</v>
      </c>
      <c r="J49" s="21">
        <v>50</v>
      </c>
      <c r="K49" s="21">
        <v>28.3</v>
      </c>
      <c r="L49" s="21">
        <v>22.1</v>
      </c>
      <c r="M49" s="21">
        <f t="shared" si="0"/>
        <v>801.5635728573327</v>
      </c>
      <c r="N49" s="21">
        <f t="shared" si="5"/>
        <v>801.5635728573327</v>
      </c>
      <c r="O49" s="21">
        <f t="shared" si="1"/>
        <v>7.6396436954597718E-2</v>
      </c>
      <c r="P49" s="21">
        <f t="shared" si="2"/>
        <v>6.276396436954597</v>
      </c>
      <c r="Q49" s="26">
        <f t="shared" si="3"/>
        <v>7.8301917021767024E-3</v>
      </c>
    </row>
    <row r="50" spans="1:17" x14ac:dyDescent="0.25">
      <c r="A50" s="25">
        <v>39753</v>
      </c>
      <c r="B50" s="26">
        <v>0.55279999999999996</v>
      </c>
      <c r="C50" s="21">
        <v>896.23999000000003</v>
      </c>
      <c r="D50" s="26">
        <v>2.0000000000000001E-4</v>
      </c>
      <c r="E50" s="26">
        <v>3.2300000000000002E-2</v>
      </c>
      <c r="F50" s="21">
        <v>33</v>
      </c>
      <c r="G50" s="21">
        <f t="shared" si="4"/>
        <v>766.66339884548722</v>
      </c>
      <c r="H50" s="21">
        <v>765</v>
      </c>
      <c r="I50" s="28">
        <v>42752</v>
      </c>
      <c r="J50" s="21">
        <v>50</v>
      </c>
      <c r="K50" s="21">
        <v>24.6</v>
      </c>
      <c r="L50" s="21">
        <v>3</v>
      </c>
      <c r="M50" s="21">
        <f t="shared" si="0"/>
        <v>740.37904138299609</v>
      </c>
      <c r="N50" s="21">
        <f t="shared" si="5"/>
        <v>740.37904138299609</v>
      </c>
      <c r="O50" s="21">
        <f t="shared" si="1"/>
        <v>1.3832622796322736E-2</v>
      </c>
      <c r="P50" s="21">
        <f t="shared" si="2"/>
        <v>21.613832622796323</v>
      </c>
      <c r="Q50" s="26">
        <f t="shared" si="3"/>
        <v>2.9192928776620442E-2</v>
      </c>
    </row>
    <row r="51" spans="1:17" x14ac:dyDescent="0.25">
      <c r="A51" s="25">
        <v>39783</v>
      </c>
      <c r="B51" s="29">
        <v>0.4</v>
      </c>
      <c r="C51" s="21">
        <v>903.25</v>
      </c>
      <c r="D51" s="26">
        <v>1.1000000000000001E-3</v>
      </c>
      <c r="E51" s="26">
        <v>3.2300000000000002E-2</v>
      </c>
      <c r="F51" s="21">
        <v>30</v>
      </c>
      <c r="G51" s="21">
        <f t="shared" si="4"/>
        <v>808.66893097073535</v>
      </c>
      <c r="H51" s="21">
        <v>810</v>
      </c>
      <c r="I51" s="28">
        <v>42787</v>
      </c>
      <c r="J51" s="21">
        <v>52</v>
      </c>
      <c r="K51" s="21">
        <v>21.2</v>
      </c>
      <c r="L51" s="21">
        <v>26.5</v>
      </c>
      <c r="M51" s="21">
        <f t="shared" si="0"/>
        <v>788.67307295947444</v>
      </c>
      <c r="N51" s="21">
        <f t="shared" si="5"/>
        <v>788.67307295947444</v>
      </c>
      <c r="O51" s="21">
        <f t="shared" si="1"/>
        <v>7.3224711225224712E-2</v>
      </c>
      <c r="P51" s="21">
        <f t="shared" si="2"/>
        <v>-5.2267752887747756</v>
      </c>
      <c r="Q51" s="26">
        <f t="shared" si="3"/>
        <v>-6.6273028305143498E-3</v>
      </c>
    </row>
    <row r="52" spans="1:17" x14ac:dyDescent="0.25">
      <c r="A52" s="25">
        <v>39814</v>
      </c>
      <c r="B52" s="26">
        <v>0.44840000000000002</v>
      </c>
      <c r="C52" s="21">
        <v>825.88000499999998</v>
      </c>
      <c r="D52" s="26">
        <v>1.5E-3</v>
      </c>
      <c r="E52" s="26">
        <v>3.2399999999999998E-2</v>
      </c>
      <c r="F52" s="21">
        <v>28</v>
      </c>
      <c r="G52" s="21">
        <f t="shared" si="4"/>
        <v>733.66960029691813</v>
      </c>
      <c r="H52" s="21">
        <v>735</v>
      </c>
      <c r="I52" s="28">
        <v>42815</v>
      </c>
      <c r="J52" s="21">
        <v>50</v>
      </c>
      <c r="K52" s="21">
        <v>19.2</v>
      </c>
      <c r="L52" s="21">
        <v>32.799999999999997</v>
      </c>
      <c r="M52" s="21">
        <f t="shared" si="0"/>
        <v>715.64898811819035</v>
      </c>
      <c r="N52" s="21">
        <f t="shared" si="5"/>
        <v>715.64898811819035</v>
      </c>
      <c r="O52" s="21">
        <f t="shared" si="1"/>
        <v>8.4562830921555726E-2</v>
      </c>
      <c r="P52" s="21">
        <f t="shared" si="2"/>
        <v>-13.515437169078442</v>
      </c>
      <c r="Q52" s="26">
        <f t="shared" si="3"/>
        <v>-1.8885567357004841E-2</v>
      </c>
    </row>
    <row r="53" spans="1:17" x14ac:dyDescent="0.25">
      <c r="A53" s="25">
        <v>39845</v>
      </c>
      <c r="B53" s="26">
        <v>0.46350000000000002</v>
      </c>
      <c r="C53" s="21">
        <v>735.09002699999996</v>
      </c>
      <c r="D53" s="26">
        <v>1.6000000000000001E-3</v>
      </c>
      <c r="E53" s="26">
        <v>3.4299999999999997E-2</v>
      </c>
      <c r="F53" s="21">
        <v>32</v>
      </c>
      <c r="G53" s="21">
        <f t="shared" si="4"/>
        <v>644.82572339910507</v>
      </c>
      <c r="H53" s="21">
        <v>645</v>
      </c>
      <c r="I53" s="28">
        <v>42843</v>
      </c>
      <c r="J53" s="21">
        <v>50</v>
      </c>
      <c r="K53" s="21">
        <v>16.3</v>
      </c>
      <c r="L53" s="21">
        <v>2.2999999999999998</v>
      </c>
      <c r="M53" s="21">
        <f t="shared" si="0"/>
        <v>628.55864562844226</v>
      </c>
      <c r="N53" s="21">
        <f t="shared" si="5"/>
        <v>628.55864562844226</v>
      </c>
      <c r="O53" s="21">
        <f t="shared" si="1"/>
        <v>9.0463228659347514E-2</v>
      </c>
      <c r="P53" s="21">
        <f t="shared" si="2"/>
        <v>14.090463228659347</v>
      </c>
      <c r="Q53" s="26">
        <f t="shared" si="3"/>
        <v>2.2417101930992441E-2</v>
      </c>
    </row>
    <row r="54" spans="1:17" x14ac:dyDescent="0.25">
      <c r="A54" s="25">
        <v>39873</v>
      </c>
      <c r="B54" s="26">
        <v>0.44140000000000001</v>
      </c>
      <c r="C54" s="21">
        <v>797.86999500000002</v>
      </c>
      <c r="D54" s="26">
        <v>1.6999999999999999E-3</v>
      </c>
      <c r="E54" s="26">
        <v>3.5999999999999997E-2</v>
      </c>
      <c r="F54" s="21">
        <v>30</v>
      </c>
      <c r="G54" s="21">
        <f t="shared" si="4"/>
        <v>706.73796802332015</v>
      </c>
      <c r="H54" s="21">
        <v>705</v>
      </c>
      <c r="I54" s="28">
        <v>42871</v>
      </c>
      <c r="J54" s="21">
        <v>46</v>
      </c>
      <c r="K54" s="21">
        <v>15.7</v>
      </c>
      <c r="L54" s="21">
        <v>1.1000000000000001</v>
      </c>
      <c r="M54" s="21">
        <f t="shared" si="0"/>
        <v>689.14897234354032</v>
      </c>
      <c r="N54" s="21">
        <f t="shared" si="5"/>
        <v>689.14897234354032</v>
      </c>
      <c r="O54" s="21">
        <f t="shared" si="1"/>
        <v>9.8492627652082762E-2</v>
      </c>
      <c r="P54" s="21">
        <f t="shared" si="2"/>
        <v>14.698492627652083</v>
      </c>
      <c r="Q54" s="26">
        <f t="shared" si="3"/>
        <v>2.1328469195372891E-2</v>
      </c>
    </row>
    <row r="55" spans="1:17" x14ac:dyDescent="0.25">
      <c r="A55" s="25">
        <v>39904</v>
      </c>
      <c r="B55" s="26">
        <v>0.36499999999999999</v>
      </c>
      <c r="C55" s="21">
        <v>872.80999799999995</v>
      </c>
      <c r="D55" s="26">
        <v>4.0000000000000002E-4</v>
      </c>
      <c r="E55" s="26">
        <v>1.83E-2</v>
      </c>
      <c r="F55" s="21">
        <v>29</v>
      </c>
      <c r="G55" s="21">
        <f t="shared" si="4"/>
        <v>790.68039585072233</v>
      </c>
      <c r="H55" s="21">
        <v>790</v>
      </c>
      <c r="I55" s="28">
        <v>42906</v>
      </c>
      <c r="J55" s="21">
        <v>51</v>
      </c>
      <c r="K55" s="21">
        <v>17.8</v>
      </c>
      <c r="L55" s="21">
        <v>2.2000000000000002</v>
      </c>
      <c r="M55" s="21">
        <f t="shared" si="0"/>
        <v>772.15584780919608</v>
      </c>
      <c r="N55" s="21">
        <f t="shared" si="5"/>
        <v>772.15584780919608</v>
      </c>
      <c r="O55" s="21">
        <f t="shared" si="1"/>
        <v>2.510584506224537E-2</v>
      </c>
      <c r="P55" s="21">
        <f t="shared" si="2"/>
        <v>15.625105845062247</v>
      </c>
      <c r="Q55" s="26">
        <f t="shared" si="3"/>
        <v>2.0235689322815692E-2</v>
      </c>
    </row>
    <row r="56" spans="1:17" x14ac:dyDescent="0.25">
      <c r="A56" s="25">
        <v>39934</v>
      </c>
      <c r="B56" s="26">
        <v>0.28920000000000001</v>
      </c>
      <c r="C56" s="21">
        <v>919.14001499999995</v>
      </c>
      <c r="D56" s="26">
        <v>1.4E-3</v>
      </c>
      <c r="E56" s="26">
        <v>1.95E-2</v>
      </c>
      <c r="F56" s="21">
        <v>32</v>
      </c>
      <c r="G56" s="21">
        <f t="shared" si="4"/>
        <v>845.37880384790401</v>
      </c>
      <c r="H56" s="21">
        <v>845</v>
      </c>
      <c r="I56" s="28">
        <v>42934</v>
      </c>
      <c r="J56" s="21">
        <v>50</v>
      </c>
      <c r="K56" s="21">
        <v>11.7</v>
      </c>
      <c r="L56" s="21">
        <v>3</v>
      </c>
      <c r="M56" s="21">
        <f t="shared" si="0"/>
        <v>833.13796074398692</v>
      </c>
      <c r="N56" s="21">
        <f t="shared" si="5"/>
        <v>833.13796074398692</v>
      </c>
      <c r="O56" s="21">
        <f t="shared" si="1"/>
        <v>0.10370154385869888</v>
      </c>
      <c r="P56" s="21">
        <f t="shared" si="2"/>
        <v>8.8037015438586987</v>
      </c>
      <c r="Q56" s="26">
        <f t="shared" si="3"/>
        <v>1.0566919236277566E-2</v>
      </c>
    </row>
    <row r="57" spans="1:17" x14ac:dyDescent="0.25">
      <c r="A57" s="25">
        <v>39965</v>
      </c>
      <c r="B57" s="26">
        <v>0.26350000000000001</v>
      </c>
      <c r="C57" s="21">
        <v>919.32000700000003</v>
      </c>
      <c r="D57" s="26">
        <v>1.6999999999999999E-3</v>
      </c>
      <c r="E57" s="26">
        <v>2.0299999999999999E-2</v>
      </c>
      <c r="F57" s="21">
        <v>31</v>
      </c>
      <c r="G57" s="21">
        <f t="shared" si="4"/>
        <v>852.51043652568978</v>
      </c>
      <c r="H57" s="21">
        <v>850</v>
      </c>
      <c r="I57" s="28">
        <v>42969</v>
      </c>
      <c r="J57" s="21">
        <v>53</v>
      </c>
      <c r="K57" s="21">
        <v>12.4</v>
      </c>
      <c r="L57" s="21">
        <v>1.25</v>
      </c>
      <c r="M57" s="21">
        <f t="shared" si="0"/>
        <v>837.39020397725938</v>
      </c>
      <c r="N57" s="21">
        <f t="shared" si="5"/>
        <v>837.39020397725938</v>
      </c>
      <c r="O57" s="21">
        <f t="shared" si="1"/>
        <v>0.12270459435031279</v>
      </c>
      <c r="P57" s="21">
        <f t="shared" si="2"/>
        <v>11.272704594350314</v>
      </c>
      <c r="Q57" s="26">
        <f t="shared" si="3"/>
        <v>1.3461710610907077E-2</v>
      </c>
    </row>
    <row r="58" spans="1:17" x14ac:dyDescent="0.25">
      <c r="A58" s="25">
        <v>39995</v>
      </c>
      <c r="B58" s="26">
        <v>0.25919999999999999</v>
      </c>
      <c r="C58" s="21">
        <v>987.47997999999995</v>
      </c>
      <c r="D58" s="26">
        <v>1.4E-3</v>
      </c>
      <c r="E58" s="26">
        <v>2.0500000000000001E-2</v>
      </c>
      <c r="F58" s="21">
        <v>31</v>
      </c>
      <c r="G58" s="21">
        <f t="shared" si="4"/>
        <v>916.74122306363574</v>
      </c>
      <c r="H58" s="21">
        <v>915</v>
      </c>
      <c r="I58" s="28">
        <v>42997</v>
      </c>
      <c r="J58" s="21">
        <v>50</v>
      </c>
      <c r="K58" s="21">
        <v>12.7</v>
      </c>
      <c r="L58" s="21">
        <v>1.85</v>
      </c>
      <c r="M58" s="21">
        <f t="shared" si="0"/>
        <v>902.12453737366627</v>
      </c>
      <c r="N58" s="21">
        <f t="shared" si="5"/>
        <v>902.12453737366627</v>
      </c>
      <c r="O58" s="21">
        <f t="shared" si="1"/>
        <v>0.1087828642831901</v>
      </c>
      <c r="P58" s="21">
        <f t="shared" si="2"/>
        <v>10.95878286428319</v>
      </c>
      <c r="Q58" s="26">
        <f t="shared" si="3"/>
        <v>1.2147749462826091E-2</v>
      </c>
    </row>
    <row r="59" spans="1:17" x14ac:dyDescent="0.25">
      <c r="A59" s="25">
        <v>40026</v>
      </c>
      <c r="B59" s="26">
        <v>0.2601</v>
      </c>
      <c r="C59" s="21">
        <v>1020.619995</v>
      </c>
      <c r="D59" s="26">
        <v>1.1000000000000001E-3</v>
      </c>
      <c r="E59" s="26">
        <v>2.0500000000000001E-2</v>
      </c>
      <c r="F59" s="21">
        <v>30</v>
      </c>
      <c r="G59" s="21">
        <f t="shared" si="4"/>
        <v>948.42183275823231</v>
      </c>
      <c r="H59" s="21">
        <v>950</v>
      </c>
      <c r="I59" s="28">
        <v>43025</v>
      </c>
      <c r="J59" s="21">
        <v>47</v>
      </c>
      <c r="K59" s="21">
        <v>13.5</v>
      </c>
      <c r="L59" s="21">
        <v>2.1</v>
      </c>
      <c r="M59" s="21">
        <f t="shared" si="0"/>
        <v>936.3654478856281</v>
      </c>
      <c r="N59" s="21">
        <f t="shared" si="5"/>
        <v>936.3654478856281</v>
      </c>
      <c r="O59" s="21">
        <f t="shared" si="1"/>
        <v>8.588212825755262E-2</v>
      </c>
      <c r="P59" s="21">
        <f t="shared" si="2"/>
        <v>11.485882128257552</v>
      </c>
      <c r="Q59" s="26">
        <f t="shared" si="3"/>
        <v>1.2266452328194503E-2</v>
      </c>
    </row>
    <row r="60" spans="1:17" x14ac:dyDescent="0.25">
      <c r="A60" s="25">
        <v>40057</v>
      </c>
      <c r="B60" s="26">
        <v>0.25609999999999999</v>
      </c>
      <c r="C60" s="21">
        <v>1057.079956</v>
      </c>
      <c r="D60" s="26">
        <v>5.9999999999999995E-4</v>
      </c>
      <c r="E60" s="26">
        <v>1.9900000000000001E-2</v>
      </c>
      <c r="F60" s="21">
        <v>30</v>
      </c>
      <c r="G60" s="21">
        <f t="shared" si="4"/>
        <v>983.35334011419047</v>
      </c>
      <c r="H60" s="21">
        <v>985</v>
      </c>
      <c r="I60" s="28">
        <v>43060</v>
      </c>
      <c r="J60" s="21">
        <v>52</v>
      </c>
      <c r="K60" s="21">
        <v>14.4</v>
      </c>
      <c r="L60" s="21">
        <v>13.8</v>
      </c>
      <c r="M60" s="21">
        <f t="shared" si="0"/>
        <v>970.5158063381914</v>
      </c>
      <c r="N60" s="21">
        <f t="shared" si="5"/>
        <v>970.5158063381914</v>
      </c>
      <c r="O60" s="21">
        <f t="shared" si="1"/>
        <v>4.857238811512455E-2</v>
      </c>
      <c r="P60" s="21">
        <f t="shared" si="2"/>
        <v>0.64857238811512419</v>
      </c>
      <c r="Q60" s="26">
        <f t="shared" si="3"/>
        <v>6.6827596611973052E-4</v>
      </c>
    </row>
    <row r="61" spans="1:17" x14ac:dyDescent="0.25">
      <c r="A61" s="25">
        <v>40087</v>
      </c>
      <c r="B61" s="26">
        <v>0.30690000000000001</v>
      </c>
      <c r="C61" s="21">
        <v>1036.1899410000001</v>
      </c>
      <c r="D61" s="26">
        <v>1E-4</v>
      </c>
      <c r="E61" s="26">
        <v>1.9199999999999998E-2</v>
      </c>
      <c r="F61" s="21">
        <v>31</v>
      </c>
      <c r="G61" s="21">
        <f t="shared" si="4"/>
        <v>949.74987856960524</v>
      </c>
      <c r="H61" s="21">
        <v>950</v>
      </c>
      <c r="I61" s="28">
        <v>43088</v>
      </c>
      <c r="J61" s="21">
        <v>50</v>
      </c>
      <c r="K61" s="21">
        <v>14.8</v>
      </c>
      <c r="L61" s="21">
        <v>1.7</v>
      </c>
      <c r="M61" s="21">
        <f t="shared" si="0"/>
        <v>935.18698639050444</v>
      </c>
      <c r="N61" s="21">
        <f t="shared" si="5"/>
        <v>935.18698639050444</v>
      </c>
      <c r="O61" s="21">
        <f t="shared" si="1"/>
        <v>8.0684168872797724E-3</v>
      </c>
      <c r="P61" s="21">
        <f t="shared" si="2"/>
        <v>13.108068416887281</v>
      </c>
      <c r="Q61" s="26">
        <f t="shared" si="3"/>
        <v>1.401652140977694E-2</v>
      </c>
    </row>
    <row r="62" spans="1:17" x14ac:dyDescent="0.25">
      <c r="A62" s="25">
        <v>40118</v>
      </c>
      <c r="B62" s="26">
        <v>0.24510000000000001</v>
      </c>
      <c r="C62" s="21">
        <v>1095.630005</v>
      </c>
      <c r="D62" s="26">
        <v>8.0000000000000004E-4</v>
      </c>
      <c r="E62" s="26">
        <v>1.89E-2</v>
      </c>
      <c r="F62" s="21">
        <v>31</v>
      </c>
      <c r="G62" s="21">
        <f t="shared" si="4"/>
        <v>1021.1146004442851</v>
      </c>
      <c r="H62" s="21">
        <v>1020</v>
      </c>
      <c r="I62" s="28">
        <v>42751</v>
      </c>
      <c r="J62" s="21">
        <v>47</v>
      </c>
      <c r="K62" s="21">
        <v>12.1</v>
      </c>
      <c r="L62" s="21">
        <v>2.2000000000000002</v>
      </c>
      <c r="M62" s="21">
        <f t="shared" si="0"/>
        <v>1007.7949314392407</v>
      </c>
      <c r="N62" s="21">
        <f t="shared" si="5"/>
        <v>1007.7949314392407</v>
      </c>
      <c r="O62" s="21">
        <f t="shared" si="1"/>
        <v>6.9299324935893372E-2</v>
      </c>
      <c r="P62" s="21">
        <f t="shared" si="2"/>
        <v>9.9692993249358928</v>
      </c>
      <c r="Q62" s="26">
        <f t="shared" si="3"/>
        <v>9.8921903791465288E-3</v>
      </c>
    </row>
    <row r="63" spans="1:17" x14ac:dyDescent="0.25">
      <c r="A63" s="25">
        <v>40148</v>
      </c>
      <c r="B63" s="26">
        <v>0.21679999999999999</v>
      </c>
      <c r="C63" s="21">
        <v>1115.099976</v>
      </c>
      <c r="D63" s="26">
        <v>4.0000000000000002E-4</v>
      </c>
      <c r="E63" s="26">
        <v>1.83E-2</v>
      </c>
      <c r="F63" s="21">
        <v>29</v>
      </c>
      <c r="G63" s="21">
        <f t="shared" si="4"/>
        <v>1049.4863849023436</v>
      </c>
      <c r="H63" s="21">
        <v>1050</v>
      </c>
      <c r="I63" s="28">
        <v>42786</v>
      </c>
      <c r="J63" s="21">
        <v>51</v>
      </c>
      <c r="K63" s="21">
        <v>13</v>
      </c>
      <c r="L63" s="21">
        <v>14.9</v>
      </c>
      <c r="M63" s="21">
        <f t="shared" si="0"/>
        <v>1036.9413167084251</v>
      </c>
      <c r="N63" s="21">
        <f t="shared" si="5"/>
        <v>1036.9413167084251</v>
      </c>
      <c r="O63" s="21">
        <f t="shared" si="1"/>
        <v>3.336852824728815E-2</v>
      </c>
      <c r="P63" s="21">
        <f t="shared" si="2"/>
        <v>-1.8666314717527122</v>
      </c>
      <c r="Q63" s="26">
        <f t="shared" si="3"/>
        <v>-1.8001322173929592E-3</v>
      </c>
    </row>
    <row r="64" spans="1:17" x14ac:dyDescent="0.25">
      <c r="A64" s="25">
        <v>40179</v>
      </c>
      <c r="B64" s="26">
        <v>0.2462</v>
      </c>
      <c r="C64" s="21">
        <v>1073.869995</v>
      </c>
      <c r="D64" s="26">
        <v>2.0000000000000001E-4</v>
      </c>
      <c r="E64" s="26">
        <v>1.7899999999999999E-2</v>
      </c>
      <c r="F64" s="21">
        <v>28</v>
      </c>
      <c r="G64" s="21">
        <f t="shared" si="4"/>
        <v>1004.1380904605171</v>
      </c>
      <c r="H64" s="21">
        <v>1005</v>
      </c>
      <c r="I64" s="28">
        <v>42814</v>
      </c>
      <c r="J64" s="21">
        <v>50</v>
      </c>
      <c r="K64" s="21">
        <v>14.6</v>
      </c>
      <c r="L64" s="21">
        <v>2.35</v>
      </c>
      <c r="M64" s="21">
        <f t="shared" si="0"/>
        <v>990.37246613060267</v>
      </c>
      <c r="N64" s="21">
        <f t="shared" si="5"/>
        <v>990.37246613060267</v>
      </c>
      <c r="O64" s="21">
        <f t="shared" si="1"/>
        <v>1.541887392626635E-2</v>
      </c>
      <c r="P64" s="21">
        <f t="shared" si="2"/>
        <v>12.265418873926267</v>
      </c>
      <c r="Q64" s="26">
        <f t="shared" si="3"/>
        <v>1.2384652535674187E-2</v>
      </c>
    </row>
    <row r="65" spans="1:18" x14ac:dyDescent="0.25">
      <c r="A65" s="25">
        <v>40210</v>
      </c>
      <c r="B65" s="26">
        <v>0.19500000000000001</v>
      </c>
      <c r="C65" s="21">
        <v>1104.48999</v>
      </c>
      <c r="D65" s="26">
        <v>8.9999999999999998E-4</v>
      </c>
      <c r="E65" s="26">
        <v>2.0299999999999999E-2</v>
      </c>
      <c r="F65" s="21">
        <v>33</v>
      </c>
      <c r="G65" s="21">
        <f t="shared" si="4"/>
        <v>1041.5583235538343</v>
      </c>
      <c r="H65" s="21">
        <v>1040</v>
      </c>
      <c r="I65" s="28">
        <v>42842</v>
      </c>
      <c r="J65" s="21">
        <v>50</v>
      </c>
      <c r="K65" s="21">
        <v>10</v>
      </c>
      <c r="L65" s="21">
        <v>1</v>
      </c>
      <c r="M65" s="21">
        <f t="shared" si="0"/>
        <v>1029.871788725515</v>
      </c>
      <c r="N65" s="21">
        <f t="shared" si="5"/>
        <v>1029.871788725515</v>
      </c>
      <c r="O65" s="21">
        <f t="shared" si="1"/>
        <v>8.461766761781836E-2</v>
      </c>
      <c r="P65" s="21">
        <f t="shared" si="2"/>
        <v>9.0846176676178185</v>
      </c>
      <c r="Q65" s="26">
        <f t="shared" si="3"/>
        <v>8.8211151786769474E-3</v>
      </c>
    </row>
    <row r="66" spans="1:18" x14ac:dyDescent="0.25">
      <c r="A66" s="25">
        <v>40238</v>
      </c>
      <c r="B66" s="26">
        <v>0.1759</v>
      </c>
      <c r="C66" s="21">
        <v>1169.4300539999999</v>
      </c>
      <c r="D66" s="26">
        <v>1.5E-3</v>
      </c>
      <c r="E66" s="26">
        <v>1.9E-2</v>
      </c>
      <c r="F66" s="21">
        <v>30</v>
      </c>
      <c r="G66" s="21">
        <f t="shared" si="4"/>
        <v>1111.7311569008561</v>
      </c>
      <c r="H66" s="21">
        <v>1110</v>
      </c>
      <c r="I66" s="28">
        <v>42877</v>
      </c>
      <c r="J66" s="21">
        <v>52</v>
      </c>
      <c r="K66" s="21">
        <v>10</v>
      </c>
      <c r="L66" s="21">
        <v>5.6</v>
      </c>
      <c r="M66" s="21">
        <f t="shared" si="0"/>
        <v>1099.7628198639857</v>
      </c>
      <c r="N66" s="21">
        <f t="shared" si="5"/>
        <v>1099.7628198639857</v>
      </c>
      <c r="O66" s="21">
        <f t="shared" si="1"/>
        <v>0.13682850814272962</v>
      </c>
      <c r="P66" s="21">
        <f t="shared" si="2"/>
        <v>4.5368285081427295</v>
      </c>
      <c r="Q66" s="26">
        <f t="shared" si="3"/>
        <v>4.1252790385328964E-3</v>
      </c>
    </row>
    <row r="67" spans="1:18" x14ac:dyDescent="0.25">
      <c r="A67" s="25">
        <v>40269</v>
      </c>
      <c r="B67" s="26">
        <v>0.2205</v>
      </c>
      <c r="C67" s="21">
        <v>1186.6899410000001</v>
      </c>
      <c r="D67" s="26">
        <v>1.4E-3</v>
      </c>
      <c r="E67" s="26">
        <v>1.83E-2</v>
      </c>
      <c r="F67" s="21">
        <v>28</v>
      </c>
      <c r="G67" s="21">
        <f t="shared" si="4"/>
        <v>1117.074836242648</v>
      </c>
      <c r="H67" s="21">
        <v>1115</v>
      </c>
      <c r="I67" s="28">
        <v>42905</v>
      </c>
      <c r="J67" s="21">
        <v>50</v>
      </c>
      <c r="K67" s="21">
        <v>12.5</v>
      </c>
      <c r="L67" s="21">
        <v>43.8</v>
      </c>
      <c r="M67" s="21">
        <f t="shared" si="0"/>
        <v>1102.2861848870359</v>
      </c>
      <c r="N67" s="21">
        <f t="shared" si="5"/>
        <v>1102.2861848870359</v>
      </c>
      <c r="O67" s="21">
        <f t="shared" si="1"/>
        <v>0.11973141134593991</v>
      </c>
      <c r="P67" s="21">
        <f t="shared" si="2"/>
        <v>-31.180268588654059</v>
      </c>
      <c r="Q67" s="26">
        <f t="shared" si="3"/>
        <v>-2.8286908623325859E-2</v>
      </c>
    </row>
    <row r="68" spans="1:18" x14ac:dyDescent="0.25">
      <c r="A68" s="25">
        <v>40299</v>
      </c>
      <c r="B68" s="26">
        <v>0.35539999999999999</v>
      </c>
      <c r="C68" s="21">
        <v>1089.410034</v>
      </c>
      <c r="D68" s="26">
        <v>1.5E-3</v>
      </c>
      <c r="E68" s="26">
        <v>1.95E-2</v>
      </c>
      <c r="F68" s="21">
        <v>33</v>
      </c>
      <c r="G68" s="21">
        <f t="shared" si="4"/>
        <v>982.68764200800706</v>
      </c>
      <c r="H68" s="21">
        <v>985</v>
      </c>
      <c r="I68" s="28">
        <v>42933</v>
      </c>
      <c r="J68" s="21">
        <v>50</v>
      </c>
      <c r="K68" s="21">
        <v>16.3</v>
      </c>
      <c r="L68" s="21">
        <v>14.6</v>
      </c>
      <c r="M68" s="21">
        <f t="shared" si="0"/>
        <v>968.49762353254096</v>
      </c>
      <c r="N68" s="21">
        <f t="shared" si="5"/>
        <v>968.49762353254096</v>
      </c>
      <c r="O68" s="21">
        <f t="shared" si="1"/>
        <v>0.13356380272410787</v>
      </c>
      <c r="P68" s="21">
        <f t="shared" si="2"/>
        <v>1.833563802724109</v>
      </c>
      <c r="Q68" s="26">
        <f t="shared" si="3"/>
        <v>1.8932042352734822E-3</v>
      </c>
    </row>
    <row r="69" spans="1:18" x14ac:dyDescent="0.25">
      <c r="A69" s="25">
        <v>40330</v>
      </c>
      <c r="B69" s="26">
        <v>0.34539999999999998</v>
      </c>
      <c r="C69" s="21">
        <v>1030.709961</v>
      </c>
      <c r="D69" s="26">
        <v>1.6999999999999999E-3</v>
      </c>
      <c r="E69" s="26">
        <v>2.0299999999999999E-2</v>
      </c>
      <c r="F69" s="21">
        <v>30</v>
      </c>
      <c r="G69" s="21">
        <f t="shared" si="4"/>
        <v>936.73545048149288</v>
      </c>
      <c r="H69" s="21">
        <v>935</v>
      </c>
      <c r="I69" s="28">
        <v>42968</v>
      </c>
      <c r="J69" s="21">
        <v>52</v>
      </c>
      <c r="K69" s="21">
        <v>19.600000000000001</v>
      </c>
      <c r="L69" s="21">
        <v>1.25</v>
      </c>
      <c r="M69" s="21">
        <f t="shared" ref="M69:M132" si="6">H69*EXP(-D69*(J69/365))-K69</f>
        <v>915.17357810479928</v>
      </c>
      <c r="N69" s="21">
        <f t="shared" ref="N69:N132" si="7">M69/$B$1</f>
        <v>915.17357810479928</v>
      </c>
      <c r="O69" s="21">
        <f t="shared" ref="O69:O132" si="8">(N69+K69)*(EXP(D69*F69/365)-1)</f>
        <v>0.13062132397123991</v>
      </c>
      <c r="P69" s="21">
        <f t="shared" ref="P69:P132" si="9">K69-L69+O69</f>
        <v>18.480621323971242</v>
      </c>
      <c r="Q69" s="26">
        <f t="shared" ref="Q69:Q132" si="10">P69/N69</f>
        <v>2.019356957643173E-2</v>
      </c>
      <c r="R69" s="4"/>
    </row>
    <row r="70" spans="1:18" x14ac:dyDescent="0.25">
      <c r="A70" s="25">
        <v>40360</v>
      </c>
      <c r="B70" s="26">
        <v>0.23499999999999999</v>
      </c>
      <c r="C70" s="21">
        <v>1101.599976</v>
      </c>
      <c r="D70" s="26">
        <v>1.4E-3</v>
      </c>
      <c r="E70" s="26">
        <v>2.0500000000000001E-2</v>
      </c>
      <c r="F70" s="21">
        <v>32</v>
      </c>
      <c r="G70" s="21">
        <f t="shared" ref="G70:G133" si="11">C70*EXP((D70-E70+((B70^2)/2))*(1/12)+(B70*SQRT(F70/365)*$B$2))</f>
        <v>1028.2836981132016</v>
      </c>
      <c r="H70" s="21">
        <v>1030</v>
      </c>
      <c r="I70" s="28">
        <v>42996</v>
      </c>
      <c r="J70" s="21">
        <v>50</v>
      </c>
      <c r="K70" s="21">
        <v>12.8</v>
      </c>
      <c r="L70" s="21">
        <v>13.6</v>
      </c>
      <c r="M70" s="21">
        <f t="shared" si="6"/>
        <v>1017.0024846938541</v>
      </c>
      <c r="N70" s="21">
        <f t="shared" si="7"/>
        <v>1017.0024846938541</v>
      </c>
      <c r="O70" s="21">
        <f t="shared" si="8"/>
        <v>0.12640543215912409</v>
      </c>
      <c r="P70" s="21">
        <f t="shared" si="9"/>
        <v>-0.67359456784087479</v>
      </c>
      <c r="Q70" s="26">
        <f t="shared" si="10"/>
        <v>-6.6233325678023832E-4</v>
      </c>
    </row>
    <row r="71" spans="1:18" x14ac:dyDescent="0.25">
      <c r="A71" s="25">
        <v>40391</v>
      </c>
      <c r="B71" s="26">
        <v>0.26050000000000001</v>
      </c>
      <c r="C71" s="21">
        <v>1049.329956</v>
      </c>
      <c r="D71" s="26">
        <v>1.6000000000000001E-3</v>
      </c>
      <c r="E71" s="26">
        <v>2.0500000000000001E-2</v>
      </c>
      <c r="F71" s="21">
        <v>30</v>
      </c>
      <c r="G71" s="21">
        <f t="shared" si="11"/>
        <v>975.03813582920839</v>
      </c>
      <c r="H71" s="21">
        <v>975</v>
      </c>
      <c r="I71" s="28">
        <v>43024</v>
      </c>
      <c r="J71" s="21">
        <v>46</v>
      </c>
      <c r="K71" s="21">
        <v>13.1</v>
      </c>
      <c r="L71" s="21">
        <v>0.65</v>
      </c>
      <c r="M71" s="21">
        <f t="shared" si="6"/>
        <v>961.70341708080696</v>
      </c>
      <c r="N71" s="21">
        <f t="shared" si="7"/>
        <v>961.70341708080696</v>
      </c>
      <c r="O71" s="21">
        <f t="shared" si="8"/>
        <v>0.12820175560159763</v>
      </c>
      <c r="P71" s="21">
        <f t="shared" si="9"/>
        <v>12.578201755601597</v>
      </c>
      <c r="Q71" s="26">
        <f t="shared" si="10"/>
        <v>1.307908605938198E-2</v>
      </c>
    </row>
    <row r="72" spans="1:18" x14ac:dyDescent="0.25">
      <c r="A72" s="25">
        <v>40422</v>
      </c>
      <c r="B72" s="26">
        <v>0.23699999999999999</v>
      </c>
      <c r="C72" s="21">
        <v>1141.1999510000001</v>
      </c>
      <c r="D72" s="26">
        <v>1.4E-3</v>
      </c>
      <c r="E72" s="26">
        <v>1.9900000000000001E-2</v>
      </c>
      <c r="F72" s="21">
        <v>29</v>
      </c>
      <c r="G72" s="21">
        <f t="shared" si="11"/>
        <v>1068.3070987897383</v>
      </c>
      <c r="H72" s="21">
        <v>1070</v>
      </c>
      <c r="I72" s="28">
        <v>43059</v>
      </c>
      <c r="J72" s="21">
        <v>51</v>
      </c>
      <c r="K72" s="21">
        <v>14.4</v>
      </c>
      <c r="L72" s="21">
        <v>2.4500000000000002</v>
      </c>
      <c r="M72" s="21">
        <f t="shared" si="6"/>
        <v>1055.3907108818221</v>
      </c>
      <c r="N72" s="21">
        <f t="shared" si="7"/>
        <v>1055.3907108818221</v>
      </c>
      <c r="O72" s="21">
        <f t="shared" si="8"/>
        <v>0.11900251662503168</v>
      </c>
      <c r="P72" s="21">
        <f t="shared" si="9"/>
        <v>12.06900251662503</v>
      </c>
      <c r="Q72" s="26">
        <f t="shared" si="10"/>
        <v>1.1435577736458268E-2</v>
      </c>
    </row>
    <row r="73" spans="1:18" x14ac:dyDescent="0.25">
      <c r="A73" s="25">
        <v>40452</v>
      </c>
      <c r="B73" s="26">
        <v>0.21199999999999999</v>
      </c>
      <c r="C73" s="21">
        <v>1183.26001</v>
      </c>
      <c r="D73" s="26">
        <v>1.4E-3</v>
      </c>
      <c r="E73" s="26">
        <v>1.9199999999999998E-2</v>
      </c>
      <c r="F73" s="21">
        <v>32</v>
      </c>
      <c r="G73" s="21">
        <f t="shared" si="11"/>
        <v>1111.7005907244836</v>
      </c>
      <c r="H73" s="21">
        <v>1110</v>
      </c>
      <c r="I73" s="28">
        <v>43087</v>
      </c>
      <c r="J73" s="21">
        <v>50</v>
      </c>
      <c r="K73" s="21">
        <v>12.5</v>
      </c>
      <c r="L73" s="21">
        <v>6.4</v>
      </c>
      <c r="M73" s="21">
        <f t="shared" si="6"/>
        <v>1097.2871436992018</v>
      </c>
      <c r="N73" s="21">
        <f t="shared" si="7"/>
        <v>1097.2871436992018</v>
      </c>
      <c r="O73" s="21">
        <f t="shared" si="8"/>
        <v>0.1362233298025512</v>
      </c>
      <c r="P73" s="21">
        <f t="shared" si="9"/>
        <v>6.2362233298025505</v>
      </c>
      <c r="Q73" s="26">
        <f t="shared" si="10"/>
        <v>5.6833103036082596E-3</v>
      </c>
    </row>
    <row r="74" spans="1:18" x14ac:dyDescent="0.25">
      <c r="A74" s="25">
        <v>40483</v>
      </c>
      <c r="B74" s="26">
        <v>0.2354</v>
      </c>
      <c r="C74" s="21">
        <v>1180.5500489999999</v>
      </c>
      <c r="D74" s="26">
        <v>1.8E-3</v>
      </c>
      <c r="E74" s="26">
        <v>1.89E-2</v>
      </c>
      <c r="F74" s="21">
        <v>31</v>
      </c>
      <c r="G74" s="21">
        <f t="shared" si="11"/>
        <v>1103.2514767745445</v>
      </c>
      <c r="H74" s="21">
        <v>1105</v>
      </c>
      <c r="I74" s="28">
        <v>42757</v>
      </c>
      <c r="J74" s="21">
        <v>53</v>
      </c>
      <c r="K74" s="21">
        <v>15</v>
      </c>
      <c r="L74" s="21">
        <v>0.95</v>
      </c>
      <c r="M74" s="21">
        <f t="shared" si="6"/>
        <v>1089.7112240416802</v>
      </c>
      <c r="N74" s="21">
        <f t="shared" si="7"/>
        <v>1089.7112240416802</v>
      </c>
      <c r="O74" s="21">
        <f t="shared" si="8"/>
        <v>0.1688975299247801</v>
      </c>
      <c r="P74" s="21">
        <f t="shared" si="9"/>
        <v>14.218897529924782</v>
      </c>
      <c r="Q74" s="26">
        <f t="shared" si="10"/>
        <v>1.3048317036863818E-2</v>
      </c>
    </row>
    <row r="75" spans="1:18" x14ac:dyDescent="0.25">
      <c r="A75" s="25">
        <v>40513</v>
      </c>
      <c r="B75" s="26">
        <v>0.17749999999999999</v>
      </c>
      <c r="C75" s="21">
        <v>1257.6400149999999</v>
      </c>
      <c r="D75" s="26">
        <v>6.9999999999999999E-4</v>
      </c>
      <c r="E75" s="26">
        <v>1.83E-2</v>
      </c>
      <c r="F75" s="21">
        <v>31</v>
      </c>
      <c r="G75" s="21">
        <f t="shared" si="11"/>
        <v>1194.0539648182425</v>
      </c>
      <c r="H75" s="21">
        <v>1195</v>
      </c>
      <c r="I75" s="28">
        <v>42785</v>
      </c>
      <c r="J75" s="21">
        <v>50</v>
      </c>
      <c r="K75" s="21">
        <v>12</v>
      </c>
      <c r="L75" s="21">
        <v>4.0999999999999996</v>
      </c>
      <c r="M75" s="21">
        <f t="shared" si="6"/>
        <v>1182.8854164527236</v>
      </c>
      <c r="N75" s="21">
        <f t="shared" si="7"/>
        <v>1182.8854164527236</v>
      </c>
      <c r="O75" s="21">
        <f t="shared" si="8"/>
        <v>7.1040504983296379E-2</v>
      </c>
      <c r="P75" s="21">
        <f t="shared" si="9"/>
        <v>7.9710405049832964</v>
      </c>
      <c r="Q75" s="26">
        <f t="shared" si="10"/>
        <v>6.7386412869025981E-3</v>
      </c>
    </row>
    <row r="76" spans="1:18" x14ac:dyDescent="0.25">
      <c r="A76" s="25">
        <v>40544</v>
      </c>
      <c r="B76" s="26">
        <v>0.1953</v>
      </c>
      <c r="C76" s="21">
        <v>1286.119995</v>
      </c>
      <c r="D76" s="26">
        <v>1.5E-3</v>
      </c>
      <c r="E76" s="26">
        <v>1.7899999999999999E-2</v>
      </c>
      <c r="F76" s="21">
        <v>28</v>
      </c>
      <c r="G76" s="21">
        <f t="shared" si="11"/>
        <v>1218.6702370135233</v>
      </c>
      <c r="H76" s="21">
        <v>1220</v>
      </c>
      <c r="I76" s="28">
        <v>42813</v>
      </c>
      <c r="J76" s="21">
        <v>47</v>
      </c>
      <c r="K76" s="21">
        <v>11.2</v>
      </c>
      <c r="L76" s="21">
        <v>2.5</v>
      </c>
      <c r="M76" s="21">
        <f t="shared" si="6"/>
        <v>1208.5643789203025</v>
      </c>
      <c r="N76" s="21">
        <f t="shared" si="7"/>
        <v>1208.5643789203025</v>
      </c>
      <c r="O76" s="21">
        <f t="shared" si="8"/>
        <v>0.14036452469358809</v>
      </c>
      <c r="P76" s="21">
        <f t="shared" si="9"/>
        <v>8.8403645246935874</v>
      </c>
      <c r="Q76" s="26">
        <f t="shared" si="10"/>
        <v>7.3147650873107159E-3</v>
      </c>
    </row>
    <row r="77" spans="1:18" x14ac:dyDescent="0.25">
      <c r="A77" s="25">
        <v>40575</v>
      </c>
      <c r="B77" s="26">
        <v>0.1835</v>
      </c>
      <c r="C77" s="21">
        <v>1327.219971</v>
      </c>
      <c r="D77" s="26">
        <v>1.2999999999999999E-3</v>
      </c>
      <c r="E77" s="26">
        <v>1.7600000000000001E-2</v>
      </c>
      <c r="F77" s="21">
        <v>31</v>
      </c>
      <c r="G77" s="21">
        <f t="shared" si="11"/>
        <v>1258.164307480353</v>
      </c>
      <c r="H77" s="21">
        <v>1260</v>
      </c>
      <c r="I77" s="28">
        <v>42841</v>
      </c>
      <c r="J77" s="21">
        <v>47</v>
      </c>
      <c r="K77" s="21">
        <v>11.2</v>
      </c>
      <c r="L77" s="21">
        <v>3.5</v>
      </c>
      <c r="M77" s="21">
        <f t="shared" si="6"/>
        <v>1248.5890971048307</v>
      </c>
      <c r="N77" s="21">
        <f t="shared" si="7"/>
        <v>1248.5890971048307</v>
      </c>
      <c r="O77" s="21">
        <f t="shared" si="8"/>
        <v>0.13910220129071599</v>
      </c>
      <c r="P77" s="21">
        <f t="shared" si="9"/>
        <v>7.8391022012907152</v>
      </c>
      <c r="Q77" s="26">
        <f t="shared" si="10"/>
        <v>6.2783682954365488E-3</v>
      </c>
    </row>
    <row r="78" spans="1:18" x14ac:dyDescent="0.25">
      <c r="A78" s="25">
        <v>40603</v>
      </c>
      <c r="B78" s="26">
        <v>0.1774</v>
      </c>
      <c r="C78" s="21">
        <v>1325.829956</v>
      </c>
      <c r="D78" s="26">
        <v>5.0000000000000001E-4</v>
      </c>
      <c r="E78" s="26">
        <v>1.7999999999999999E-2</v>
      </c>
      <c r="F78" s="21">
        <v>29</v>
      </c>
      <c r="G78" s="21">
        <f t="shared" si="11"/>
        <v>1260.9777703728621</v>
      </c>
      <c r="H78" s="21">
        <v>1260</v>
      </c>
      <c r="I78" s="28">
        <v>42876</v>
      </c>
      <c r="J78" s="21">
        <v>51</v>
      </c>
      <c r="K78" s="21">
        <v>12.1</v>
      </c>
      <c r="L78" s="21">
        <v>1.65</v>
      </c>
      <c r="M78" s="21">
        <f t="shared" si="6"/>
        <v>1247.8119756775977</v>
      </c>
      <c r="N78" s="21">
        <f t="shared" si="7"/>
        <v>1247.8119756775977</v>
      </c>
      <c r="O78" s="21">
        <f t="shared" si="8"/>
        <v>5.0052291846546977E-2</v>
      </c>
      <c r="P78" s="21">
        <f t="shared" si="9"/>
        <v>10.500052291846547</v>
      </c>
      <c r="Q78" s="26">
        <f t="shared" si="10"/>
        <v>8.4147712127419817E-3</v>
      </c>
    </row>
    <row r="79" spans="1:18" x14ac:dyDescent="0.25">
      <c r="A79" s="25">
        <v>40634</v>
      </c>
      <c r="B79" s="26">
        <v>0.1474</v>
      </c>
      <c r="C79" s="21">
        <v>1363.6099850000001</v>
      </c>
      <c r="D79" s="26">
        <v>2.0000000000000001E-4</v>
      </c>
      <c r="E79" s="26">
        <v>1.78E-2</v>
      </c>
      <c r="F79" s="21">
        <v>32</v>
      </c>
      <c r="G79" s="21">
        <f t="shared" si="11"/>
        <v>1304.6437939787413</v>
      </c>
      <c r="H79" s="21">
        <v>1305</v>
      </c>
      <c r="I79" s="28">
        <v>42904</v>
      </c>
      <c r="J79" s="21">
        <v>50</v>
      </c>
      <c r="K79" s="21">
        <v>9.4</v>
      </c>
      <c r="L79" s="21">
        <v>5.2</v>
      </c>
      <c r="M79" s="21">
        <f t="shared" si="6"/>
        <v>1295.564247065111</v>
      </c>
      <c r="N79" s="21">
        <f t="shared" si="7"/>
        <v>1295.564247065111</v>
      </c>
      <c r="O79" s="21">
        <f t="shared" si="8"/>
        <v>2.2881765486605535E-2</v>
      </c>
      <c r="P79" s="21">
        <f t="shared" si="9"/>
        <v>4.2228817654866058</v>
      </c>
      <c r="Q79" s="26">
        <f t="shared" si="10"/>
        <v>3.259492360222856E-3</v>
      </c>
    </row>
    <row r="80" spans="1:18" x14ac:dyDescent="0.25">
      <c r="A80" s="25">
        <v>40664</v>
      </c>
      <c r="B80" s="26">
        <v>0.1545</v>
      </c>
      <c r="C80" s="21">
        <v>1345.1999510000001</v>
      </c>
      <c r="D80" s="26">
        <v>4.0000000000000002E-4</v>
      </c>
      <c r="E80" s="26">
        <v>1.7999999999999999E-2</v>
      </c>
      <c r="F80" s="21">
        <v>30</v>
      </c>
      <c r="G80" s="21">
        <f t="shared" si="11"/>
        <v>1286.3089245153699</v>
      </c>
      <c r="H80" s="21">
        <v>1285</v>
      </c>
      <c r="I80" s="28">
        <v>42932</v>
      </c>
      <c r="J80" s="21">
        <v>46</v>
      </c>
      <c r="K80" s="21">
        <v>9.5</v>
      </c>
      <c r="L80" s="21">
        <v>5.2</v>
      </c>
      <c r="M80" s="21">
        <f t="shared" si="6"/>
        <v>1275.4352235505435</v>
      </c>
      <c r="N80" s="21">
        <f t="shared" si="7"/>
        <v>1275.4352235505435</v>
      </c>
      <c r="O80" s="21">
        <f t="shared" si="8"/>
        <v>4.2245140142615795E-2</v>
      </c>
      <c r="P80" s="21">
        <f t="shared" si="9"/>
        <v>4.3422451401426159</v>
      </c>
      <c r="Q80" s="26">
        <f t="shared" si="10"/>
        <v>3.4045203237015194E-3</v>
      </c>
    </row>
    <row r="81" spans="1:17" x14ac:dyDescent="0.25">
      <c r="A81" s="25">
        <v>40695</v>
      </c>
      <c r="B81" s="26">
        <v>0.16520000000000001</v>
      </c>
      <c r="C81" s="21">
        <v>1320.6400149999999</v>
      </c>
      <c r="D81" s="26">
        <v>1E-4</v>
      </c>
      <c r="E81" s="26">
        <v>1.89E-2</v>
      </c>
      <c r="F81" s="21">
        <v>29</v>
      </c>
      <c r="G81" s="21">
        <f t="shared" si="11"/>
        <v>1260.0124690937507</v>
      </c>
      <c r="H81" s="21">
        <v>1260</v>
      </c>
      <c r="I81" s="28">
        <v>42967</v>
      </c>
      <c r="J81" s="21">
        <v>51</v>
      </c>
      <c r="K81" s="21">
        <v>10.7</v>
      </c>
      <c r="L81" s="21">
        <v>19.5</v>
      </c>
      <c r="M81" s="21">
        <f t="shared" si="6"/>
        <v>1249.2823946435444</v>
      </c>
      <c r="N81" s="21">
        <f t="shared" si="7"/>
        <v>1249.2823946435444</v>
      </c>
      <c r="O81" s="21">
        <f t="shared" si="8"/>
        <v>1.0010858795106997E-2</v>
      </c>
      <c r="P81" s="21">
        <f t="shared" si="9"/>
        <v>-8.7899891412048934</v>
      </c>
      <c r="Q81" s="26">
        <f t="shared" si="10"/>
        <v>-7.0360305875541663E-3</v>
      </c>
    </row>
    <row r="82" spans="1:17" x14ac:dyDescent="0.25">
      <c r="A82" s="25">
        <v>40725</v>
      </c>
      <c r="B82" s="26">
        <v>0.2525</v>
      </c>
      <c r="C82" s="21">
        <v>1292.280029</v>
      </c>
      <c r="D82" s="26">
        <v>1.6000000000000001E-3</v>
      </c>
      <c r="E82" s="26">
        <v>1.8599999999999998E-2</v>
      </c>
      <c r="F82" s="21">
        <v>33</v>
      </c>
      <c r="G82" s="21">
        <f t="shared" si="11"/>
        <v>1199.2846069071854</v>
      </c>
      <c r="H82" s="21">
        <v>1200</v>
      </c>
      <c r="I82" s="28">
        <v>42995</v>
      </c>
      <c r="J82" s="21">
        <v>50</v>
      </c>
      <c r="K82" s="21">
        <v>13.3</v>
      </c>
      <c r="L82" s="21">
        <v>24</v>
      </c>
      <c r="M82" s="21">
        <f t="shared" si="6"/>
        <v>1186.4370151226833</v>
      </c>
      <c r="N82" s="21">
        <f t="shared" si="7"/>
        <v>1186.4370151226833</v>
      </c>
      <c r="O82" s="21">
        <f t="shared" si="8"/>
        <v>0.17356355168705676</v>
      </c>
      <c r="P82" s="21">
        <f t="shared" si="9"/>
        <v>-10.526436448312943</v>
      </c>
      <c r="Q82" s="26">
        <f t="shared" si="10"/>
        <v>-8.8723095403631345E-3</v>
      </c>
    </row>
    <row r="83" spans="1:17" x14ac:dyDescent="0.25">
      <c r="A83" s="25">
        <v>40756</v>
      </c>
      <c r="B83" s="26">
        <v>0.31619999999999998</v>
      </c>
      <c r="C83" s="21">
        <v>1218.8900149999999</v>
      </c>
      <c r="D83" s="26">
        <v>1E-4</v>
      </c>
      <c r="E83" s="26">
        <v>2.1000000000000001E-2</v>
      </c>
      <c r="F83" s="21">
        <v>30</v>
      </c>
      <c r="G83" s="21">
        <f t="shared" si="11"/>
        <v>1115.9579306009332</v>
      </c>
      <c r="H83" s="21">
        <v>1115</v>
      </c>
      <c r="I83" s="28">
        <v>43030</v>
      </c>
      <c r="J83" s="21">
        <v>52</v>
      </c>
      <c r="K83" s="21">
        <v>20.2</v>
      </c>
      <c r="L83" s="21">
        <v>39.6</v>
      </c>
      <c r="M83" s="21">
        <f t="shared" si="6"/>
        <v>1094.7841151816456</v>
      </c>
      <c r="N83" s="21">
        <f t="shared" si="7"/>
        <v>1094.7841151816456</v>
      </c>
      <c r="O83" s="21">
        <f t="shared" si="8"/>
        <v>9.1642906629711609E-3</v>
      </c>
      <c r="P83" s="21">
        <f t="shared" si="9"/>
        <v>-19.390835709337033</v>
      </c>
      <c r="Q83" s="26">
        <f t="shared" si="10"/>
        <v>-1.7712017776326361E-2</v>
      </c>
    </row>
    <row r="84" spans="1:17" x14ac:dyDescent="0.25">
      <c r="A84" s="25">
        <v>40787</v>
      </c>
      <c r="B84" s="26">
        <v>0.42959999999999998</v>
      </c>
      <c r="C84" s="21">
        <v>1131.420044</v>
      </c>
      <c r="D84" s="26">
        <v>2.0000000000000001E-4</v>
      </c>
      <c r="E84" s="26">
        <v>2.1499999999999998E-2</v>
      </c>
      <c r="F84" s="21">
        <v>31</v>
      </c>
      <c r="G84" s="21">
        <f t="shared" si="11"/>
        <v>1004.1987764788528</v>
      </c>
      <c r="H84" s="21">
        <v>1005</v>
      </c>
      <c r="I84" s="28">
        <v>43058</v>
      </c>
      <c r="J84" s="21">
        <v>50</v>
      </c>
      <c r="K84" s="21">
        <v>26.5</v>
      </c>
      <c r="L84" s="21">
        <v>1.65</v>
      </c>
      <c r="M84" s="21">
        <f t="shared" si="6"/>
        <v>978.4724661306027</v>
      </c>
      <c r="N84" s="21">
        <f t="shared" si="7"/>
        <v>978.4724661306027</v>
      </c>
      <c r="O84" s="21">
        <f t="shared" si="8"/>
        <v>1.7070910163470128E-2</v>
      </c>
      <c r="P84" s="21">
        <f t="shared" si="9"/>
        <v>24.86707091016347</v>
      </c>
      <c r="Q84" s="26">
        <f t="shared" si="10"/>
        <v>2.5414175432550506E-2</v>
      </c>
    </row>
    <row r="85" spans="1:17" x14ac:dyDescent="0.25">
      <c r="A85" s="25">
        <v>40817</v>
      </c>
      <c r="B85" s="26">
        <v>0.29959999999999998</v>
      </c>
      <c r="C85" s="21">
        <v>1253.3000489999999</v>
      </c>
      <c r="D85" s="26">
        <v>2.0000000000000001E-4</v>
      </c>
      <c r="E85" s="26">
        <v>2.12E-2</v>
      </c>
      <c r="F85" s="21">
        <v>30</v>
      </c>
      <c r="G85" s="21">
        <f t="shared" si="11"/>
        <v>1152.4354296354566</v>
      </c>
      <c r="H85" s="21">
        <v>1150</v>
      </c>
      <c r="I85" s="28">
        <v>43086</v>
      </c>
      <c r="J85" s="21">
        <v>47</v>
      </c>
      <c r="K85" s="21">
        <v>17.600000000000001</v>
      </c>
      <c r="L85" s="21">
        <v>5.5</v>
      </c>
      <c r="M85" s="21">
        <f t="shared" si="6"/>
        <v>1132.3703839430029</v>
      </c>
      <c r="N85" s="21">
        <f t="shared" si="7"/>
        <v>1132.3703839430029</v>
      </c>
      <c r="O85" s="21">
        <f t="shared" si="8"/>
        <v>1.8903778122796335E-2</v>
      </c>
      <c r="P85" s="21">
        <f t="shared" si="9"/>
        <v>12.118903778122798</v>
      </c>
      <c r="Q85" s="26">
        <f t="shared" si="10"/>
        <v>1.0702243673950408E-2</v>
      </c>
    </row>
    <row r="86" spans="1:17" x14ac:dyDescent="0.25">
      <c r="A86" s="25">
        <v>40848</v>
      </c>
      <c r="B86" s="26">
        <v>0.27800000000000002</v>
      </c>
      <c r="C86" s="21">
        <v>1246.959961</v>
      </c>
      <c r="D86" s="26">
        <v>2.0000000000000001E-4</v>
      </c>
      <c r="E86" s="26">
        <v>2.12E-2</v>
      </c>
      <c r="F86" s="21">
        <v>30</v>
      </c>
      <c r="G86" s="21">
        <f t="shared" si="11"/>
        <v>1153.1284057023463</v>
      </c>
      <c r="H86" s="21">
        <v>1155</v>
      </c>
      <c r="I86" s="28">
        <v>42756</v>
      </c>
      <c r="J86" s="21">
        <v>52</v>
      </c>
      <c r="K86" s="21">
        <v>19.8</v>
      </c>
      <c r="L86" s="21">
        <v>4.3</v>
      </c>
      <c r="M86" s="21">
        <f t="shared" si="6"/>
        <v>1135.1670908798035</v>
      </c>
      <c r="N86" s="21">
        <f t="shared" si="7"/>
        <v>1135.1670908798035</v>
      </c>
      <c r="O86" s="21">
        <f t="shared" si="8"/>
        <v>1.898591644617997E-2</v>
      </c>
      <c r="P86" s="21">
        <f t="shared" si="9"/>
        <v>15.51898591644618</v>
      </c>
      <c r="Q86" s="26">
        <f t="shared" si="10"/>
        <v>1.3671102731156782E-2</v>
      </c>
    </row>
    <row r="87" spans="1:17" x14ac:dyDescent="0.25">
      <c r="A87" s="25">
        <v>40878</v>
      </c>
      <c r="B87" s="26">
        <v>0.23400000000000001</v>
      </c>
      <c r="C87" s="21">
        <v>1257.599976</v>
      </c>
      <c r="D87" s="26">
        <v>1E-4</v>
      </c>
      <c r="E87" s="26">
        <v>2.1299999999999999E-2</v>
      </c>
      <c r="F87" s="21">
        <v>32</v>
      </c>
      <c r="G87" s="21">
        <f t="shared" si="11"/>
        <v>1174.0204360683813</v>
      </c>
      <c r="H87" s="21">
        <v>1175</v>
      </c>
      <c r="I87" s="28">
        <v>42784</v>
      </c>
      <c r="J87" s="21">
        <v>50</v>
      </c>
      <c r="K87" s="21">
        <v>16.8</v>
      </c>
      <c r="L87" s="21">
        <v>1.1499999999999999</v>
      </c>
      <c r="M87" s="21">
        <f t="shared" si="6"/>
        <v>1158.1839042198344</v>
      </c>
      <c r="N87" s="21">
        <f t="shared" si="7"/>
        <v>1158.1839042198344</v>
      </c>
      <c r="O87" s="21">
        <f t="shared" si="8"/>
        <v>1.0301273905573316E-2</v>
      </c>
      <c r="P87" s="21">
        <f t="shared" si="9"/>
        <v>15.660301273905574</v>
      </c>
      <c r="Q87" s="26">
        <f t="shared" si="10"/>
        <v>1.3521428865353234E-2</v>
      </c>
    </row>
    <row r="88" spans="1:17" x14ac:dyDescent="0.25">
      <c r="A88" s="25">
        <v>40909</v>
      </c>
      <c r="B88" s="26">
        <v>0.19439999999999999</v>
      </c>
      <c r="C88" s="21">
        <v>1312.410034</v>
      </c>
      <c r="D88" s="26">
        <v>4.0000000000000002E-4</v>
      </c>
      <c r="E88" s="26">
        <v>2.06E-2</v>
      </c>
      <c r="F88" s="21">
        <v>29</v>
      </c>
      <c r="G88" s="21">
        <f t="shared" si="11"/>
        <v>1242.2950032130402</v>
      </c>
      <c r="H88" s="21">
        <v>1240</v>
      </c>
      <c r="I88" s="28">
        <v>42811</v>
      </c>
      <c r="J88" s="21">
        <v>46</v>
      </c>
      <c r="K88" s="21">
        <v>12.2</v>
      </c>
      <c r="L88" s="21">
        <v>1.7</v>
      </c>
      <c r="M88" s="21">
        <f t="shared" si="6"/>
        <v>1227.7374919865165</v>
      </c>
      <c r="N88" s="21">
        <f t="shared" si="7"/>
        <v>1227.7374919865165</v>
      </c>
      <c r="O88" s="21">
        <f t="shared" si="8"/>
        <v>3.9406858809913611E-2</v>
      </c>
      <c r="P88" s="21">
        <f t="shared" si="9"/>
        <v>10.539406858809913</v>
      </c>
      <c r="Q88" s="26">
        <f t="shared" si="10"/>
        <v>8.5844139546124264E-3</v>
      </c>
    </row>
    <row r="89" spans="1:17" x14ac:dyDescent="0.25">
      <c r="A89" s="25">
        <v>40940</v>
      </c>
      <c r="B89" s="26">
        <v>0.18429999999999999</v>
      </c>
      <c r="C89" s="21">
        <v>1365.6800539999999</v>
      </c>
      <c r="D89" s="26">
        <v>8.0000000000000004E-4</v>
      </c>
      <c r="E89" s="26">
        <v>0.02</v>
      </c>
      <c r="F89" s="21">
        <v>30</v>
      </c>
      <c r="G89" s="21">
        <f t="shared" si="11"/>
        <v>1295.1553058336281</v>
      </c>
      <c r="H89" s="21">
        <v>1295</v>
      </c>
      <c r="I89" s="28">
        <v>42846</v>
      </c>
      <c r="J89" s="21">
        <v>52</v>
      </c>
      <c r="K89" s="21">
        <v>13.7</v>
      </c>
      <c r="L89" s="21">
        <v>2.1</v>
      </c>
      <c r="M89" s="21">
        <f t="shared" si="6"/>
        <v>1281.1524138899983</v>
      </c>
      <c r="N89" s="21">
        <f t="shared" si="7"/>
        <v>1281.1524138899983</v>
      </c>
      <c r="O89" s="21">
        <f t="shared" si="8"/>
        <v>8.5143779856270557E-2</v>
      </c>
      <c r="P89" s="21">
        <f t="shared" si="9"/>
        <v>11.68514377985627</v>
      </c>
      <c r="Q89" s="26">
        <f t="shared" si="10"/>
        <v>9.120806902573244E-3</v>
      </c>
    </row>
    <row r="90" spans="1:17" x14ac:dyDescent="0.25">
      <c r="A90" s="25">
        <v>40969</v>
      </c>
      <c r="B90" s="26">
        <v>0.155</v>
      </c>
      <c r="C90" s="21">
        <v>1408.469971</v>
      </c>
      <c r="D90" s="26">
        <v>5.0000000000000001E-4</v>
      </c>
      <c r="E90" s="26">
        <v>1.9699999999999999E-2</v>
      </c>
      <c r="F90" s="21">
        <v>31</v>
      </c>
      <c r="G90" s="21">
        <f t="shared" si="11"/>
        <v>1345.4565037435327</v>
      </c>
      <c r="H90" s="21">
        <v>1345</v>
      </c>
      <c r="I90" s="28">
        <v>42874</v>
      </c>
      <c r="J90" s="21">
        <v>50</v>
      </c>
      <c r="K90" s="21">
        <v>11.3</v>
      </c>
      <c r="L90" s="21">
        <v>6.2</v>
      </c>
      <c r="M90" s="21">
        <f t="shared" si="6"/>
        <v>1333.607879867164</v>
      </c>
      <c r="N90" s="21">
        <f t="shared" si="7"/>
        <v>1333.607879867164</v>
      </c>
      <c r="O90" s="21">
        <f t="shared" si="8"/>
        <v>5.7113739085735124E-2</v>
      </c>
      <c r="P90" s="21">
        <f t="shared" si="9"/>
        <v>5.1571137390857356</v>
      </c>
      <c r="Q90" s="26">
        <f t="shared" si="10"/>
        <v>3.8670390426902828E-3</v>
      </c>
    </row>
    <row r="91" spans="1:17" x14ac:dyDescent="0.25">
      <c r="A91" s="25">
        <v>41000</v>
      </c>
      <c r="B91" s="26">
        <v>0.17150000000000001</v>
      </c>
      <c r="C91" s="21">
        <v>1397.910034</v>
      </c>
      <c r="D91" s="26">
        <v>6.9999999999999999E-4</v>
      </c>
      <c r="E91" s="26">
        <v>0.02</v>
      </c>
      <c r="F91" s="21">
        <v>31</v>
      </c>
      <c r="G91" s="21">
        <f t="shared" si="11"/>
        <v>1329.250437100065</v>
      </c>
      <c r="H91" s="21">
        <v>1330</v>
      </c>
      <c r="I91" s="28">
        <v>42902</v>
      </c>
      <c r="J91" s="21">
        <v>47</v>
      </c>
      <c r="K91" s="21">
        <v>11.7</v>
      </c>
      <c r="L91" s="21">
        <v>35.4</v>
      </c>
      <c r="M91" s="21">
        <f t="shared" si="6"/>
        <v>1318.1801232109667</v>
      </c>
      <c r="N91" s="21">
        <f t="shared" si="7"/>
        <v>1318.1801232109667</v>
      </c>
      <c r="O91" s="21">
        <f t="shared" si="8"/>
        <v>7.9066456263752929E-2</v>
      </c>
      <c r="P91" s="21">
        <f t="shared" si="9"/>
        <v>-23.620933543736246</v>
      </c>
      <c r="Q91" s="26">
        <f t="shared" si="10"/>
        <v>-1.7919351936666897E-2</v>
      </c>
    </row>
    <row r="92" spans="1:17" x14ac:dyDescent="0.25">
      <c r="A92" s="25">
        <v>41030</v>
      </c>
      <c r="B92" s="26">
        <v>0.24060000000000001</v>
      </c>
      <c r="C92" s="21">
        <v>1310.329956</v>
      </c>
      <c r="D92" s="26">
        <v>2.9999999999999997E-4</v>
      </c>
      <c r="E92" s="26">
        <v>2.0899999999999998E-2</v>
      </c>
      <c r="F92" s="21">
        <v>29</v>
      </c>
      <c r="G92" s="21">
        <f t="shared" si="11"/>
        <v>1225.263382616489</v>
      </c>
      <c r="H92" s="21">
        <v>1225</v>
      </c>
      <c r="I92" s="28">
        <v>42922</v>
      </c>
      <c r="J92" s="21">
        <v>36</v>
      </c>
      <c r="K92" s="21">
        <v>12.2</v>
      </c>
      <c r="L92" s="21">
        <v>0.15</v>
      </c>
      <c r="M92" s="21">
        <f t="shared" si="6"/>
        <v>1212.7637539609029</v>
      </c>
      <c r="N92" s="21">
        <f t="shared" si="7"/>
        <v>1212.7637539609029</v>
      </c>
      <c r="O92" s="21">
        <f t="shared" si="8"/>
        <v>2.9198114166441889E-2</v>
      </c>
      <c r="P92" s="21">
        <f t="shared" si="9"/>
        <v>12.079198114166442</v>
      </c>
      <c r="Q92" s="26">
        <f t="shared" si="10"/>
        <v>9.9600586468020797E-3</v>
      </c>
    </row>
    <row r="93" spans="1:17" x14ac:dyDescent="0.25">
      <c r="A93" s="25">
        <v>41061</v>
      </c>
      <c r="B93" s="26">
        <v>0.17080000000000001</v>
      </c>
      <c r="C93" s="21">
        <v>1362.160034</v>
      </c>
      <c r="D93" s="26">
        <v>4.0000000000000002E-4</v>
      </c>
      <c r="E93" s="26">
        <v>2.1399999999999999E-2</v>
      </c>
      <c r="F93" s="21">
        <v>32</v>
      </c>
      <c r="G93" s="21">
        <f t="shared" si="11"/>
        <v>1294.2928624344845</v>
      </c>
      <c r="H93" s="21">
        <v>1290</v>
      </c>
      <c r="I93" s="28">
        <v>42950</v>
      </c>
      <c r="J93" s="21">
        <v>35</v>
      </c>
      <c r="K93" s="21">
        <v>6.6</v>
      </c>
      <c r="L93" s="21">
        <v>0.25</v>
      </c>
      <c r="M93" s="21">
        <f t="shared" si="6"/>
        <v>1283.3505214968543</v>
      </c>
      <c r="N93" s="21">
        <f t="shared" si="7"/>
        <v>1283.3505214968543</v>
      </c>
      <c r="O93" s="21">
        <f t="shared" si="8"/>
        <v>4.5237414227209491E-2</v>
      </c>
      <c r="P93" s="21">
        <f t="shared" si="9"/>
        <v>6.3952374142272088</v>
      </c>
      <c r="Q93" s="26">
        <f t="shared" si="10"/>
        <v>4.9832351388832035E-3</v>
      </c>
    </row>
    <row r="94" spans="1:17" x14ac:dyDescent="0.25">
      <c r="A94" s="25">
        <v>41091</v>
      </c>
      <c r="B94" s="26">
        <v>0.1893</v>
      </c>
      <c r="C94" s="21">
        <v>1379.3199460000001</v>
      </c>
      <c r="D94" s="26">
        <v>6.9999999999999999E-4</v>
      </c>
      <c r="E94" s="26">
        <v>2.1100000000000001E-2</v>
      </c>
      <c r="F94" s="21">
        <v>31</v>
      </c>
      <c r="G94" s="21">
        <f t="shared" si="11"/>
        <v>1305.0168722045776</v>
      </c>
      <c r="H94" s="21">
        <v>1305</v>
      </c>
      <c r="I94" s="28">
        <v>43000</v>
      </c>
      <c r="J94" s="21">
        <v>53</v>
      </c>
      <c r="K94" s="21">
        <v>14.9</v>
      </c>
      <c r="L94" s="21">
        <v>2.4500000000000002</v>
      </c>
      <c r="M94" s="21">
        <f t="shared" si="6"/>
        <v>1289.9673615355759</v>
      </c>
      <c r="N94" s="21">
        <f t="shared" si="7"/>
        <v>1289.9673615355759</v>
      </c>
      <c r="O94" s="21">
        <f t="shared" si="8"/>
        <v>7.757935198079853E-2</v>
      </c>
      <c r="P94" s="21">
        <f t="shared" si="9"/>
        <v>12.527579351980798</v>
      </c>
      <c r="Q94" s="26">
        <f t="shared" si="10"/>
        <v>9.7115475364182701E-3</v>
      </c>
    </row>
    <row r="95" spans="1:17" x14ac:dyDescent="0.25">
      <c r="A95" s="25">
        <v>41122</v>
      </c>
      <c r="B95" s="26">
        <v>0.17469999999999999</v>
      </c>
      <c r="C95" s="21">
        <v>1406.579956</v>
      </c>
      <c r="D95" s="26">
        <v>8.9999999999999998E-4</v>
      </c>
      <c r="E95" s="26">
        <v>2.0799999999999999E-2</v>
      </c>
      <c r="F95" s="21">
        <v>28</v>
      </c>
      <c r="G95" s="21">
        <f t="shared" si="11"/>
        <v>1339.6225421917638</v>
      </c>
      <c r="H95" s="21">
        <v>1340</v>
      </c>
      <c r="I95" s="28">
        <v>43013</v>
      </c>
      <c r="J95" s="21">
        <v>35</v>
      </c>
      <c r="K95" s="21">
        <v>9.6</v>
      </c>
      <c r="L95" s="21">
        <v>0.85</v>
      </c>
      <c r="M95" s="21">
        <f t="shared" si="6"/>
        <v>1330.2843611543508</v>
      </c>
      <c r="N95" s="21">
        <f t="shared" si="7"/>
        <v>1330.2843611543508</v>
      </c>
      <c r="O95" s="21">
        <f t="shared" si="8"/>
        <v>9.2510278129404822E-2</v>
      </c>
      <c r="P95" s="21">
        <f t="shared" si="9"/>
        <v>8.8425102781294047</v>
      </c>
      <c r="Q95" s="26">
        <f t="shared" si="10"/>
        <v>6.6470827864625421E-3</v>
      </c>
    </row>
    <row r="96" spans="1:17" x14ac:dyDescent="0.25">
      <c r="A96" s="25">
        <v>41153</v>
      </c>
      <c r="B96" s="26">
        <v>0.1573</v>
      </c>
      <c r="C96" s="21">
        <v>1440.670044</v>
      </c>
      <c r="D96" s="26">
        <v>5.9999999999999995E-4</v>
      </c>
      <c r="E96" s="26">
        <v>2.0500000000000001E-2</v>
      </c>
      <c r="F96" s="21">
        <v>33</v>
      </c>
      <c r="G96" s="21">
        <f t="shared" si="11"/>
        <v>1373.2543127343163</v>
      </c>
      <c r="H96" s="21">
        <v>1375</v>
      </c>
      <c r="I96" s="28">
        <v>43041</v>
      </c>
      <c r="J96" s="21">
        <v>35</v>
      </c>
      <c r="K96" s="21">
        <v>6.7</v>
      </c>
      <c r="L96" s="21">
        <v>0.75</v>
      </c>
      <c r="M96" s="21">
        <f t="shared" si="6"/>
        <v>1368.2208926866706</v>
      </c>
      <c r="N96" s="21">
        <f t="shared" si="7"/>
        <v>1368.2208926866706</v>
      </c>
      <c r="O96" s="21">
        <f t="shared" si="8"/>
        <v>7.4586772815208716E-2</v>
      </c>
      <c r="P96" s="21">
        <f t="shared" si="9"/>
        <v>6.0245867728152085</v>
      </c>
      <c r="Q96" s="26">
        <f t="shared" si="10"/>
        <v>4.4032267048525978E-3</v>
      </c>
    </row>
    <row r="97" spans="1:17" x14ac:dyDescent="0.25">
      <c r="A97" s="25">
        <v>41183</v>
      </c>
      <c r="B97" s="26">
        <v>0.186</v>
      </c>
      <c r="C97" s="21">
        <v>1412.160034</v>
      </c>
      <c r="D97" s="26">
        <v>8.9999999999999998E-4</v>
      </c>
      <c r="E97" s="26">
        <v>2.1000000000000001E-2</v>
      </c>
      <c r="F97" s="21">
        <v>30</v>
      </c>
      <c r="G97" s="21">
        <f t="shared" si="11"/>
        <v>1338.5171925309985</v>
      </c>
      <c r="H97" s="21">
        <v>1340</v>
      </c>
      <c r="I97" s="28">
        <v>43091</v>
      </c>
      <c r="J97" s="21">
        <v>52</v>
      </c>
      <c r="K97" s="21">
        <v>15.2</v>
      </c>
      <c r="L97" s="21">
        <v>4</v>
      </c>
      <c r="M97" s="21">
        <f t="shared" si="6"/>
        <v>1324.6281973158048</v>
      </c>
      <c r="N97" s="21">
        <f t="shared" si="7"/>
        <v>1324.6281973158048</v>
      </c>
      <c r="O97" s="21">
        <f t="shared" si="8"/>
        <v>9.9114244803667123E-2</v>
      </c>
      <c r="P97" s="21">
        <f t="shared" si="9"/>
        <v>11.299114244803667</v>
      </c>
      <c r="Q97" s="26">
        <f t="shared" si="10"/>
        <v>8.5300269673406655E-3</v>
      </c>
    </row>
    <row r="98" spans="1:17" x14ac:dyDescent="0.25">
      <c r="A98" s="25">
        <v>41214</v>
      </c>
      <c r="B98" s="26">
        <v>0.15870000000000001</v>
      </c>
      <c r="C98" s="21">
        <v>1416.1800539999999</v>
      </c>
      <c r="D98" s="26">
        <v>1.1000000000000001E-3</v>
      </c>
      <c r="E98" s="26">
        <v>2.1999999999999999E-2</v>
      </c>
      <c r="F98" s="21">
        <v>31</v>
      </c>
      <c r="G98" s="21">
        <f t="shared" si="11"/>
        <v>1351.2376134345768</v>
      </c>
      <c r="H98" s="21">
        <v>1350</v>
      </c>
      <c r="I98" s="28">
        <v>42754</v>
      </c>
      <c r="J98" s="21">
        <v>50</v>
      </c>
      <c r="K98" s="21">
        <v>11.3</v>
      </c>
      <c r="L98" s="21">
        <v>4.3</v>
      </c>
      <c r="M98" s="21">
        <f t="shared" si="6"/>
        <v>1338.4965906682112</v>
      </c>
      <c r="N98" s="21">
        <f t="shared" si="7"/>
        <v>1338.4965906682112</v>
      </c>
      <c r="O98" s="21">
        <f t="shared" si="8"/>
        <v>0.12611017503244457</v>
      </c>
      <c r="P98" s="21">
        <f t="shared" si="9"/>
        <v>7.1261101750324451</v>
      </c>
      <c r="Q98" s="26">
        <f t="shared" si="10"/>
        <v>5.3239658768760197E-3</v>
      </c>
    </row>
    <row r="99" spans="1:17" x14ac:dyDescent="0.25">
      <c r="A99" s="25">
        <v>41244</v>
      </c>
      <c r="B99" s="26">
        <v>0.1802</v>
      </c>
      <c r="C99" s="21">
        <v>1426.1899410000001</v>
      </c>
      <c r="D99" s="26">
        <v>2.0000000000000001E-4</v>
      </c>
      <c r="E99" s="26">
        <v>2.1999999999999999E-2</v>
      </c>
      <c r="F99" s="21">
        <v>31</v>
      </c>
      <c r="G99" s="21">
        <f t="shared" si="11"/>
        <v>1352.597937648977</v>
      </c>
      <c r="H99" s="21">
        <v>1350</v>
      </c>
      <c r="I99" s="28">
        <v>42767</v>
      </c>
      <c r="J99" s="21">
        <v>32</v>
      </c>
      <c r="K99" s="21">
        <v>5.5</v>
      </c>
      <c r="L99" s="21">
        <v>0.05</v>
      </c>
      <c r="M99" s="21">
        <f t="shared" si="6"/>
        <v>1344.4763289746506</v>
      </c>
      <c r="N99" s="21">
        <f t="shared" si="7"/>
        <v>1344.4763289746506</v>
      </c>
      <c r="O99" s="21">
        <f t="shared" si="8"/>
        <v>2.2931299524521071E-2</v>
      </c>
      <c r="P99" s="21">
        <f t="shared" si="9"/>
        <v>5.4729312995245216</v>
      </c>
      <c r="Q99" s="26">
        <f t="shared" si="10"/>
        <v>4.0706788074866213E-3</v>
      </c>
    </row>
    <row r="100" spans="1:17" x14ac:dyDescent="0.25">
      <c r="A100" s="25">
        <v>41275</v>
      </c>
      <c r="B100" s="26">
        <v>0.14280000000000001</v>
      </c>
      <c r="C100" s="21">
        <v>1498.1099850000001</v>
      </c>
      <c r="D100" s="26">
        <v>4.0000000000000002E-4</v>
      </c>
      <c r="E100" s="26">
        <v>2.1299999999999999E-2</v>
      </c>
      <c r="F100" s="21">
        <v>28</v>
      </c>
      <c r="G100" s="21">
        <f t="shared" si="11"/>
        <v>1438.7303084624964</v>
      </c>
      <c r="H100" s="21">
        <v>1440</v>
      </c>
      <c r="I100" s="28">
        <v>42795</v>
      </c>
      <c r="J100" s="21">
        <v>29</v>
      </c>
      <c r="K100" s="21">
        <v>6.1</v>
      </c>
      <c r="L100" s="21">
        <v>0.15</v>
      </c>
      <c r="M100" s="21">
        <f t="shared" si="6"/>
        <v>1433.8542363436457</v>
      </c>
      <c r="N100" s="21">
        <f t="shared" si="7"/>
        <v>1433.8542363436457</v>
      </c>
      <c r="O100" s="21">
        <f t="shared" si="8"/>
        <v>4.4185575027482951E-2</v>
      </c>
      <c r="P100" s="21">
        <f t="shared" si="9"/>
        <v>5.9941855750274824</v>
      </c>
      <c r="Q100" s="26">
        <f t="shared" si="10"/>
        <v>4.1804706664693931E-3</v>
      </c>
    </row>
    <row r="101" spans="1:17" x14ac:dyDescent="0.25">
      <c r="A101" s="25">
        <v>41306</v>
      </c>
      <c r="B101" s="26">
        <v>0.15509999999999999</v>
      </c>
      <c r="C101" s="21">
        <v>1514.6800539999999</v>
      </c>
      <c r="D101" s="26">
        <v>6.9999999999999999E-4</v>
      </c>
      <c r="E101" s="26">
        <v>2.1000000000000001E-2</v>
      </c>
      <c r="F101" s="21">
        <v>28</v>
      </c>
      <c r="G101" s="21">
        <f t="shared" si="11"/>
        <v>1449.990298702689</v>
      </c>
      <c r="H101" s="21">
        <v>1450</v>
      </c>
      <c r="I101" s="28">
        <v>42830</v>
      </c>
      <c r="J101" s="21">
        <v>36</v>
      </c>
      <c r="K101" s="21">
        <v>9</v>
      </c>
      <c r="L101" s="21">
        <v>0.3</v>
      </c>
      <c r="M101" s="21">
        <f t="shared" si="6"/>
        <v>1440.8998938667173</v>
      </c>
      <c r="N101" s="21">
        <f t="shared" si="7"/>
        <v>1440.8998938667173</v>
      </c>
      <c r="O101" s="21">
        <f t="shared" si="8"/>
        <v>7.7859728598150157E-2</v>
      </c>
      <c r="P101" s="21">
        <f t="shared" si="9"/>
        <v>8.7778597285981501</v>
      </c>
      <c r="Q101" s="26">
        <f t="shared" si="10"/>
        <v>6.0919289160625747E-3</v>
      </c>
    </row>
    <row r="102" spans="1:17" x14ac:dyDescent="0.25">
      <c r="A102" s="25">
        <v>41334</v>
      </c>
      <c r="B102" s="26">
        <v>0.127</v>
      </c>
      <c r="C102" s="21">
        <v>1569.1899410000001</v>
      </c>
      <c r="D102" s="26">
        <v>4.0000000000000002E-4</v>
      </c>
      <c r="E102" s="26">
        <v>2.07E-2</v>
      </c>
      <c r="F102" s="21">
        <v>33</v>
      </c>
      <c r="G102" s="21">
        <f t="shared" si="11"/>
        <v>1508.8579087570417</v>
      </c>
      <c r="H102" s="21">
        <v>1510</v>
      </c>
      <c r="I102" s="28">
        <v>42858</v>
      </c>
      <c r="J102" s="21">
        <v>36</v>
      </c>
      <c r="K102" s="21">
        <v>7.4</v>
      </c>
      <c r="L102" s="21">
        <v>0.25</v>
      </c>
      <c r="M102" s="21">
        <f t="shared" si="6"/>
        <v>1502.5404285723755</v>
      </c>
      <c r="N102" s="21">
        <f t="shared" si="7"/>
        <v>1502.5404285723755</v>
      </c>
      <c r="O102" s="21">
        <f t="shared" si="8"/>
        <v>5.4607052223480772E-2</v>
      </c>
      <c r="P102" s="21">
        <f t="shared" si="9"/>
        <v>7.2046070522234809</v>
      </c>
      <c r="Q102" s="26">
        <f t="shared" si="10"/>
        <v>4.7949505485645203E-3</v>
      </c>
    </row>
    <row r="103" spans="1:17" x14ac:dyDescent="0.25">
      <c r="A103" s="25">
        <v>41365</v>
      </c>
      <c r="B103" s="26">
        <v>0.13519999999999999</v>
      </c>
      <c r="C103" s="21">
        <v>1597.5699460000001</v>
      </c>
      <c r="D103" s="26">
        <v>2.9999999999999997E-4</v>
      </c>
      <c r="E103" s="26">
        <v>2.07E-2</v>
      </c>
      <c r="F103" s="21">
        <v>31</v>
      </c>
      <c r="G103" s="21">
        <f t="shared" si="11"/>
        <v>1534.4069694516004</v>
      </c>
      <c r="H103" s="21">
        <v>1535</v>
      </c>
      <c r="I103" s="28">
        <v>42908</v>
      </c>
      <c r="J103" s="21">
        <v>53</v>
      </c>
      <c r="K103" s="21">
        <v>12.6</v>
      </c>
      <c r="L103" s="21">
        <v>4.5</v>
      </c>
      <c r="M103" s="21">
        <f t="shared" si="6"/>
        <v>1522.3331343331122</v>
      </c>
      <c r="N103" s="21">
        <f t="shared" si="7"/>
        <v>1522.3331343331122</v>
      </c>
      <c r="O103" s="21">
        <f t="shared" si="8"/>
        <v>3.9109753448980759E-2</v>
      </c>
      <c r="P103" s="21">
        <f t="shared" si="9"/>
        <v>8.1391097534489809</v>
      </c>
      <c r="Q103" s="26">
        <f t="shared" si="10"/>
        <v>5.346470867570308E-3</v>
      </c>
    </row>
    <row r="104" spans="1:17" x14ac:dyDescent="0.25">
      <c r="A104" s="25">
        <v>41395</v>
      </c>
      <c r="B104" s="26">
        <v>0.16300000000000001</v>
      </c>
      <c r="C104" s="21">
        <v>1630.73999</v>
      </c>
      <c r="D104" s="26">
        <v>2.9999999999999997E-4</v>
      </c>
      <c r="E104" s="26">
        <v>2.01E-2</v>
      </c>
      <c r="F104" s="21">
        <v>28</v>
      </c>
      <c r="G104" s="21">
        <f t="shared" si="11"/>
        <v>1557.9094718522156</v>
      </c>
      <c r="H104" s="21">
        <v>1560</v>
      </c>
      <c r="I104" s="28">
        <v>42921</v>
      </c>
      <c r="J104" s="21">
        <v>35</v>
      </c>
      <c r="K104" s="21">
        <v>10.3</v>
      </c>
      <c r="L104" s="21">
        <v>3</v>
      </c>
      <c r="M104" s="21">
        <f t="shared" si="6"/>
        <v>1549.655123933152</v>
      </c>
      <c r="N104" s="21">
        <f t="shared" si="7"/>
        <v>1549.655123933152</v>
      </c>
      <c r="O104" s="21">
        <f t="shared" si="8"/>
        <v>3.59007502017719E-2</v>
      </c>
      <c r="P104" s="21">
        <f t="shared" si="9"/>
        <v>7.3359007502017723</v>
      </c>
      <c r="Q104" s="26">
        <f t="shared" si="10"/>
        <v>4.7338924880154327E-3</v>
      </c>
    </row>
    <row r="105" spans="1:17" x14ac:dyDescent="0.25">
      <c r="A105" s="25">
        <v>41426</v>
      </c>
      <c r="B105" s="26">
        <v>0.1686</v>
      </c>
      <c r="C105" s="21">
        <v>1606.280029</v>
      </c>
      <c r="D105" s="26">
        <v>2.0000000000000001E-4</v>
      </c>
      <c r="E105" s="26">
        <v>2.06E-2</v>
      </c>
      <c r="F105" s="21">
        <v>33</v>
      </c>
      <c r="G105" s="21">
        <f t="shared" si="11"/>
        <v>1526.0917135175978</v>
      </c>
      <c r="H105" s="21">
        <v>1525</v>
      </c>
      <c r="I105" s="28">
        <v>42949</v>
      </c>
      <c r="J105" s="21">
        <v>35</v>
      </c>
      <c r="K105" s="21">
        <v>9.6</v>
      </c>
      <c r="L105" s="21">
        <v>0.05</v>
      </c>
      <c r="M105" s="21">
        <f t="shared" si="6"/>
        <v>1515.3707537051025</v>
      </c>
      <c r="N105" s="21">
        <f t="shared" si="7"/>
        <v>1515.3707537051025</v>
      </c>
      <c r="O105" s="21">
        <f t="shared" si="8"/>
        <v>2.7575062936744596E-2</v>
      </c>
      <c r="P105" s="21">
        <f t="shared" si="9"/>
        <v>9.5775750629367433</v>
      </c>
      <c r="Q105" s="26">
        <f t="shared" si="10"/>
        <v>6.3202850124429548E-3</v>
      </c>
    </row>
    <row r="106" spans="1:17" x14ac:dyDescent="0.25">
      <c r="A106" s="25">
        <v>41456</v>
      </c>
      <c r="B106" s="26">
        <v>0.13450000000000001</v>
      </c>
      <c r="C106" s="21">
        <v>1685.7299800000001</v>
      </c>
      <c r="D106" s="26">
        <v>2.9999999999999997E-4</v>
      </c>
      <c r="E106" s="26">
        <v>2.0199999999999999E-2</v>
      </c>
      <c r="F106" s="21">
        <v>30</v>
      </c>
      <c r="G106" s="21">
        <f t="shared" si="11"/>
        <v>1620.4990673751795</v>
      </c>
      <c r="H106" s="21">
        <v>1620</v>
      </c>
      <c r="I106" s="28">
        <v>42999</v>
      </c>
      <c r="J106" s="21">
        <v>52</v>
      </c>
      <c r="K106" s="21">
        <v>12.4</v>
      </c>
      <c r="L106" s="21">
        <v>19.600000000000001</v>
      </c>
      <c r="M106" s="21">
        <f t="shared" si="6"/>
        <v>1607.5307631234286</v>
      </c>
      <c r="N106" s="21">
        <f t="shared" si="7"/>
        <v>1607.5307631234286</v>
      </c>
      <c r="O106" s="21">
        <f t="shared" si="8"/>
        <v>3.9943990727015558E-2</v>
      </c>
      <c r="P106" s="21">
        <f t="shared" si="9"/>
        <v>-7.1600560092729859</v>
      </c>
      <c r="Q106" s="26">
        <f t="shared" si="10"/>
        <v>-4.4540709101958415E-3</v>
      </c>
    </row>
    <row r="107" spans="1:17" x14ac:dyDescent="0.25">
      <c r="A107" s="25">
        <v>41487</v>
      </c>
      <c r="B107" s="26">
        <v>0.1701</v>
      </c>
      <c r="C107" s="21">
        <v>1632.969971</v>
      </c>
      <c r="D107" s="26">
        <v>2.0000000000000001E-4</v>
      </c>
      <c r="E107" s="26">
        <v>2.0400000000000001E-2</v>
      </c>
      <c r="F107" s="21">
        <v>31</v>
      </c>
      <c r="G107" s="21">
        <f t="shared" si="11"/>
        <v>1553.2514046672004</v>
      </c>
      <c r="H107" s="21">
        <v>1555</v>
      </c>
      <c r="I107" s="28">
        <v>43012</v>
      </c>
      <c r="J107" s="21">
        <v>35</v>
      </c>
      <c r="K107" s="21">
        <v>11</v>
      </c>
      <c r="L107" s="21">
        <v>0.5</v>
      </c>
      <c r="M107" s="21">
        <f t="shared" si="6"/>
        <v>1543.9701783681535</v>
      </c>
      <c r="N107" s="21">
        <f t="shared" si="7"/>
        <v>1543.9701783681535</v>
      </c>
      <c r="O107" s="21">
        <f t="shared" si="8"/>
        <v>2.641341640333876E-2</v>
      </c>
      <c r="P107" s="21">
        <f t="shared" si="9"/>
        <v>10.526413416403338</v>
      </c>
      <c r="Q107" s="26">
        <f t="shared" si="10"/>
        <v>6.8177569514515307E-3</v>
      </c>
    </row>
    <row r="108" spans="1:17" x14ac:dyDescent="0.25">
      <c r="A108" s="25">
        <v>41518</v>
      </c>
      <c r="B108" s="26">
        <v>0.16600000000000001</v>
      </c>
      <c r="C108" s="21">
        <v>1681.5500489999999</v>
      </c>
      <c r="D108" s="26">
        <v>2.9999999999999997E-4</v>
      </c>
      <c r="E108" s="26">
        <v>2.0400000000000001E-2</v>
      </c>
      <c r="F108" s="21">
        <v>31</v>
      </c>
      <c r="G108" s="21">
        <f t="shared" si="11"/>
        <v>1601.2935722798452</v>
      </c>
      <c r="H108" s="21">
        <v>1600</v>
      </c>
      <c r="I108" s="28">
        <v>43040</v>
      </c>
      <c r="J108" s="21">
        <v>32</v>
      </c>
      <c r="K108" s="21">
        <v>9</v>
      </c>
      <c r="L108" s="21">
        <v>0.05</v>
      </c>
      <c r="M108" s="21">
        <f t="shared" si="6"/>
        <v>1590.957918361624</v>
      </c>
      <c r="N108" s="21">
        <f t="shared" si="7"/>
        <v>1590.957918361624</v>
      </c>
      <c r="O108" s="21">
        <f t="shared" si="8"/>
        <v>4.0766570423313157E-2</v>
      </c>
      <c r="P108" s="21">
        <f t="shared" si="9"/>
        <v>8.9907665704233128</v>
      </c>
      <c r="Q108" s="26">
        <f t="shared" si="10"/>
        <v>5.6511655441408822E-3</v>
      </c>
    </row>
    <row r="109" spans="1:17" x14ac:dyDescent="0.25">
      <c r="A109" s="25">
        <v>41548</v>
      </c>
      <c r="B109" s="26">
        <v>0.13750000000000001</v>
      </c>
      <c r="C109" s="21">
        <v>1756.540039</v>
      </c>
      <c r="D109" s="26">
        <v>2.9999999999999997E-4</v>
      </c>
      <c r="E109" s="26">
        <v>2.01E-2</v>
      </c>
      <c r="F109" s="21">
        <v>29</v>
      </c>
      <c r="G109" s="21">
        <f t="shared" si="11"/>
        <v>1688.3070671434891</v>
      </c>
      <c r="H109" s="21">
        <v>1690</v>
      </c>
      <c r="I109" s="28">
        <v>43075</v>
      </c>
      <c r="J109" s="21">
        <v>36</v>
      </c>
      <c r="K109" s="21">
        <v>7.9</v>
      </c>
      <c r="L109" s="21">
        <v>0.95</v>
      </c>
      <c r="M109" s="21">
        <f t="shared" si="6"/>
        <v>1682.0499952603475</v>
      </c>
      <c r="N109" s="21">
        <f t="shared" si="7"/>
        <v>1682.0499952603475</v>
      </c>
      <c r="O109" s="21">
        <f t="shared" si="8"/>
        <v>4.0281479952070848E-2</v>
      </c>
      <c r="P109" s="21">
        <f t="shared" si="9"/>
        <v>6.9902814799520714</v>
      </c>
      <c r="Q109" s="26">
        <f t="shared" si="10"/>
        <v>4.1558107664154869E-3</v>
      </c>
    </row>
    <row r="110" spans="1:17" x14ac:dyDescent="0.25">
      <c r="A110" s="25">
        <v>41579</v>
      </c>
      <c r="B110" s="26">
        <v>0.13700000000000001</v>
      </c>
      <c r="C110" s="21">
        <v>1805.8100589999999</v>
      </c>
      <c r="D110" s="26">
        <v>5.0000000000000001E-4</v>
      </c>
      <c r="E110" s="26">
        <v>1.95E-2</v>
      </c>
      <c r="F110" s="21">
        <v>32</v>
      </c>
      <c r="G110" s="21">
        <f t="shared" si="11"/>
        <v>1732.6347133363827</v>
      </c>
      <c r="H110" s="21">
        <v>1730</v>
      </c>
      <c r="I110" s="28">
        <v>42738</v>
      </c>
      <c r="J110" s="21">
        <v>35</v>
      </c>
      <c r="K110" s="21">
        <v>7</v>
      </c>
      <c r="L110" s="21">
        <v>0.35</v>
      </c>
      <c r="M110" s="21">
        <f t="shared" si="6"/>
        <v>1722.9170567829012</v>
      </c>
      <c r="N110" s="21">
        <f t="shared" si="7"/>
        <v>1722.9170567829012</v>
      </c>
      <c r="O110" s="21">
        <f t="shared" si="8"/>
        <v>7.5833642666448806E-2</v>
      </c>
      <c r="P110" s="21">
        <f t="shared" si="9"/>
        <v>6.7258336426664496</v>
      </c>
      <c r="Q110" s="26">
        <f t="shared" si="10"/>
        <v>3.9037477841360464E-3</v>
      </c>
    </row>
    <row r="111" spans="1:17" x14ac:dyDescent="0.25">
      <c r="A111" s="25">
        <v>41609</v>
      </c>
      <c r="B111" s="26">
        <v>0.13719999999999999</v>
      </c>
      <c r="C111" s="21">
        <v>1848.3599850000001</v>
      </c>
      <c r="D111" s="26">
        <v>1E-4</v>
      </c>
      <c r="E111" s="26">
        <v>1.9400000000000001E-2</v>
      </c>
      <c r="F111" s="21">
        <v>31</v>
      </c>
      <c r="G111" s="21">
        <f t="shared" si="11"/>
        <v>1774.4500325110639</v>
      </c>
      <c r="H111" s="21">
        <v>1775</v>
      </c>
      <c r="I111" s="28">
        <v>42788</v>
      </c>
      <c r="J111" s="21">
        <v>53</v>
      </c>
      <c r="K111" s="21">
        <v>12.3</v>
      </c>
      <c r="L111" s="21">
        <v>24.7</v>
      </c>
      <c r="M111" s="21">
        <f t="shared" si="6"/>
        <v>1762.6742262145224</v>
      </c>
      <c r="N111" s="21">
        <f t="shared" si="7"/>
        <v>1762.6742262145224</v>
      </c>
      <c r="O111" s="21">
        <f t="shared" si="8"/>
        <v>1.507518758303145E-2</v>
      </c>
      <c r="P111" s="21">
        <f t="shared" si="9"/>
        <v>-12.384924812416967</v>
      </c>
      <c r="Q111" s="26">
        <f t="shared" si="10"/>
        <v>-7.0262131415029195E-3</v>
      </c>
    </row>
    <row r="112" spans="1:17" x14ac:dyDescent="0.25">
      <c r="A112" s="25">
        <v>41640</v>
      </c>
      <c r="B112" s="26">
        <v>0.18410000000000001</v>
      </c>
      <c r="C112" s="21">
        <v>1782.589966</v>
      </c>
      <c r="D112" s="26">
        <v>2.9999999999999997E-4</v>
      </c>
      <c r="E112" s="26">
        <v>1.9400000000000001E-2</v>
      </c>
      <c r="F112" s="21">
        <v>28</v>
      </c>
      <c r="G112" s="21">
        <f t="shared" si="11"/>
        <v>1693.6699083047611</v>
      </c>
      <c r="H112" s="21">
        <v>1695</v>
      </c>
      <c r="I112" s="28">
        <v>42801</v>
      </c>
      <c r="J112" s="21">
        <v>35</v>
      </c>
      <c r="K112" s="21">
        <v>12.5</v>
      </c>
      <c r="L112" s="21">
        <v>0.3</v>
      </c>
      <c r="M112" s="21">
        <f t="shared" si="6"/>
        <v>1682.4512404273671</v>
      </c>
      <c r="N112" s="21">
        <f t="shared" si="7"/>
        <v>1682.4512404273671</v>
      </c>
      <c r="O112" s="21">
        <f t="shared" si="8"/>
        <v>3.9007545892309856E-2</v>
      </c>
      <c r="P112" s="21">
        <f t="shared" si="9"/>
        <v>12.23900754589231</v>
      </c>
      <c r="Q112" s="26">
        <f t="shared" si="10"/>
        <v>7.2745095083905217E-3</v>
      </c>
    </row>
    <row r="113" spans="1:17" x14ac:dyDescent="0.25">
      <c r="A113" s="25">
        <v>41671</v>
      </c>
      <c r="B113" s="26">
        <v>0.14000000000000001</v>
      </c>
      <c r="C113" s="21">
        <v>1859.4499510000001</v>
      </c>
      <c r="D113" s="26">
        <v>4.0000000000000002E-4</v>
      </c>
      <c r="E113" s="26">
        <v>1.9699999999999999E-2</v>
      </c>
      <c r="F113" s="21">
        <v>31</v>
      </c>
      <c r="G113" s="21">
        <f t="shared" si="11"/>
        <v>1783.698178115942</v>
      </c>
      <c r="H113" s="21">
        <v>1785</v>
      </c>
      <c r="I113" s="28">
        <v>42829</v>
      </c>
      <c r="J113" s="21">
        <v>35</v>
      </c>
      <c r="K113" s="21">
        <v>8.8000000000000007</v>
      </c>
      <c r="L113" s="21">
        <v>0.55000000000000004</v>
      </c>
      <c r="M113" s="21">
        <f t="shared" si="6"/>
        <v>1776.1315355596005</v>
      </c>
      <c r="N113" s="21">
        <f t="shared" si="7"/>
        <v>1776.1315355596005</v>
      </c>
      <c r="O113" s="21">
        <f t="shared" si="8"/>
        <v>6.0639800015258323E-2</v>
      </c>
      <c r="P113" s="21">
        <f t="shared" si="9"/>
        <v>8.3106398000152577</v>
      </c>
      <c r="Q113" s="26">
        <f t="shared" si="10"/>
        <v>4.67906775688032E-3</v>
      </c>
    </row>
    <row r="114" spans="1:17" x14ac:dyDescent="0.25">
      <c r="A114" s="25">
        <v>41699</v>
      </c>
      <c r="B114" s="26">
        <v>0.13880000000000001</v>
      </c>
      <c r="C114" s="21">
        <v>1872.339966</v>
      </c>
      <c r="D114" s="26">
        <v>2.9999999999999997E-4</v>
      </c>
      <c r="E114" s="26">
        <v>1.9400000000000001E-2</v>
      </c>
      <c r="F114" s="21">
        <v>30</v>
      </c>
      <c r="G114" s="21">
        <f t="shared" si="11"/>
        <v>1797.8784018814574</v>
      </c>
      <c r="H114" s="21">
        <v>1800</v>
      </c>
      <c r="I114" s="28">
        <v>42857</v>
      </c>
      <c r="J114" s="21">
        <v>32</v>
      </c>
      <c r="K114" s="21">
        <v>9.4</v>
      </c>
      <c r="L114" s="21">
        <v>0.2</v>
      </c>
      <c r="M114" s="21">
        <f t="shared" si="6"/>
        <v>1790.5526581568267</v>
      </c>
      <c r="N114" s="21">
        <f t="shared" si="7"/>
        <v>1790.5526581568267</v>
      </c>
      <c r="O114" s="21">
        <f t="shared" si="8"/>
        <v>4.4382941495509559E-2</v>
      </c>
      <c r="P114" s="21">
        <f t="shared" si="9"/>
        <v>9.2443829414955108</v>
      </c>
      <c r="Q114" s="26">
        <f t="shared" si="10"/>
        <v>5.1628657215876395E-3</v>
      </c>
    </row>
    <row r="115" spans="1:17" x14ac:dyDescent="0.25">
      <c r="A115" s="25">
        <v>41730</v>
      </c>
      <c r="B115" s="26">
        <v>0.1341</v>
      </c>
      <c r="C115" s="21">
        <v>1883.9499510000001</v>
      </c>
      <c r="D115" s="26">
        <v>2.0000000000000001E-4</v>
      </c>
      <c r="E115" s="26">
        <v>1.9599999999999999E-2</v>
      </c>
      <c r="F115" s="21">
        <v>30</v>
      </c>
      <c r="G115" s="21">
        <f t="shared" si="11"/>
        <v>1811.3237879118321</v>
      </c>
      <c r="H115" s="21">
        <v>1810</v>
      </c>
      <c r="I115" s="28">
        <v>42892</v>
      </c>
      <c r="J115" s="21">
        <v>37</v>
      </c>
      <c r="K115" s="21">
        <v>9.6</v>
      </c>
      <c r="L115" s="21">
        <v>0.35</v>
      </c>
      <c r="M115" s="21">
        <f t="shared" si="6"/>
        <v>1800.3633044815724</v>
      </c>
      <c r="N115" s="21">
        <f t="shared" si="7"/>
        <v>1800.3633044815724</v>
      </c>
      <c r="O115" s="21">
        <f t="shared" si="8"/>
        <v>2.9753065988540054E-2</v>
      </c>
      <c r="P115" s="21">
        <f t="shared" si="9"/>
        <v>9.2797530659885403</v>
      </c>
      <c r="Q115" s="26">
        <f t="shared" si="10"/>
        <v>5.1543780318610262E-3</v>
      </c>
    </row>
    <row r="116" spans="1:17" x14ac:dyDescent="0.25">
      <c r="A116" s="25">
        <v>41760</v>
      </c>
      <c r="B116" s="26">
        <v>0.114</v>
      </c>
      <c r="C116" s="21">
        <v>1923.5699460000001</v>
      </c>
      <c r="D116" s="26">
        <v>5.0000000000000001E-4</v>
      </c>
      <c r="E116" s="26">
        <v>1.9599999999999999E-2</v>
      </c>
      <c r="F116" s="21">
        <v>31</v>
      </c>
      <c r="G116" s="21">
        <f t="shared" si="11"/>
        <v>1858.7600166329851</v>
      </c>
      <c r="H116" s="21">
        <v>1860</v>
      </c>
      <c r="I116" s="28">
        <v>42919</v>
      </c>
      <c r="J116" s="21">
        <v>34</v>
      </c>
      <c r="K116" s="21">
        <v>7.8</v>
      </c>
      <c r="L116" s="21">
        <v>0.5</v>
      </c>
      <c r="M116" s="21">
        <f t="shared" si="6"/>
        <v>1852.1133718803965</v>
      </c>
      <c r="N116" s="21">
        <f t="shared" si="7"/>
        <v>1852.1133718803965</v>
      </c>
      <c r="O116" s="21">
        <f t="shared" si="8"/>
        <v>7.8984299693551321E-2</v>
      </c>
      <c r="P116" s="21">
        <f t="shared" si="9"/>
        <v>7.3789842996935509</v>
      </c>
      <c r="Q116" s="26">
        <f t="shared" si="10"/>
        <v>3.9840888855534173E-3</v>
      </c>
    </row>
    <row r="117" spans="1:17" x14ac:dyDescent="0.25">
      <c r="A117" s="25">
        <v>41791</v>
      </c>
      <c r="B117" s="26">
        <v>0.1157</v>
      </c>
      <c r="C117" s="21">
        <v>1960.2299800000001</v>
      </c>
      <c r="D117" s="26">
        <v>2.0000000000000001E-4</v>
      </c>
      <c r="E117" s="26">
        <v>1.9199999999999998E-2</v>
      </c>
      <c r="F117" s="21">
        <v>31</v>
      </c>
      <c r="G117" s="21">
        <f t="shared" si="11"/>
        <v>1893.2932572203736</v>
      </c>
      <c r="H117" s="21">
        <v>1895</v>
      </c>
      <c r="I117" s="28">
        <v>42948</v>
      </c>
      <c r="J117" s="21">
        <v>32</v>
      </c>
      <c r="K117" s="21">
        <v>7.3</v>
      </c>
      <c r="L117" s="21">
        <v>1.1000000000000001</v>
      </c>
      <c r="M117" s="21">
        <f t="shared" si="6"/>
        <v>1887.6667728940467</v>
      </c>
      <c r="N117" s="21">
        <f t="shared" si="7"/>
        <v>1887.6667728940467</v>
      </c>
      <c r="O117" s="21">
        <f t="shared" si="8"/>
        <v>3.2188750073309208E-2</v>
      </c>
      <c r="P117" s="21">
        <f t="shared" si="9"/>
        <v>6.2321887500733082</v>
      </c>
      <c r="Q117" s="26">
        <f t="shared" si="10"/>
        <v>3.3015301426949023E-3</v>
      </c>
    </row>
    <row r="118" spans="1:17" x14ac:dyDescent="0.25">
      <c r="A118" s="25">
        <v>41821</v>
      </c>
      <c r="B118" s="26">
        <v>0.16950000000000001</v>
      </c>
      <c r="C118" s="21">
        <v>1930.670044</v>
      </c>
      <c r="D118" s="26">
        <v>1E-4</v>
      </c>
      <c r="E118" s="26">
        <v>1.9099999999999999E-2</v>
      </c>
      <c r="F118" s="21">
        <v>29</v>
      </c>
      <c r="G118" s="21">
        <f t="shared" si="11"/>
        <v>1839.8857970292231</v>
      </c>
      <c r="H118" s="21">
        <v>1840</v>
      </c>
      <c r="I118" s="28">
        <v>42983</v>
      </c>
      <c r="J118" s="21">
        <v>36</v>
      </c>
      <c r="K118" s="21">
        <v>12.5</v>
      </c>
      <c r="L118" s="21">
        <v>0.35</v>
      </c>
      <c r="M118" s="21">
        <f t="shared" si="6"/>
        <v>1827.481852144291</v>
      </c>
      <c r="N118" s="21">
        <f t="shared" si="7"/>
        <v>1827.481852144291</v>
      </c>
      <c r="O118" s="21">
        <f t="shared" si="8"/>
        <v>1.4619091969604061E-2</v>
      </c>
      <c r="P118" s="21">
        <f t="shared" si="9"/>
        <v>12.164619091969604</v>
      </c>
      <c r="Q118" s="26">
        <f t="shared" si="10"/>
        <v>6.6564924175286045E-3</v>
      </c>
    </row>
    <row r="119" spans="1:17" x14ac:dyDescent="0.25">
      <c r="A119" s="25">
        <v>41852</v>
      </c>
      <c r="B119" s="26">
        <v>0.1198</v>
      </c>
      <c r="C119" s="21">
        <v>2003.369995</v>
      </c>
      <c r="D119" s="26">
        <v>2.0000000000000001E-4</v>
      </c>
      <c r="E119" s="26">
        <v>1.9400000000000001E-2</v>
      </c>
      <c r="F119" s="21">
        <v>32</v>
      </c>
      <c r="G119" s="21">
        <f t="shared" si="11"/>
        <v>1931.615667775452</v>
      </c>
      <c r="H119" s="21">
        <v>1930</v>
      </c>
      <c r="I119" s="28">
        <v>43011</v>
      </c>
      <c r="J119" s="21">
        <v>35</v>
      </c>
      <c r="K119" s="21">
        <v>8.6999999999999993</v>
      </c>
      <c r="L119" s="21">
        <v>2.75</v>
      </c>
      <c r="M119" s="21">
        <f t="shared" si="6"/>
        <v>1921.2629866562934</v>
      </c>
      <c r="N119" s="21">
        <f t="shared" si="7"/>
        <v>1921.2629866562934</v>
      </c>
      <c r="O119" s="21">
        <f t="shared" si="8"/>
        <v>3.3840743574252659E-2</v>
      </c>
      <c r="P119" s="21">
        <f t="shared" si="9"/>
        <v>5.9838407435742518</v>
      </c>
      <c r="Q119" s="26">
        <f t="shared" si="10"/>
        <v>3.1145349622272913E-3</v>
      </c>
    </row>
    <row r="120" spans="1:17" x14ac:dyDescent="0.25">
      <c r="A120" s="25">
        <v>41883</v>
      </c>
      <c r="B120" s="26">
        <v>0.16309999999999999</v>
      </c>
      <c r="C120" s="21">
        <v>1972.290039</v>
      </c>
      <c r="D120" s="26">
        <v>2.0000000000000001E-4</v>
      </c>
      <c r="E120" s="26">
        <v>1.9300000000000001E-2</v>
      </c>
      <c r="F120" s="21">
        <v>31</v>
      </c>
      <c r="G120" s="21">
        <f t="shared" si="11"/>
        <v>1879.8271053637729</v>
      </c>
      <c r="H120" s="21">
        <v>1880</v>
      </c>
      <c r="I120" s="28">
        <v>43046</v>
      </c>
      <c r="J120" s="21">
        <v>38</v>
      </c>
      <c r="K120" s="21">
        <v>13.6</v>
      </c>
      <c r="L120" s="21">
        <v>0.4</v>
      </c>
      <c r="M120" s="21">
        <f t="shared" si="6"/>
        <v>1866.3608552020569</v>
      </c>
      <c r="N120" s="21">
        <f t="shared" si="7"/>
        <v>1866.3608552020569</v>
      </c>
      <c r="O120" s="21">
        <f t="shared" si="8"/>
        <v>3.1933852868188069E-2</v>
      </c>
      <c r="P120" s="21">
        <f t="shared" si="9"/>
        <v>13.231933852868188</v>
      </c>
      <c r="Q120" s="26">
        <f t="shared" si="10"/>
        <v>7.0896974805205425E-3</v>
      </c>
    </row>
    <row r="121" spans="1:17" x14ac:dyDescent="0.25">
      <c r="A121" s="25">
        <v>41913</v>
      </c>
      <c r="B121" s="26">
        <v>0.14030000000000001</v>
      </c>
      <c r="C121" s="21">
        <v>2018.0500489999999</v>
      </c>
      <c r="D121" s="26">
        <v>1E-4</v>
      </c>
      <c r="E121" s="26">
        <v>0.02</v>
      </c>
      <c r="F121" s="21">
        <v>28</v>
      </c>
      <c r="G121" s="21">
        <f t="shared" si="11"/>
        <v>1939.5086779276762</v>
      </c>
      <c r="H121" s="21">
        <v>1940</v>
      </c>
      <c r="I121" s="28">
        <v>43074</v>
      </c>
      <c r="J121" s="21">
        <v>35</v>
      </c>
      <c r="K121" s="21">
        <v>12.1</v>
      </c>
      <c r="L121" s="21">
        <v>0.95</v>
      </c>
      <c r="M121" s="21">
        <f t="shared" si="6"/>
        <v>1927.881397349465</v>
      </c>
      <c r="N121" s="21">
        <f t="shared" si="7"/>
        <v>1927.881397349465</v>
      </c>
      <c r="O121" s="21">
        <f t="shared" si="8"/>
        <v>1.488210615759198E-2</v>
      </c>
      <c r="P121" s="21">
        <f t="shared" si="9"/>
        <v>11.164882106157592</v>
      </c>
      <c r="Q121" s="26">
        <f t="shared" si="10"/>
        <v>5.7912702106610687E-3</v>
      </c>
    </row>
    <row r="122" spans="1:17" x14ac:dyDescent="0.25">
      <c r="A122" s="25">
        <v>41944</v>
      </c>
      <c r="B122" s="26">
        <v>0.1333</v>
      </c>
      <c r="C122" s="21">
        <v>2067.5600589999999</v>
      </c>
      <c r="D122" s="26">
        <v>4.0000000000000002E-4</v>
      </c>
      <c r="E122" s="26">
        <v>1.9099999999999999E-2</v>
      </c>
      <c r="F122" s="21">
        <v>33</v>
      </c>
      <c r="G122" s="21">
        <f t="shared" si="11"/>
        <v>1984.7044994635385</v>
      </c>
      <c r="H122" s="21">
        <v>1985</v>
      </c>
      <c r="I122" s="28">
        <v>42737</v>
      </c>
      <c r="J122" s="21">
        <v>35</v>
      </c>
      <c r="K122" s="21">
        <v>9.5</v>
      </c>
      <c r="L122" s="21">
        <v>0.45</v>
      </c>
      <c r="M122" s="21">
        <f t="shared" si="6"/>
        <v>1975.4238644738414</v>
      </c>
      <c r="N122" s="21">
        <f t="shared" si="7"/>
        <v>1975.4238644738414</v>
      </c>
      <c r="O122" s="21">
        <f t="shared" si="8"/>
        <v>7.1784845995174873E-2</v>
      </c>
      <c r="P122" s="21">
        <f t="shared" si="9"/>
        <v>9.121784845995176</v>
      </c>
      <c r="Q122" s="26">
        <f t="shared" si="10"/>
        <v>4.617634225262731E-3</v>
      </c>
    </row>
    <row r="123" spans="1:17" x14ac:dyDescent="0.25">
      <c r="A123" s="25">
        <v>41974</v>
      </c>
      <c r="B123" s="26">
        <v>0.192</v>
      </c>
      <c r="C123" s="21">
        <v>2058.8999020000001</v>
      </c>
      <c r="D123" s="26">
        <v>2.9999999999999997E-4</v>
      </c>
      <c r="E123" s="26">
        <v>1.9199999999999998E-2</v>
      </c>
      <c r="F123" s="21">
        <v>30</v>
      </c>
      <c r="G123" s="21">
        <f t="shared" si="11"/>
        <v>1948.5550985406421</v>
      </c>
      <c r="H123" s="21">
        <v>1950</v>
      </c>
      <c r="I123" s="28">
        <v>42772</v>
      </c>
      <c r="J123" s="21">
        <v>37</v>
      </c>
      <c r="K123" s="21">
        <v>14.5</v>
      </c>
      <c r="L123" s="21">
        <v>8.6</v>
      </c>
      <c r="M123" s="21">
        <f t="shared" si="6"/>
        <v>1935.4406995318336</v>
      </c>
      <c r="N123" s="21">
        <f t="shared" si="7"/>
        <v>1935.4406995318336</v>
      </c>
      <c r="O123" s="21">
        <f t="shared" si="8"/>
        <v>4.8081322358587232E-2</v>
      </c>
      <c r="P123" s="21">
        <f t="shared" si="9"/>
        <v>5.948081322358588</v>
      </c>
      <c r="Q123" s="26">
        <f t="shared" si="10"/>
        <v>3.0732438993338195E-3</v>
      </c>
    </row>
    <row r="124" spans="1:17" x14ac:dyDescent="0.25">
      <c r="A124" s="25">
        <v>42005</v>
      </c>
      <c r="B124" s="26">
        <v>0.2097</v>
      </c>
      <c r="C124" s="21">
        <v>1994.98999</v>
      </c>
      <c r="D124" s="26">
        <v>1E-4</v>
      </c>
      <c r="E124" s="26">
        <v>1.9699999999999999E-2</v>
      </c>
      <c r="F124" s="21">
        <v>28</v>
      </c>
      <c r="G124" s="21">
        <f t="shared" si="11"/>
        <v>1882.7949793184048</v>
      </c>
      <c r="H124" s="21">
        <v>1880</v>
      </c>
      <c r="I124" s="28">
        <v>42800</v>
      </c>
      <c r="J124" s="21">
        <v>35</v>
      </c>
      <c r="K124" s="21">
        <v>15.9</v>
      </c>
      <c r="L124" s="21">
        <v>0.15</v>
      </c>
      <c r="M124" s="21">
        <f t="shared" si="6"/>
        <v>1864.0819726891721</v>
      </c>
      <c r="N124" s="21">
        <f t="shared" si="7"/>
        <v>1864.0819726891721</v>
      </c>
      <c r="O124" s="21">
        <f t="shared" si="8"/>
        <v>1.4421834833130373E-2</v>
      </c>
      <c r="P124" s="21">
        <f t="shared" si="9"/>
        <v>15.764421834833131</v>
      </c>
      <c r="Q124" s="26">
        <f t="shared" si="10"/>
        <v>8.4569359426243332E-3</v>
      </c>
    </row>
    <row r="125" spans="1:17" x14ac:dyDescent="0.25">
      <c r="A125" s="25">
        <v>42036</v>
      </c>
      <c r="B125" s="26">
        <v>0.13339999999999999</v>
      </c>
      <c r="C125" s="21">
        <v>2104.5</v>
      </c>
      <c r="D125" s="26">
        <v>2.0000000000000001E-4</v>
      </c>
      <c r="E125" s="26">
        <v>1.9400000000000001E-2</v>
      </c>
      <c r="F125" s="21">
        <v>32</v>
      </c>
      <c r="G125" s="21">
        <f t="shared" si="11"/>
        <v>2021.2589236157696</v>
      </c>
      <c r="H125" s="21">
        <v>2020</v>
      </c>
      <c r="I125" s="28">
        <v>42827</v>
      </c>
      <c r="J125" s="21">
        <v>34</v>
      </c>
      <c r="K125" s="21">
        <v>9.6</v>
      </c>
      <c r="L125" s="21">
        <v>0.7</v>
      </c>
      <c r="M125" s="21">
        <f t="shared" si="6"/>
        <v>2010.3623674738385</v>
      </c>
      <c r="N125" s="21">
        <f t="shared" si="7"/>
        <v>2010.3623674738385</v>
      </c>
      <c r="O125" s="21">
        <f t="shared" si="8"/>
        <v>3.5418828744354654E-2</v>
      </c>
      <c r="P125" s="21">
        <f t="shared" si="9"/>
        <v>8.9354188287443552</v>
      </c>
      <c r="Q125" s="26">
        <f t="shared" si="10"/>
        <v>4.4446807069773876E-3</v>
      </c>
    </row>
    <row r="126" spans="1:17" x14ac:dyDescent="0.25">
      <c r="A126" s="25">
        <v>42064</v>
      </c>
      <c r="B126" s="26">
        <v>0.15290000000000001</v>
      </c>
      <c r="C126" s="21">
        <v>2067.889893</v>
      </c>
      <c r="D126" s="26">
        <v>5.0000000000000001E-4</v>
      </c>
      <c r="E126" s="26">
        <v>1.9599999999999999E-2</v>
      </c>
      <c r="F126" s="21">
        <v>30</v>
      </c>
      <c r="G126" s="21">
        <f t="shared" si="11"/>
        <v>1977.9799134274804</v>
      </c>
      <c r="H126" s="21">
        <v>1975</v>
      </c>
      <c r="I126" s="28">
        <v>42856</v>
      </c>
      <c r="J126" s="21">
        <v>31</v>
      </c>
      <c r="K126" s="21">
        <v>11.2</v>
      </c>
      <c r="L126" s="21">
        <v>0.15</v>
      </c>
      <c r="M126" s="21">
        <f t="shared" si="6"/>
        <v>1963.7161319177596</v>
      </c>
      <c r="N126" s="21">
        <f t="shared" si="7"/>
        <v>1963.7161319177596</v>
      </c>
      <c r="O126" s="21">
        <f t="shared" si="8"/>
        <v>8.116260464124915E-2</v>
      </c>
      <c r="P126" s="21">
        <f t="shared" si="9"/>
        <v>11.131162604641249</v>
      </c>
      <c r="Q126" s="26">
        <f t="shared" si="10"/>
        <v>5.6684173561127628E-3</v>
      </c>
    </row>
    <row r="127" spans="1:17" x14ac:dyDescent="0.25">
      <c r="A127" s="25">
        <v>42095</v>
      </c>
      <c r="B127" s="26">
        <v>0.14549999999999999</v>
      </c>
      <c r="C127" s="21">
        <v>2085.51001</v>
      </c>
      <c r="D127" s="26">
        <v>0</v>
      </c>
      <c r="E127" s="26">
        <v>1.9599999999999999E-2</v>
      </c>
      <c r="F127" s="21">
        <v>29</v>
      </c>
      <c r="G127" s="21">
        <f t="shared" si="11"/>
        <v>2000.2051682033848</v>
      </c>
      <c r="H127" s="21">
        <v>2000</v>
      </c>
      <c r="I127" s="28">
        <v>42891</v>
      </c>
      <c r="J127" s="21">
        <v>36</v>
      </c>
      <c r="K127" s="21">
        <v>12.8</v>
      </c>
      <c r="L127" s="21">
        <v>0.9</v>
      </c>
      <c r="M127" s="21">
        <f t="shared" si="6"/>
        <v>1987.2</v>
      </c>
      <c r="N127" s="21">
        <f t="shared" si="7"/>
        <v>1987.2</v>
      </c>
      <c r="O127" s="21">
        <f t="shared" si="8"/>
        <v>0</v>
      </c>
      <c r="P127" s="21">
        <f t="shared" si="9"/>
        <v>11.9</v>
      </c>
      <c r="Q127" s="26">
        <f t="shared" si="10"/>
        <v>5.9883252818035424E-3</v>
      </c>
    </row>
    <row r="128" spans="1:17" x14ac:dyDescent="0.25">
      <c r="A128" s="25">
        <v>42125</v>
      </c>
      <c r="B128" s="26">
        <v>0.1384</v>
      </c>
      <c r="C128" s="21">
        <v>2107.389893</v>
      </c>
      <c r="D128" s="26">
        <v>1E-4</v>
      </c>
      <c r="E128" s="26">
        <v>1.9599999999999999E-2</v>
      </c>
      <c r="F128" s="21">
        <v>32</v>
      </c>
      <c r="G128" s="21">
        <f t="shared" si="11"/>
        <v>2021.1041285298975</v>
      </c>
      <c r="H128" s="21">
        <v>2020</v>
      </c>
      <c r="I128" s="28">
        <v>42918</v>
      </c>
      <c r="J128" s="21">
        <v>34</v>
      </c>
      <c r="K128" s="21">
        <v>10.5</v>
      </c>
      <c r="L128" s="21">
        <v>1.95</v>
      </c>
      <c r="M128" s="21">
        <f t="shared" si="6"/>
        <v>2009.4811836492818</v>
      </c>
      <c r="N128" s="21">
        <f t="shared" si="7"/>
        <v>2009.4811836492818</v>
      </c>
      <c r="O128" s="21">
        <f t="shared" si="8"/>
        <v>1.7709501706486601E-2</v>
      </c>
      <c r="P128" s="21">
        <f t="shared" si="9"/>
        <v>8.5677095017064868</v>
      </c>
      <c r="Q128" s="26">
        <f t="shared" si="10"/>
        <v>4.2636425617816704E-3</v>
      </c>
    </row>
    <row r="129" spans="1:17" x14ac:dyDescent="0.25">
      <c r="A129" s="25">
        <v>42156</v>
      </c>
      <c r="B129" s="26">
        <v>0.18229999999999999</v>
      </c>
      <c r="C129" s="21">
        <v>2063.110107</v>
      </c>
      <c r="D129" s="26">
        <v>2.0000000000000001E-4</v>
      </c>
      <c r="E129" s="26">
        <v>1.9900000000000001E-2</v>
      </c>
      <c r="F129" s="21">
        <v>31</v>
      </c>
      <c r="G129" s="21">
        <f t="shared" si="11"/>
        <v>1955.8599137535732</v>
      </c>
      <c r="H129" s="21">
        <v>1955</v>
      </c>
      <c r="I129" s="28">
        <v>42954</v>
      </c>
      <c r="J129" s="21">
        <v>38</v>
      </c>
      <c r="K129" s="21">
        <v>15.4</v>
      </c>
      <c r="L129" s="21">
        <v>0.25</v>
      </c>
      <c r="M129" s="21">
        <f t="shared" si="6"/>
        <v>1939.5592935744792</v>
      </c>
      <c r="N129" s="21">
        <f t="shared" si="7"/>
        <v>1939.5592935744792</v>
      </c>
      <c r="O129" s="21">
        <f t="shared" si="8"/>
        <v>3.3207809764525358E-2</v>
      </c>
      <c r="P129" s="21">
        <f t="shared" si="9"/>
        <v>15.183207809764525</v>
      </c>
      <c r="Q129" s="26">
        <f t="shared" si="10"/>
        <v>7.8281740909208718E-3</v>
      </c>
    </row>
    <row r="130" spans="1:17" x14ac:dyDescent="0.25">
      <c r="A130" s="25">
        <v>42186</v>
      </c>
      <c r="B130" s="26">
        <v>0.1212</v>
      </c>
      <c r="C130" s="21">
        <v>2103.8400879999999</v>
      </c>
      <c r="D130" s="26">
        <v>4.0000000000000002E-4</v>
      </c>
      <c r="E130" s="26">
        <v>2.01E-2</v>
      </c>
      <c r="F130" s="21">
        <v>31</v>
      </c>
      <c r="G130" s="21">
        <f t="shared" si="11"/>
        <v>2028.7368391147279</v>
      </c>
      <c r="H130" s="21">
        <v>2030</v>
      </c>
      <c r="I130" s="28">
        <v>42982</v>
      </c>
      <c r="J130" s="21">
        <v>35</v>
      </c>
      <c r="K130" s="21">
        <v>10.4</v>
      </c>
      <c r="L130" s="21">
        <v>69.3</v>
      </c>
      <c r="M130" s="21">
        <f t="shared" si="6"/>
        <v>2019.5221384795454</v>
      </c>
      <c r="N130" s="21">
        <f t="shared" si="7"/>
        <v>2019.5221384795454</v>
      </c>
      <c r="O130" s="21">
        <f t="shared" si="8"/>
        <v>6.8962909821274163E-2</v>
      </c>
      <c r="P130" s="21">
        <f t="shared" si="9"/>
        <v>-58.831037090178725</v>
      </c>
      <c r="Q130" s="26">
        <f t="shared" si="10"/>
        <v>-2.913116720496629E-2</v>
      </c>
    </row>
    <row r="131" spans="1:17" x14ac:dyDescent="0.25">
      <c r="A131" s="25">
        <v>42217</v>
      </c>
      <c r="B131" s="26">
        <v>0.2843</v>
      </c>
      <c r="C131" s="21">
        <v>1972.1800539999999</v>
      </c>
      <c r="D131" s="26">
        <v>0</v>
      </c>
      <c r="E131" s="26">
        <v>2.07E-2</v>
      </c>
      <c r="F131" s="21">
        <v>30</v>
      </c>
      <c r="G131" s="21">
        <f t="shared" si="11"/>
        <v>1820.8001565826758</v>
      </c>
      <c r="H131" s="21">
        <v>1820</v>
      </c>
      <c r="I131" s="28">
        <v>43010</v>
      </c>
      <c r="J131" s="21">
        <v>32</v>
      </c>
      <c r="K131" s="21">
        <v>19.600000000000001</v>
      </c>
      <c r="L131" s="21">
        <v>0.5</v>
      </c>
      <c r="M131" s="21">
        <f t="shared" si="6"/>
        <v>1800.4</v>
      </c>
      <c r="N131" s="21">
        <f t="shared" si="7"/>
        <v>1800.4</v>
      </c>
      <c r="O131" s="21">
        <f t="shared" si="8"/>
        <v>0</v>
      </c>
      <c r="P131" s="21">
        <f t="shared" si="9"/>
        <v>19.100000000000001</v>
      </c>
      <c r="Q131" s="26">
        <f t="shared" si="10"/>
        <v>1.0608753610308821E-2</v>
      </c>
    </row>
    <row r="132" spans="1:17" x14ac:dyDescent="0.25">
      <c r="A132" s="25">
        <v>42248</v>
      </c>
      <c r="B132" s="26">
        <v>0.245</v>
      </c>
      <c r="C132" s="21">
        <v>1920.030029</v>
      </c>
      <c r="D132" s="26">
        <v>0</v>
      </c>
      <c r="E132" s="26">
        <v>2.1899999999999999E-2</v>
      </c>
      <c r="F132" s="21">
        <v>30</v>
      </c>
      <c r="G132" s="21">
        <f t="shared" si="11"/>
        <v>1791.0061389714701</v>
      </c>
      <c r="H132" s="21">
        <v>1790</v>
      </c>
      <c r="I132" s="28">
        <v>43045</v>
      </c>
      <c r="J132" s="21">
        <v>37</v>
      </c>
      <c r="K132" s="21">
        <v>18.600000000000001</v>
      </c>
      <c r="L132" s="21">
        <v>0.15</v>
      </c>
      <c r="M132" s="21">
        <f t="shared" si="6"/>
        <v>1771.4</v>
      </c>
      <c r="N132" s="21">
        <f t="shared" si="7"/>
        <v>1771.4</v>
      </c>
      <c r="O132" s="21">
        <f t="shared" si="8"/>
        <v>0</v>
      </c>
      <c r="P132" s="21">
        <f t="shared" si="9"/>
        <v>18.450000000000003</v>
      </c>
      <c r="Q132" s="26">
        <f t="shared" si="10"/>
        <v>1.0415490572428588E-2</v>
      </c>
    </row>
    <row r="133" spans="1:17" x14ac:dyDescent="0.25">
      <c r="A133" s="25">
        <v>42278</v>
      </c>
      <c r="B133" s="26">
        <v>0.1507</v>
      </c>
      <c r="C133" s="21">
        <v>2079.360107</v>
      </c>
      <c r="D133" s="26">
        <v>1E-4</v>
      </c>
      <c r="E133" s="26">
        <v>2.1100000000000001E-2</v>
      </c>
      <c r="F133" s="21">
        <v>31</v>
      </c>
      <c r="G133" s="21">
        <f t="shared" si="11"/>
        <v>1988.4152385153541</v>
      </c>
      <c r="H133" s="21">
        <v>1990</v>
      </c>
      <c r="I133" s="28">
        <v>43073</v>
      </c>
      <c r="J133" s="21">
        <v>35</v>
      </c>
      <c r="K133" s="21">
        <v>12.5</v>
      </c>
      <c r="L133" s="21">
        <v>1.1000000000000001</v>
      </c>
      <c r="M133" s="21">
        <f t="shared" ref="M133:M147" si="12">H133*EXP(-D133*(J133/365))-K133</f>
        <v>1977.4809178997089</v>
      </c>
      <c r="N133" s="21">
        <f t="shared" ref="N133:N147" si="13">M133/$B$1</f>
        <v>1977.4809178997089</v>
      </c>
      <c r="O133" s="21">
        <f t="shared" ref="O133:O147" si="14">(N133+K133)*(EXP(D133*F133/365)-1)</f>
        <v>1.6901279568419782E-2</v>
      </c>
      <c r="P133" s="21">
        <f t="shared" ref="P133:P147" si="15">K133-L133+O133</f>
        <v>11.416901279568419</v>
      </c>
      <c r="Q133" s="26">
        <f t="shared" ref="Q133:Q147" si="16">P133/N133</f>
        <v>5.773457117196539E-3</v>
      </c>
    </row>
    <row r="134" spans="1:17" x14ac:dyDescent="0.25">
      <c r="A134" s="25">
        <v>42309</v>
      </c>
      <c r="B134" s="26">
        <v>0.1613</v>
      </c>
      <c r="C134" s="21">
        <v>2080.4099120000001</v>
      </c>
      <c r="D134" s="26">
        <v>1.1000000000000001E-3</v>
      </c>
      <c r="E134" s="26">
        <v>2.07E-2</v>
      </c>
      <c r="F134" s="21">
        <v>31</v>
      </c>
      <c r="G134" s="21">
        <f t="shared" ref="G134:G147" si="17">C134*EXP((D134-E134+((B134^2)/2))*(1/12)+(B134*SQRT(F134/365)*$B$2))</f>
        <v>1983.7877222672601</v>
      </c>
      <c r="H134" s="21">
        <v>1985</v>
      </c>
      <c r="I134" s="28">
        <v>42743</v>
      </c>
      <c r="J134" s="21">
        <v>39</v>
      </c>
      <c r="K134" s="21">
        <v>14.5</v>
      </c>
      <c r="L134" s="21">
        <v>5.0999999999999996</v>
      </c>
      <c r="M134" s="21">
        <f t="shared" si="12"/>
        <v>1970.2667082307028</v>
      </c>
      <c r="N134" s="21">
        <f t="shared" si="13"/>
        <v>1970.2667082307028</v>
      </c>
      <c r="O134" s="21">
        <f t="shared" si="14"/>
        <v>0.18543481195906203</v>
      </c>
      <c r="P134" s="21">
        <f t="shared" si="15"/>
        <v>9.5854348119590629</v>
      </c>
      <c r="Q134" s="26">
        <f t="shared" si="16"/>
        <v>4.86504429675248E-3</v>
      </c>
    </row>
    <row r="135" spans="1:17" x14ac:dyDescent="0.25">
      <c r="A135" s="25">
        <v>42339</v>
      </c>
      <c r="B135" s="26">
        <v>0.18210000000000001</v>
      </c>
      <c r="C135" s="21">
        <v>2043.9399410000001</v>
      </c>
      <c r="D135" s="26">
        <v>1.4E-3</v>
      </c>
      <c r="E135" s="26">
        <v>2.1100000000000001E-2</v>
      </c>
      <c r="F135" s="21">
        <v>29</v>
      </c>
      <c r="G135" s="21">
        <f t="shared" si="17"/>
        <v>1941.1689444355343</v>
      </c>
      <c r="H135" s="21">
        <v>1940</v>
      </c>
      <c r="I135" s="28">
        <v>42771</v>
      </c>
      <c r="J135" s="21">
        <v>36</v>
      </c>
      <c r="K135" s="21">
        <v>14.3</v>
      </c>
      <c r="L135" s="21">
        <v>23.1</v>
      </c>
      <c r="M135" s="21">
        <f t="shared" si="12"/>
        <v>1925.4321390417849</v>
      </c>
      <c r="N135" s="21">
        <f t="shared" si="13"/>
        <v>1925.4321390417849</v>
      </c>
      <c r="O135" s="21">
        <f t="shared" si="14"/>
        <v>0.21577398623526464</v>
      </c>
      <c r="P135" s="21">
        <f t="shared" si="15"/>
        <v>-8.5842260137647362</v>
      </c>
      <c r="Q135" s="26">
        <f t="shared" si="16"/>
        <v>-4.4583373465640714E-3</v>
      </c>
    </row>
    <row r="136" spans="1:17" x14ac:dyDescent="0.25">
      <c r="A136" s="25">
        <v>42370</v>
      </c>
      <c r="B136" s="26">
        <v>0.20200000000000001</v>
      </c>
      <c r="C136" s="21">
        <v>1940.23999</v>
      </c>
      <c r="D136" s="26">
        <v>2.2000000000000001E-3</v>
      </c>
      <c r="E136" s="26">
        <v>2.2700000000000001E-2</v>
      </c>
      <c r="F136" s="21">
        <v>31</v>
      </c>
      <c r="G136" s="21">
        <f t="shared" si="17"/>
        <v>1829.3022746599797</v>
      </c>
      <c r="H136" s="21">
        <v>1830</v>
      </c>
      <c r="I136" s="28">
        <v>42798</v>
      </c>
      <c r="J136" s="21">
        <v>35</v>
      </c>
      <c r="K136" s="21">
        <v>16</v>
      </c>
      <c r="L136" s="21">
        <v>0.6</v>
      </c>
      <c r="M136" s="21">
        <f t="shared" si="12"/>
        <v>1813.6139859234643</v>
      </c>
      <c r="N136" s="21">
        <f t="shared" si="13"/>
        <v>1813.6139859234643</v>
      </c>
      <c r="O136" s="21">
        <f t="shared" si="14"/>
        <v>0.34189406045050119</v>
      </c>
      <c r="P136" s="21">
        <f t="shared" si="15"/>
        <v>15.741894060450502</v>
      </c>
      <c r="Q136" s="26">
        <f t="shared" si="16"/>
        <v>8.6798481830382291E-3</v>
      </c>
    </row>
    <row r="137" spans="1:17" x14ac:dyDescent="0.25">
      <c r="A137" s="25">
        <v>42401</v>
      </c>
      <c r="B137" s="26">
        <v>0.20549999999999999</v>
      </c>
      <c r="C137" s="21">
        <v>1932.2299800000001</v>
      </c>
      <c r="D137" s="26">
        <v>2.3E-3</v>
      </c>
      <c r="E137" s="26">
        <v>2.3E-2</v>
      </c>
      <c r="F137" s="21">
        <v>31</v>
      </c>
      <c r="G137" s="21">
        <f t="shared" si="17"/>
        <v>1819.9708288965896</v>
      </c>
      <c r="H137" s="21">
        <v>1820</v>
      </c>
      <c r="I137" s="28">
        <v>42826</v>
      </c>
      <c r="J137" s="21">
        <v>32</v>
      </c>
      <c r="K137" s="21">
        <v>14</v>
      </c>
      <c r="L137" s="21">
        <v>0.05</v>
      </c>
      <c r="M137" s="21">
        <f t="shared" si="12"/>
        <v>1805.6330452175064</v>
      </c>
      <c r="N137" s="21">
        <f t="shared" si="13"/>
        <v>1805.6330452175064</v>
      </c>
      <c r="O137" s="21">
        <f t="shared" si="14"/>
        <v>0.35548632547642978</v>
      </c>
      <c r="P137" s="21">
        <f t="shared" si="15"/>
        <v>14.30548632547643</v>
      </c>
      <c r="Q137" s="26">
        <f t="shared" si="16"/>
        <v>7.9226985590270874E-3</v>
      </c>
    </row>
    <row r="138" spans="1:17" x14ac:dyDescent="0.25">
      <c r="A138" s="25">
        <v>42430</v>
      </c>
      <c r="B138" s="26">
        <v>0.13950000000000001</v>
      </c>
      <c r="C138" s="21">
        <v>2059.73999</v>
      </c>
      <c r="D138" s="26">
        <v>1.8E-3</v>
      </c>
      <c r="E138" s="26">
        <v>2.1700000000000001E-2</v>
      </c>
      <c r="F138" s="21">
        <v>29</v>
      </c>
      <c r="G138" s="21">
        <f t="shared" si="17"/>
        <v>1978.6426232281544</v>
      </c>
      <c r="H138" s="21">
        <v>1980</v>
      </c>
      <c r="I138" s="28">
        <v>42861</v>
      </c>
      <c r="J138" s="21">
        <v>36</v>
      </c>
      <c r="K138" s="21">
        <v>11.5</v>
      </c>
      <c r="L138" s="21">
        <v>1.3</v>
      </c>
      <c r="M138" s="21">
        <f t="shared" si="12"/>
        <v>1968.148513393159</v>
      </c>
      <c r="N138" s="21">
        <f t="shared" si="13"/>
        <v>1968.148513393159</v>
      </c>
      <c r="O138" s="21">
        <f t="shared" si="14"/>
        <v>0.28313710164743977</v>
      </c>
      <c r="P138" s="21">
        <f t="shared" si="15"/>
        <v>10.48313710164744</v>
      </c>
      <c r="Q138" s="26">
        <f t="shared" si="16"/>
        <v>5.3263953559958407E-3</v>
      </c>
    </row>
    <row r="139" spans="1:17" x14ac:dyDescent="0.25">
      <c r="A139" s="25">
        <v>42461</v>
      </c>
      <c r="B139" s="26">
        <v>0.157</v>
      </c>
      <c r="C139" s="21">
        <v>2065.3000489999999</v>
      </c>
      <c r="D139" s="26">
        <v>1.6000000000000001E-3</v>
      </c>
      <c r="E139" s="26">
        <v>2.12E-2</v>
      </c>
      <c r="F139" s="21">
        <v>32</v>
      </c>
      <c r="G139" s="21">
        <f t="shared" si="17"/>
        <v>1970.293626779358</v>
      </c>
      <c r="H139" s="21">
        <v>1970</v>
      </c>
      <c r="I139" s="28">
        <v>42889</v>
      </c>
      <c r="J139" s="21">
        <v>35</v>
      </c>
      <c r="K139" s="21">
        <v>12.2</v>
      </c>
      <c r="L139" s="21">
        <v>0.2</v>
      </c>
      <c r="M139" s="21">
        <f t="shared" si="12"/>
        <v>1957.4977766095103</v>
      </c>
      <c r="N139" s="21">
        <f t="shared" si="13"/>
        <v>1957.4977766095103</v>
      </c>
      <c r="O139" s="21">
        <f t="shared" si="14"/>
        <v>0.27631671151991061</v>
      </c>
      <c r="P139" s="21">
        <f t="shared" si="15"/>
        <v>12.276316711519911</v>
      </c>
      <c r="Q139" s="26">
        <f t="shared" si="16"/>
        <v>6.2714332849885231E-3</v>
      </c>
    </row>
    <row r="140" spans="1:17" x14ac:dyDescent="0.25">
      <c r="A140" s="25">
        <v>42491</v>
      </c>
      <c r="B140" s="26">
        <v>0.1419</v>
      </c>
      <c r="C140" s="21">
        <v>2096.9499510000001</v>
      </c>
      <c r="D140" s="26">
        <v>2.7000000000000001E-3</v>
      </c>
      <c r="E140" s="26">
        <v>2.1399999999999999E-2</v>
      </c>
      <c r="F140" s="21">
        <v>30</v>
      </c>
      <c r="G140" s="21">
        <f t="shared" si="17"/>
        <v>2011.907082463777</v>
      </c>
      <c r="H140" s="21">
        <v>2010</v>
      </c>
      <c r="I140" s="28">
        <v>42917</v>
      </c>
      <c r="J140" s="21">
        <v>31</v>
      </c>
      <c r="K140" s="21">
        <v>9.6999999999999993</v>
      </c>
      <c r="L140" s="21">
        <v>0.2</v>
      </c>
      <c r="M140" s="21">
        <f t="shared" si="12"/>
        <v>1999.8391295566169</v>
      </c>
      <c r="N140" s="21">
        <f t="shared" si="13"/>
        <v>1999.8391295566169</v>
      </c>
      <c r="O140" s="21">
        <f t="shared" si="14"/>
        <v>0.44600200522505079</v>
      </c>
      <c r="P140" s="21">
        <f t="shared" si="15"/>
        <v>9.9460020052250506</v>
      </c>
      <c r="Q140" s="26">
        <f t="shared" si="16"/>
        <v>4.9734010392276764E-3</v>
      </c>
    </row>
    <row r="141" spans="1:17" x14ac:dyDescent="0.25">
      <c r="A141" s="25">
        <v>42522</v>
      </c>
      <c r="B141" s="26">
        <v>0.1565</v>
      </c>
      <c r="C141" s="21">
        <v>2098.860107</v>
      </c>
      <c r="D141" s="26">
        <v>2E-3</v>
      </c>
      <c r="E141" s="26">
        <v>2.1299999999999999E-2</v>
      </c>
      <c r="F141" s="21">
        <v>29</v>
      </c>
      <c r="G141" s="21">
        <f t="shared" si="17"/>
        <v>2007.1053029709144</v>
      </c>
      <c r="H141" s="21">
        <v>2010</v>
      </c>
      <c r="I141" s="28">
        <v>42952</v>
      </c>
      <c r="J141" s="21">
        <v>36</v>
      </c>
      <c r="K141" s="21">
        <v>13.4</v>
      </c>
      <c r="L141" s="21">
        <v>0.2</v>
      </c>
      <c r="M141" s="21">
        <f t="shared" si="12"/>
        <v>1996.2035459529177</v>
      </c>
      <c r="N141" s="21">
        <f t="shared" si="13"/>
        <v>1996.2035459529177</v>
      </c>
      <c r="O141" s="21">
        <f t="shared" si="14"/>
        <v>0.31935963520386162</v>
      </c>
      <c r="P141" s="21">
        <f t="shared" si="15"/>
        <v>13.519359635203863</v>
      </c>
      <c r="Q141" s="26">
        <f t="shared" si="16"/>
        <v>6.7725356277484189E-3</v>
      </c>
    </row>
    <row r="142" spans="1:17" x14ac:dyDescent="0.25">
      <c r="A142" s="25">
        <v>42552</v>
      </c>
      <c r="B142" s="26">
        <v>0.1187</v>
      </c>
      <c r="C142" s="21">
        <v>2173.6000979999999</v>
      </c>
      <c r="D142" s="26">
        <v>1.9E-3</v>
      </c>
      <c r="E142" s="26">
        <v>2.0799999999999999E-2</v>
      </c>
      <c r="F142" s="21">
        <v>33</v>
      </c>
      <c r="G142" s="21">
        <f t="shared" si="17"/>
        <v>2095.3187418065795</v>
      </c>
      <c r="H142" s="21">
        <v>2095</v>
      </c>
      <c r="I142" s="28">
        <v>42980</v>
      </c>
      <c r="J142" s="21">
        <v>35</v>
      </c>
      <c r="K142" s="21">
        <v>9.1</v>
      </c>
      <c r="L142" s="21">
        <v>0.4</v>
      </c>
      <c r="M142" s="21">
        <f t="shared" si="12"/>
        <v>2085.5183429876192</v>
      </c>
      <c r="N142" s="21">
        <f t="shared" si="13"/>
        <v>2085.5183429876192</v>
      </c>
      <c r="O142" s="21">
        <f t="shared" si="14"/>
        <v>0.35984616701293992</v>
      </c>
      <c r="P142" s="21">
        <f t="shared" si="15"/>
        <v>9.0598461670129389</v>
      </c>
      <c r="Q142" s="26">
        <f t="shared" si="16"/>
        <v>4.3441699745657538E-3</v>
      </c>
    </row>
    <row r="143" spans="1:17" x14ac:dyDescent="0.25">
      <c r="A143" s="25">
        <v>42583</v>
      </c>
      <c r="B143" s="26">
        <v>0.13239999999999999</v>
      </c>
      <c r="C143" s="21">
        <v>2170.9499510000001</v>
      </c>
      <c r="D143" s="26">
        <v>2.5999999999999999E-3</v>
      </c>
      <c r="E143" s="26">
        <v>2.07E-2</v>
      </c>
      <c r="F143" s="21">
        <v>30</v>
      </c>
      <c r="G143" s="21">
        <f t="shared" si="17"/>
        <v>2088.4642980699464</v>
      </c>
      <c r="H143" s="21">
        <v>2090</v>
      </c>
      <c r="I143" s="28">
        <v>43015</v>
      </c>
      <c r="J143" s="21">
        <v>37</v>
      </c>
      <c r="K143" s="21">
        <v>12.6</v>
      </c>
      <c r="L143" s="21">
        <v>1.35</v>
      </c>
      <c r="M143" s="21">
        <f t="shared" si="12"/>
        <v>2076.8492287486602</v>
      </c>
      <c r="N143" s="21">
        <f t="shared" si="13"/>
        <v>2076.8492287486602</v>
      </c>
      <c r="O143" s="21">
        <f t="shared" si="14"/>
        <v>0.44656015087098649</v>
      </c>
      <c r="P143" s="21">
        <f t="shared" si="15"/>
        <v>11.696560150870987</v>
      </c>
      <c r="Q143" s="26">
        <f t="shared" si="16"/>
        <v>5.6318773596860374E-3</v>
      </c>
    </row>
    <row r="144" spans="1:17" x14ac:dyDescent="0.25">
      <c r="A144" s="25">
        <v>42614</v>
      </c>
      <c r="B144" s="26">
        <v>0.13289999999999999</v>
      </c>
      <c r="C144" s="21">
        <v>2168.2700199999999</v>
      </c>
      <c r="D144" s="26">
        <v>2E-3</v>
      </c>
      <c r="E144" s="26">
        <v>2.0899999999999998E-2</v>
      </c>
      <c r="F144" s="21">
        <v>31</v>
      </c>
      <c r="G144" s="21">
        <f t="shared" si="17"/>
        <v>2084.1466615046384</v>
      </c>
      <c r="H144" s="21">
        <v>2080</v>
      </c>
      <c r="I144" s="28">
        <v>43043</v>
      </c>
      <c r="J144" s="21">
        <v>35</v>
      </c>
      <c r="K144" s="21">
        <v>11.7</v>
      </c>
      <c r="L144" s="21">
        <v>2.5</v>
      </c>
      <c r="M144" s="21">
        <f t="shared" si="12"/>
        <v>2067.9011341390451</v>
      </c>
      <c r="N144" s="21">
        <f t="shared" si="13"/>
        <v>2067.9011341390451</v>
      </c>
      <c r="O144" s="21">
        <f t="shared" si="14"/>
        <v>0.35327731946174762</v>
      </c>
      <c r="P144" s="21">
        <f t="shared" si="15"/>
        <v>9.5532773194617473</v>
      </c>
      <c r="Q144" s="26">
        <f t="shared" si="16"/>
        <v>4.6197940325803733E-3</v>
      </c>
    </row>
    <row r="145" spans="1:17" x14ac:dyDescent="0.25">
      <c r="A145" s="25">
        <v>42644</v>
      </c>
      <c r="B145" s="26">
        <v>0.1706</v>
      </c>
      <c r="C145" s="21">
        <v>2126.1499020000001</v>
      </c>
      <c r="D145" s="26">
        <v>2E-3</v>
      </c>
      <c r="E145" s="26">
        <v>2.1100000000000001E-2</v>
      </c>
      <c r="F145" s="21">
        <v>30</v>
      </c>
      <c r="G145" s="21">
        <f t="shared" si="17"/>
        <v>2023.8958680210221</v>
      </c>
      <c r="H145" s="21">
        <v>2025</v>
      </c>
      <c r="I145" s="28">
        <v>43071</v>
      </c>
      <c r="J145" s="21">
        <v>32</v>
      </c>
      <c r="K145" s="21">
        <v>13</v>
      </c>
      <c r="L145" s="21">
        <v>0.1</v>
      </c>
      <c r="M145" s="21">
        <f t="shared" si="12"/>
        <v>2011.6449626343226</v>
      </c>
      <c r="N145" s="21">
        <f t="shared" si="13"/>
        <v>2011.6449626343226</v>
      </c>
      <c r="O145" s="21">
        <f t="shared" si="14"/>
        <v>0.33284570645379241</v>
      </c>
      <c r="P145" s="21">
        <f t="shared" si="15"/>
        <v>13.232845706453793</v>
      </c>
      <c r="Q145" s="26">
        <f t="shared" si="16"/>
        <v>6.5781218615858028E-3</v>
      </c>
    </row>
    <row r="146" spans="1:17" x14ac:dyDescent="0.25">
      <c r="A146" s="25">
        <v>42675</v>
      </c>
      <c r="B146" s="26">
        <v>0.1333</v>
      </c>
      <c r="C146" s="21">
        <v>2198.8100589999999</v>
      </c>
      <c r="D146" s="26">
        <v>3.8E-3</v>
      </c>
      <c r="E146" s="26">
        <v>2.1000000000000001E-2</v>
      </c>
      <c r="F146" s="21">
        <v>30</v>
      </c>
      <c r="G146" s="21">
        <f t="shared" si="17"/>
        <v>2114.8998235178983</v>
      </c>
      <c r="H146" s="21">
        <v>2115</v>
      </c>
      <c r="I146" s="28">
        <v>42741</v>
      </c>
      <c r="J146" s="21">
        <v>37</v>
      </c>
      <c r="K146" s="21">
        <v>11</v>
      </c>
      <c r="L146" s="21">
        <v>0.55000000000000004</v>
      </c>
      <c r="M146" s="21">
        <f t="shared" si="12"/>
        <v>2103.1854473061117</v>
      </c>
      <c r="N146" s="21">
        <f t="shared" si="13"/>
        <v>2103.1854473061117</v>
      </c>
      <c r="O146" s="21">
        <f t="shared" si="14"/>
        <v>0.66042406357528294</v>
      </c>
      <c r="P146" s="21">
        <f t="shared" si="15"/>
        <v>11.110424063575282</v>
      </c>
      <c r="Q146" s="26">
        <f t="shared" si="16"/>
        <v>5.2826649584354016E-3</v>
      </c>
    </row>
    <row r="147" spans="1:17" x14ac:dyDescent="0.25">
      <c r="A147" s="25">
        <v>42705</v>
      </c>
      <c r="B147" s="26">
        <v>0.1404</v>
      </c>
      <c r="C147" s="21">
        <v>2238.830078</v>
      </c>
      <c r="D147" s="26">
        <v>4.4000000000000003E-3</v>
      </c>
      <c r="E147" s="26">
        <v>2.01E-2</v>
      </c>
      <c r="F147" s="21">
        <v>32</v>
      </c>
      <c r="G147" s="21">
        <f t="shared" si="17"/>
        <v>2146.6209452024946</v>
      </c>
      <c r="H147" s="21">
        <v>2145</v>
      </c>
      <c r="I147" s="28">
        <v>42769</v>
      </c>
      <c r="J147" s="21">
        <v>35</v>
      </c>
      <c r="K147" s="21">
        <v>11.2</v>
      </c>
      <c r="L147" s="21"/>
      <c r="M147" s="21">
        <f t="shared" si="12"/>
        <v>2132.8951771952202</v>
      </c>
      <c r="N147" s="21">
        <f t="shared" si="13"/>
        <v>2132.8951771952202</v>
      </c>
      <c r="O147" s="21">
        <f t="shared" si="14"/>
        <v>0.82725160470629566</v>
      </c>
      <c r="P147" s="21">
        <f t="shared" si="15"/>
        <v>12.027251604706295</v>
      </c>
      <c r="Q147" s="26">
        <f t="shared" si="16"/>
        <v>5.6389323457153012E-3</v>
      </c>
    </row>
    <row r="148" spans="1:17" x14ac:dyDescent="0.25">
      <c r="A148" s="21"/>
      <c r="B148" s="21"/>
      <c r="C148" s="21"/>
      <c r="D148" s="21"/>
      <c r="E148" s="21"/>
      <c r="F148" s="21"/>
      <c r="G148" s="21"/>
      <c r="H148" s="21"/>
      <c r="I148" s="21"/>
      <c r="J148" s="21"/>
      <c r="K148" s="21"/>
      <c r="L148" s="21"/>
      <c r="M148" s="21"/>
      <c r="N148" s="21"/>
      <c r="O148" s="21"/>
      <c r="P148" s="21"/>
      <c r="Q148" s="21"/>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150"/>
  <sheetViews>
    <sheetView zoomScale="70" zoomScaleNormal="70" workbookViewId="0">
      <selection activeCell="O4" sqref="O4:R4"/>
    </sheetView>
  </sheetViews>
  <sheetFormatPr baseColWidth="10" defaultColWidth="12.28515625" defaultRowHeight="15.75" x14ac:dyDescent="0.25"/>
  <cols>
    <col min="1" max="1" width="21.5703125" style="8" bestFit="1" customWidth="1"/>
    <col min="2" max="2" width="24.7109375" style="9" bestFit="1" customWidth="1"/>
    <col min="3" max="3" width="12.28515625" style="9"/>
    <col min="4" max="4" width="12.28515625" style="3"/>
    <col min="5" max="5" width="16.5703125" style="3" bestFit="1" customWidth="1"/>
    <col min="6" max="6" width="20.140625" style="3" bestFit="1" customWidth="1"/>
    <col min="7" max="7" width="20" style="3" bestFit="1" customWidth="1"/>
    <col min="8" max="8" width="21.28515625" style="3" bestFit="1" customWidth="1"/>
    <col min="9" max="9" width="21.7109375" style="3" bestFit="1" customWidth="1"/>
    <col min="10" max="10" width="24" style="19" bestFit="1" customWidth="1"/>
    <col min="11" max="11" width="21.28515625" style="3" bestFit="1" customWidth="1"/>
    <col min="12" max="12" width="12.28515625" style="3"/>
    <col min="13" max="13" width="19" style="3" bestFit="1" customWidth="1"/>
    <col min="14" max="14" width="12.28515625" style="3"/>
    <col min="15" max="15" width="16.28515625" style="3" bestFit="1" customWidth="1"/>
    <col min="16" max="17" width="8.5703125" style="3" bestFit="1" customWidth="1"/>
    <col min="18" max="18" width="19.7109375" style="3" bestFit="1" customWidth="1"/>
    <col min="19" max="19" width="21.140625" style="3" bestFit="1" customWidth="1"/>
    <col min="20" max="21" width="12.28515625" style="3"/>
    <col min="22" max="22" width="15" style="3" bestFit="1" customWidth="1"/>
    <col min="23" max="23" width="12.28515625" style="3"/>
    <col min="24" max="24" width="19.28515625" style="3" bestFit="1" customWidth="1"/>
    <col min="25" max="16384" width="12.28515625" style="3"/>
  </cols>
  <sheetData>
    <row r="1" spans="1:24" x14ac:dyDescent="0.25">
      <c r="A1" s="14" t="s">
        <v>87</v>
      </c>
      <c r="B1" s="7" t="s">
        <v>88</v>
      </c>
    </row>
    <row r="2" spans="1:24" x14ac:dyDescent="0.25">
      <c r="A2" s="14">
        <f>SLOPE(P9:P55,Q9:Q55)</f>
        <v>0.24776711202807461</v>
      </c>
      <c r="B2" s="17">
        <f>MIN(E6:E149)</f>
        <v>-0.11279782107372582</v>
      </c>
    </row>
    <row r="3" spans="1:24" x14ac:dyDescent="0.25">
      <c r="A3" s="14" t="s">
        <v>91</v>
      </c>
      <c r="B3" s="7" t="s">
        <v>90</v>
      </c>
    </row>
    <row r="4" spans="1:24" x14ac:dyDescent="0.25">
      <c r="A4" s="14">
        <f>SLOPE(R9:R55,Q9:Q55)</f>
        <v>0.22961822565005569</v>
      </c>
      <c r="B4" s="17">
        <f>MIN(J6:J149)</f>
        <v>-0.12370095764716527</v>
      </c>
      <c r="O4" s="15" t="s">
        <v>93</v>
      </c>
      <c r="P4" s="14"/>
      <c r="Q4" s="14"/>
      <c r="R4" s="14"/>
    </row>
    <row r="5" spans="1:24" x14ac:dyDescent="0.25">
      <c r="A5" s="5" t="s">
        <v>18</v>
      </c>
      <c r="B5" s="6" t="s">
        <v>81</v>
      </c>
      <c r="C5" s="6" t="s">
        <v>24</v>
      </c>
      <c r="D5" s="7" t="s">
        <v>84</v>
      </c>
      <c r="E5" s="7" t="s">
        <v>89</v>
      </c>
      <c r="F5" s="7" t="s">
        <v>22</v>
      </c>
      <c r="G5" s="7" t="s">
        <v>23</v>
      </c>
      <c r="H5" s="7" t="s">
        <v>76</v>
      </c>
      <c r="I5" s="7" t="s">
        <v>77</v>
      </c>
      <c r="J5" s="20" t="s">
        <v>75</v>
      </c>
      <c r="K5" s="7" t="s">
        <v>85</v>
      </c>
      <c r="L5" s="10">
        <v>7.3992181854676557E-4</v>
      </c>
      <c r="M5" s="12" t="s">
        <v>86</v>
      </c>
      <c r="N5" s="10">
        <f>EXP(L5*12)-1</f>
        <v>8.9185976189469773E-3</v>
      </c>
      <c r="O5" s="15"/>
      <c r="P5" s="15" t="s">
        <v>81</v>
      </c>
      <c r="Q5" s="15" t="s">
        <v>24</v>
      </c>
      <c r="R5" s="15" t="s">
        <v>92</v>
      </c>
    </row>
    <row r="6" spans="1:24" x14ac:dyDescent="0.25">
      <c r="D6" s="3">
        <f>100</f>
        <v>100</v>
      </c>
      <c r="E6" s="19">
        <v>0</v>
      </c>
      <c r="H6" s="3">
        <v>100</v>
      </c>
      <c r="I6" s="3">
        <v>100</v>
      </c>
      <c r="J6" s="19">
        <v>0</v>
      </c>
      <c r="O6" s="3" t="s">
        <v>79</v>
      </c>
      <c r="P6" s="33">
        <f>(1+AVERAGE(P9:P55))^4-1</f>
        <v>4.9906246472818827E-2</v>
      </c>
      <c r="Q6" s="31">
        <f>(1+AVERAGE(Q9:Q55))^4-1</f>
        <v>7.5956029493893018E-2</v>
      </c>
      <c r="R6" s="31">
        <f>(1+AVERAGE(R9:R55))^4-1</f>
        <v>5.023511429515648E-2</v>
      </c>
      <c r="U6" s="23"/>
      <c r="V6" s="23"/>
      <c r="W6" s="23"/>
      <c r="X6" s="23"/>
    </row>
    <row r="7" spans="1:24" x14ac:dyDescent="0.25">
      <c r="A7" s="8">
        <v>38412</v>
      </c>
      <c r="B7" s="9">
        <v>3.7000000000000002E-3</v>
      </c>
      <c r="C7" s="9">
        <v>-1.9117655748441043E-2</v>
      </c>
      <c r="D7" s="3">
        <f t="shared" ref="D7:D38" si="0">D6*(1+B7)</f>
        <v>100.37</v>
      </c>
      <c r="E7" s="19">
        <f>D7/MAXA($D$6:D6)-1</f>
        <v>3.7000000000000366E-3</v>
      </c>
      <c r="F7" s="10">
        <f>'L1'!Q4</f>
        <v>7.6109339902560007E-3</v>
      </c>
      <c r="G7" s="10">
        <f>F7-$L$5</f>
        <v>6.8710121717092355E-3</v>
      </c>
      <c r="H7" s="11">
        <f>(H6*(1+F7))</f>
        <v>100.7610933990256</v>
      </c>
      <c r="I7" s="3">
        <f>(1+G7)*I6</f>
        <v>100.68710121717092</v>
      </c>
      <c r="J7" s="19">
        <f>I7/MAXA($I$6:I6)-1</f>
        <v>6.8710121717092676E-3</v>
      </c>
      <c r="O7" s="3" t="s">
        <v>78</v>
      </c>
      <c r="P7" s="30">
        <f>_xlfn.STDEV.P(P9:P55)*SQRT(4)</f>
        <v>4.7731219344395413E-2</v>
      </c>
      <c r="Q7" s="30">
        <f>_xlfn.STDEV.P(Q9:Q55)*SQRT(4)</f>
        <v>0.15162336735663465</v>
      </c>
      <c r="R7" s="31">
        <f>_xlfn.STDEV.P(R9:R55)*SQRT(4)</f>
        <v>4.5241079705704568E-2</v>
      </c>
      <c r="V7" s="13"/>
      <c r="W7" s="13"/>
      <c r="X7" s="13"/>
    </row>
    <row r="8" spans="1:24" x14ac:dyDescent="0.25">
      <c r="A8" s="8">
        <v>38443</v>
      </c>
      <c r="B8" s="9">
        <v>-5.6999999999999993E-3</v>
      </c>
      <c r="C8" s="9">
        <v>-2.0108581881679299E-2</v>
      </c>
      <c r="D8" s="3">
        <f>D7*(1+B8)</f>
        <v>99.797891000000007</v>
      </c>
      <c r="E8" s="19">
        <f>D8/MAXA($D$6:D7)-1</f>
        <v>-5.6999999999999273E-3</v>
      </c>
      <c r="F8" s="10">
        <f>'L1'!Q5</f>
        <v>2.2305721413450668E-3</v>
      </c>
      <c r="G8" s="10">
        <f t="shared" ref="G8:G71" si="1">F8-$L$5</f>
        <v>1.4906503227983012E-3</v>
      </c>
      <c r="H8" s="11">
        <f t="shared" ref="H8:H71" si="2">(H7*(1+F8))</f>
        <v>100.98584828689295</v>
      </c>
      <c r="I8" s="3">
        <f>(1+G8)*I7</f>
        <v>100.83719047710191</v>
      </c>
      <c r="J8" s="19">
        <f>I8/MAXA($I$6:I7)-1</f>
        <v>1.4906503227982704E-3</v>
      </c>
      <c r="O8" s="3" t="s">
        <v>80</v>
      </c>
      <c r="P8" s="32">
        <f>(P6-0.02)/P7</f>
        <v>0.62655525845749027</v>
      </c>
      <c r="Q8" s="32">
        <f>(Q6-0.02)/Q7</f>
        <v>0.3690462127930344</v>
      </c>
      <c r="R8" s="32">
        <f>(R6-0.02)/R7</f>
        <v>0.66831106799036133</v>
      </c>
      <c r="V8" s="13"/>
      <c r="W8" s="13"/>
      <c r="X8" s="13"/>
    </row>
    <row r="9" spans="1:24" x14ac:dyDescent="0.25">
      <c r="A9" s="8">
        <v>38473</v>
      </c>
      <c r="B9" s="9">
        <v>1.2500000000000001E-2</v>
      </c>
      <c r="C9" s="9">
        <v>2.9952046262565757E-2</v>
      </c>
      <c r="D9" s="3">
        <f t="shared" si="0"/>
        <v>101.0453646375</v>
      </c>
      <c r="E9" s="19">
        <f>D9/MAXA($D$6:D8)-1</f>
        <v>6.72874999999995E-3</v>
      </c>
      <c r="F9" s="10">
        <f>'L1'!Q6</f>
        <v>2.0129738210556501E-3</v>
      </c>
      <c r="G9" s="10">
        <f>F9-$L$5</f>
        <v>1.2730520025088844E-3</v>
      </c>
      <c r="H9" s="11">
        <f t="shared" si="2"/>
        <v>101.18913015579156</v>
      </c>
      <c r="I9" s="3">
        <f t="shared" ref="I9:I72" si="3">(1+G9)*I8</f>
        <v>100.96556146436615</v>
      </c>
      <c r="J9" s="19">
        <f>I9/MAXA($I$6:I8)-1</f>
        <v>1.2730520025088232E-3</v>
      </c>
      <c r="O9" s="3" t="s">
        <v>25</v>
      </c>
      <c r="P9" s="13">
        <f>(1+B8)*(1+B9)*(1+B10)-1</f>
        <v>2.344044724999983E-2</v>
      </c>
      <c r="Q9" s="13">
        <f>(1+C8)*(1+C9)*(1+C10)-1</f>
        <v>9.0971381337321411E-3</v>
      </c>
      <c r="R9" s="13">
        <f>(1+G8)*(1+G9)*(1+G10)-1</f>
        <v>1.1686459548398753E-2</v>
      </c>
      <c r="V9" s="13"/>
      <c r="W9" s="13"/>
      <c r="X9" s="13"/>
    </row>
    <row r="10" spans="1:24" x14ac:dyDescent="0.25">
      <c r="A10" s="8">
        <v>38504</v>
      </c>
      <c r="B10" s="9">
        <v>1.66E-2</v>
      </c>
      <c r="C10" s="9">
        <v>-1.427142257658387E-4</v>
      </c>
      <c r="D10" s="3">
        <f t="shared" si="0"/>
        <v>102.7227176904825</v>
      </c>
      <c r="E10" s="19">
        <f>D10/MAXA($D$6:D9)-1</f>
        <v>1.6599999999999948E-2</v>
      </c>
      <c r="F10" s="10">
        <f>'L1'!Q7</f>
        <v>9.6361778804891444E-3</v>
      </c>
      <c r="G10" s="10">
        <f t="shared" si="1"/>
        <v>8.8962560619423783E-3</v>
      </c>
      <c r="H10" s="11">
        <f t="shared" si="2"/>
        <v>102.16420661354474</v>
      </c>
      <c r="I10" s="3">
        <f t="shared" si="3"/>
        <v>101.86377695259092</v>
      </c>
      <c r="J10" s="19">
        <f>I10/MAXA($I$6:I9)-1</f>
        <v>8.8962560619423314E-3</v>
      </c>
      <c r="O10" s="3" t="s">
        <v>31</v>
      </c>
      <c r="P10" s="13">
        <f>(1+B11)*(1+B12)*(1+B13)-1</f>
        <v>3.7722518599999866E-2</v>
      </c>
      <c r="Q10" s="13">
        <f>(1+C11)*(1+C12)*(1+C13)-1</f>
        <v>3.1460724051498135E-2</v>
      </c>
      <c r="R10" s="13">
        <f>(1+G11)*(1+G12)*(1+G13)-1</f>
        <v>1.7738905072910205E-2</v>
      </c>
      <c r="V10" s="13"/>
      <c r="W10" s="13"/>
      <c r="X10" s="13"/>
    </row>
    <row r="11" spans="1:24" x14ac:dyDescent="0.25">
      <c r="A11" s="8">
        <v>38534</v>
      </c>
      <c r="B11" s="9">
        <v>1.5100000000000001E-2</v>
      </c>
      <c r="C11" s="9">
        <v>3.5968287193812287E-2</v>
      </c>
      <c r="D11" s="3">
        <f t="shared" si="0"/>
        <v>104.27383072760877</v>
      </c>
      <c r="E11" s="19">
        <f>D11/MAXA($D$6:D10)-1</f>
        <v>1.5099999999999891E-2</v>
      </c>
      <c r="F11" s="10">
        <f>'L1'!Q8</f>
        <v>6.7936068382329845E-3</v>
      </c>
      <c r="G11" s="10">
        <f t="shared" si="1"/>
        <v>6.0536850196862193E-3</v>
      </c>
      <c r="H11" s="11">
        <f t="shared" si="2"/>
        <v>102.85827006621717</v>
      </c>
      <c r="I11" s="3">
        <f t="shared" si="3"/>
        <v>102.48042817317747</v>
      </c>
      <c r="J11" s="19">
        <f>I11/MAXA($I$6:I10)-1</f>
        <v>6.0536850196861725E-3</v>
      </c>
      <c r="O11" s="3" t="s">
        <v>32</v>
      </c>
      <c r="P11" s="13">
        <f>(1+B14)*(1+B15)*(1+B16)-1</f>
        <v>2.2104197681000137E-2</v>
      </c>
      <c r="Q11" s="13">
        <f>(1+C14)*(1+C15)*(1+C16)-1</f>
        <v>1.5852718536380594E-2</v>
      </c>
      <c r="R11" s="13">
        <f>(1+G14)*(1+G15)*(1+G16)-1</f>
        <v>1.7085960603733241E-2</v>
      </c>
      <c r="V11" s="13"/>
      <c r="W11" s="13"/>
      <c r="X11" s="13"/>
    </row>
    <row r="12" spans="1:24" x14ac:dyDescent="0.25">
      <c r="A12" s="8">
        <v>38565</v>
      </c>
      <c r="B12" s="9">
        <v>5.0000000000000001E-3</v>
      </c>
      <c r="C12" s="9">
        <v>-1.1222104874496597E-2</v>
      </c>
      <c r="D12" s="3">
        <f t="shared" si="0"/>
        <v>104.7951998812468</v>
      </c>
      <c r="E12" s="19">
        <f>D12/MAXA($D$6:D11)-1</f>
        <v>4.9999999999998934E-3</v>
      </c>
      <c r="F12" s="10">
        <f>'L1'!Q9</f>
        <v>8.1682531310269136E-3</v>
      </c>
      <c r="G12" s="10">
        <f t="shared" si="1"/>
        <v>7.4283313124801484E-3</v>
      </c>
      <c r="H12" s="11">
        <f t="shared" si="2"/>
        <v>103.69844245273757</v>
      </c>
      <c r="I12" s="3">
        <f t="shared" si="3"/>
        <v>103.24168674669265</v>
      </c>
      <c r="J12" s="19">
        <f>I12/MAXA($I$6:I11)-1</f>
        <v>7.4283313124801076E-3</v>
      </c>
      <c r="O12" s="3" t="s">
        <v>26</v>
      </c>
      <c r="P12" s="13">
        <f>(1+B17)*(1+B18)*(1+B19)-1</f>
        <v>4.6859934652000224E-2</v>
      </c>
      <c r="Q12" s="13">
        <f>(1+C17)*(1+C18)*(1+C19)-1</f>
        <v>3.7315010570231788E-2</v>
      </c>
      <c r="R12" s="13">
        <f>(1+G17)*(1+G18)*(1+G19)-1</f>
        <v>2.0670332501810718E-2</v>
      </c>
      <c r="V12" s="13"/>
      <c r="W12" s="13"/>
      <c r="X12" s="13"/>
    </row>
    <row r="13" spans="1:24" x14ac:dyDescent="0.25">
      <c r="A13" s="8">
        <v>38596</v>
      </c>
      <c r="B13" s="9">
        <v>1.72E-2</v>
      </c>
      <c r="C13" s="9">
        <v>6.9490246947603307E-3</v>
      </c>
      <c r="D13" s="3">
        <f t="shared" si="0"/>
        <v>106.59767731920425</v>
      </c>
      <c r="E13" s="19">
        <f>D13/MAXA($D$6:D12)-1</f>
        <v>1.7200000000000104E-2</v>
      </c>
      <c r="F13" s="10">
        <f>'L1'!Q10</f>
        <v>4.8956276109274402E-3</v>
      </c>
      <c r="G13" s="10">
        <f t="shared" si="1"/>
        <v>4.155705792380675E-3</v>
      </c>
      <c r="H13" s="11">
        <f t="shared" si="2"/>
        <v>104.20611141081937</v>
      </c>
      <c r="I13" s="3">
        <f t="shared" si="3"/>
        <v>103.67072882232104</v>
      </c>
      <c r="J13" s="19">
        <f>I13/MAXA($I$6:I12)-1</f>
        <v>4.1557057923806706E-3</v>
      </c>
      <c r="O13" s="3" t="s">
        <v>27</v>
      </c>
      <c r="P13" s="13">
        <f>(1+B20)*(1+B21)*(1+B22)-1</f>
        <v>-3.3210887499999231E-3</v>
      </c>
      <c r="Q13" s="13">
        <f>(1+C20)*(1+C21)*(1+C22)-1</f>
        <v>-1.9052139670593049E-2</v>
      </c>
      <c r="R13" s="13">
        <f>(1+G20)*(1+G21)*(1+G22)-1</f>
        <v>1.0494498557068077E-2</v>
      </c>
      <c r="V13" s="13"/>
      <c r="W13" s="13"/>
      <c r="X13" s="13"/>
    </row>
    <row r="14" spans="1:24" x14ac:dyDescent="0.25">
      <c r="A14" s="8">
        <v>38626</v>
      </c>
      <c r="B14" s="9">
        <v>-1.43E-2</v>
      </c>
      <c r="C14" s="9">
        <v>-1.7740780066319406E-2</v>
      </c>
      <c r="D14" s="3">
        <f t="shared" si="0"/>
        <v>105.07333053353963</v>
      </c>
      <c r="E14" s="19">
        <f>D14/MAXA($D$6:D13)-1</f>
        <v>-1.4299999999999979E-2</v>
      </c>
      <c r="F14" s="10">
        <f>'L1'!Q11</f>
        <v>8.5321957071585724E-3</v>
      </c>
      <c r="G14" s="10">
        <f t="shared" si="1"/>
        <v>7.7922738886118071E-3</v>
      </c>
      <c r="H14" s="11">
        <f t="shared" si="2"/>
        <v>105.09521834725844</v>
      </c>
      <c r="I14" s="3">
        <f t="shared" si="3"/>
        <v>104.47855953553656</v>
      </c>
      <c r="J14" s="19">
        <f>I14/MAXA($I$6:I13)-1</f>
        <v>7.7922738886118115E-3</v>
      </c>
      <c r="O14" s="3" t="s">
        <v>33</v>
      </c>
      <c r="P14" s="13">
        <f>(1+B23)*(1+B24)*(1+B25)-1</f>
        <v>1.4128597880000093E-2</v>
      </c>
      <c r="Q14" s="13">
        <f>(1+C23)*(1+C24)*(1+C25)-1</f>
        <v>5.1684795727094279E-2</v>
      </c>
      <c r="R14" s="13">
        <f>(1+G23)*(1+G24)*(1+G25)-1</f>
        <v>2.6326622098204799E-2</v>
      </c>
      <c r="V14" s="13"/>
      <c r="W14" s="13"/>
      <c r="X14" s="13"/>
    </row>
    <row r="15" spans="1:24" x14ac:dyDescent="0.25">
      <c r="A15" s="8">
        <v>38657</v>
      </c>
      <c r="B15" s="9">
        <v>1.67E-2</v>
      </c>
      <c r="C15" s="9">
        <v>3.5186095929726546E-2</v>
      </c>
      <c r="D15" s="3">
        <f t="shared" si="0"/>
        <v>106.82805515344974</v>
      </c>
      <c r="E15" s="19">
        <f>D15/MAXA($D$6:D14)-1</f>
        <v>2.161190000000035E-3</v>
      </c>
      <c r="F15" s="10">
        <f>'L1'!Q12</f>
        <v>-1.9177156031269533E-4</v>
      </c>
      <c r="G15" s="10">
        <f t="shared" si="1"/>
        <v>-9.3169337885946088E-4</v>
      </c>
      <c r="H15" s="11">
        <f t="shared" si="2"/>
        <v>105.07506407325458</v>
      </c>
      <c r="I15" s="3">
        <f t="shared" si="3"/>
        <v>104.38121755338453</v>
      </c>
      <c r="J15" s="19">
        <f>I15/MAXA($I$6:I14)-1</f>
        <v>-9.3169337885945502E-4</v>
      </c>
      <c r="O15" s="3" t="s">
        <v>34</v>
      </c>
      <c r="P15" s="13">
        <f>(1+B26)*(1+B27)*(1+B28)-1</f>
        <v>4.5549827579999924E-2</v>
      </c>
      <c r="Q15" s="13">
        <f>(1+C26)*(1+C27)*(1+C28)-1</f>
        <v>6.1721057365202059E-2</v>
      </c>
      <c r="R15" s="13">
        <f>(1+G26)*(1+G27)*(1+G28)-1</f>
        <v>2.6525389131021537E-2</v>
      </c>
      <c r="V15" s="13"/>
      <c r="W15" s="13"/>
      <c r="X15" s="13"/>
    </row>
    <row r="16" spans="1:24" x14ac:dyDescent="0.25">
      <c r="A16" s="8">
        <v>38687</v>
      </c>
      <c r="B16" s="9">
        <v>1.9900000000000001E-2</v>
      </c>
      <c r="C16" s="9">
        <v>-9.5234899241847248E-4</v>
      </c>
      <c r="D16" s="3">
        <f t="shared" si="0"/>
        <v>108.95393345100339</v>
      </c>
      <c r="E16" s="19">
        <f>D16/MAXA($D$6:D15)-1</f>
        <v>1.9900000000000029E-2</v>
      </c>
      <c r="F16" s="10">
        <f>'L1'!Q13</f>
        <v>1.090291169565232E-2</v>
      </c>
      <c r="G16" s="10">
        <f t="shared" si="1"/>
        <v>1.0162989877105554E-2</v>
      </c>
      <c r="H16" s="11">
        <f t="shared" si="2"/>
        <v>106.22068821826028</v>
      </c>
      <c r="I16" s="3">
        <f t="shared" si="3"/>
        <v>105.44204281073954</v>
      </c>
      <c r="J16" s="19">
        <f>I16/MAXA($I$6:I15)-1</f>
        <v>9.2218277078681687E-3</v>
      </c>
      <c r="O16" s="3" t="s">
        <v>28</v>
      </c>
      <c r="P16" s="13">
        <f>(1+B29)*(1+B30)*(1+B31)-1</f>
        <v>2.2846295264000283E-2</v>
      </c>
      <c r="Q16" s="13">
        <f>(1+C29)*(1+C30)*(1+C31)-1</f>
        <v>1.8049326035101121E-3</v>
      </c>
      <c r="R16" s="13">
        <f>(1+G29)*(1+G30)*(1+G31)-1</f>
        <v>1.4834416935123995E-2</v>
      </c>
      <c r="V16" s="13"/>
      <c r="W16" s="13"/>
      <c r="X16" s="13"/>
    </row>
    <row r="17" spans="1:24" x14ac:dyDescent="0.25">
      <c r="A17" s="8">
        <v>38718</v>
      </c>
      <c r="B17" s="9">
        <v>1.72E-2</v>
      </c>
      <c r="C17" s="9">
        <v>2.5466771348641615E-2</v>
      </c>
      <c r="D17" s="3">
        <f t="shared" si="0"/>
        <v>110.82794110636067</v>
      </c>
      <c r="E17" s="19">
        <f>D17/MAXA($D$6:D16)-1</f>
        <v>1.7200000000000104E-2</v>
      </c>
      <c r="F17" s="10">
        <f>'L1'!Q14</f>
        <v>6.5719733336545632E-3</v>
      </c>
      <c r="G17" s="10">
        <f t="shared" si="1"/>
        <v>5.832051515107798E-3</v>
      </c>
      <c r="H17" s="11">
        <f t="shared" si="2"/>
        <v>106.91876774871314</v>
      </c>
      <c r="I17" s="3">
        <f t="shared" si="3"/>
        <v>106.05698623626998</v>
      </c>
      <c r="J17" s="19">
        <f>I17/MAXA($I$6:I16)-1</f>
        <v>5.8320515151077945E-3</v>
      </c>
      <c r="O17" s="3" t="s">
        <v>29</v>
      </c>
      <c r="P17" s="13">
        <f>(1+B32)*(1+B33)*(1+B34)-1</f>
        <v>2.8429241503999725E-2</v>
      </c>
      <c r="Q17" s="13">
        <f>(1+C32)*(1+C33)*(1+C34)-1</f>
        <v>5.8056382663208117E-2</v>
      </c>
      <c r="R17" s="13">
        <f>(1+G32)*(1+G33)*(1+G34)-1</f>
        <v>2.7833286613070385E-2</v>
      </c>
      <c r="V17" s="13"/>
      <c r="W17" s="13"/>
      <c r="X17" s="13"/>
    </row>
    <row r="18" spans="1:24" x14ac:dyDescent="0.25">
      <c r="A18" s="8">
        <v>38749</v>
      </c>
      <c r="B18" s="9">
        <v>7.3000000000000001E-3</v>
      </c>
      <c r="C18" s="9">
        <v>4.5315763072539816E-4</v>
      </c>
      <c r="D18" s="3">
        <f t="shared" si="0"/>
        <v>111.63698507643711</v>
      </c>
      <c r="E18" s="19">
        <f>D18/MAXA($D$6:D17)-1</f>
        <v>7.3000000000000842E-3</v>
      </c>
      <c r="F18" s="10">
        <f>'L1'!Q15</f>
        <v>8.6641405862285855E-3</v>
      </c>
      <c r="G18" s="10">
        <f t="shared" si="1"/>
        <v>7.9242187676818194E-3</v>
      </c>
      <c r="H18" s="11">
        <f t="shared" si="2"/>
        <v>107.84512698379432</v>
      </c>
      <c r="I18" s="3">
        <f t="shared" si="3"/>
        <v>106.8974049970472</v>
      </c>
      <c r="J18" s="19">
        <f>I18/MAXA($I$6:I17)-1</f>
        <v>7.9242187676817899E-3</v>
      </c>
      <c r="O18" s="3" t="s">
        <v>35</v>
      </c>
      <c r="P18" s="13">
        <f>(1+B35)*(1+B36)*(1+B37)-1</f>
        <v>-1.0101260170000015E-2</v>
      </c>
      <c r="Q18" s="13">
        <f>(1+C35)*(1+C36)*(1+C37)-1</f>
        <v>1.5565253848781824E-2</v>
      </c>
      <c r="R18" s="13">
        <f>(1+G35)*(1+G36)*(1+G37)-1</f>
        <v>1.0521453720492513E-2</v>
      </c>
      <c r="V18" s="13"/>
      <c r="W18" s="13"/>
      <c r="X18" s="13"/>
    </row>
    <row r="19" spans="1:24" x14ac:dyDescent="0.25">
      <c r="A19" s="8">
        <v>38777</v>
      </c>
      <c r="B19" s="9">
        <v>2.1700000000000001E-2</v>
      </c>
      <c r="C19" s="9">
        <v>1.1095810459249567E-2</v>
      </c>
      <c r="D19" s="3">
        <f t="shared" si="0"/>
        <v>114.0595076525958</v>
      </c>
      <c r="E19" s="19">
        <f>D19/MAXA($D$6:D18)-1</f>
        <v>2.1700000000000053E-2</v>
      </c>
      <c r="F19" s="10">
        <f>'L1'!Q16</f>
        <v>7.5142667924075167E-3</v>
      </c>
      <c r="G19" s="10">
        <f t="shared" si="1"/>
        <v>6.7743449738607514E-3</v>
      </c>
      <c r="H19" s="11">
        <f t="shared" si="2"/>
        <v>108.65550404021161</v>
      </c>
      <c r="I19" s="3">
        <f t="shared" si="3"/>
        <v>107.6215648953077</v>
      </c>
      <c r="J19" s="19">
        <f>I19/MAXA($I$6:I18)-1</f>
        <v>6.7743449738606465E-3</v>
      </c>
      <c r="O19" s="3" t="s">
        <v>36</v>
      </c>
      <c r="P19" s="13">
        <f>(1+B38)*(1+B39)*(1+B40)-1</f>
        <v>-1.4827971519999483E-3</v>
      </c>
      <c r="Q19" s="13">
        <f>(1+C38)*(1+C39)*(1+C40)-1</f>
        <v>-3.8244647126248421E-2</v>
      </c>
      <c r="R19" s="13">
        <f>(1+G38)*(1+G39)*(1+G40)-1</f>
        <v>1.9433592956355383E-2</v>
      </c>
    </row>
    <row r="20" spans="1:24" x14ac:dyDescent="0.25">
      <c r="A20" s="8">
        <v>38808</v>
      </c>
      <c r="B20" s="9">
        <v>9.7999999999999997E-3</v>
      </c>
      <c r="C20" s="9">
        <v>1.2155652737941391E-2</v>
      </c>
      <c r="D20" s="3">
        <f t="shared" si="0"/>
        <v>115.17729082759124</v>
      </c>
      <c r="E20" s="19">
        <f>D20/MAXA($D$6:D19)-1</f>
        <v>9.8000000000000309E-3</v>
      </c>
      <c r="F20" s="10">
        <f>'L1'!Q17</f>
        <v>7.6456727042667309E-3</v>
      </c>
      <c r="G20" s="10">
        <f t="shared" si="1"/>
        <v>6.9057508857199657E-3</v>
      </c>
      <c r="H20" s="11">
        <f t="shared" si="2"/>
        <v>109.48624846162019</v>
      </c>
      <c r="I20" s="3">
        <f t="shared" si="3"/>
        <v>108.36477261240604</v>
      </c>
      <c r="J20" s="19">
        <f>I20/MAXA($I$6:I19)-1</f>
        <v>6.9057508857199856E-3</v>
      </c>
      <c r="O20" s="3" t="s">
        <v>30</v>
      </c>
      <c r="P20" s="13">
        <f>(1+B41)*(1+B41)*(1+B43)-1</f>
        <v>-2.9606155900000042E-2</v>
      </c>
      <c r="Q20" s="13">
        <f>(1+C41)*(1+C41)*(1+C43)-1</f>
        <v>-0.12383879475937432</v>
      </c>
      <c r="R20" s="13">
        <f>(1+G41)*(1+G41)*(1+G43)-1</f>
        <v>2.5702097260186241E-2</v>
      </c>
    </row>
    <row r="21" spans="1:24" x14ac:dyDescent="0.25">
      <c r="A21" s="8">
        <v>38838</v>
      </c>
      <c r="B21" s="9">
        <v>-1.2500000000000001E-2</v>
      </c>
      <c r="C21" s="9">
        <v>-3.0916916141150885E-2</v>
      </c>
      <c r="D21" s="3">
        <f t="shared" si="0"/>
        <v>113.73757469224635</v>
      </c>
      <c r="E21" s="19">
        <f>D21/MAXA($D$6:D20)-1</f>
        <v>-1.2499999999999956E-2</v>
      </c>
      <c r="F21" s="10">
        <f>'L1'!Q18</f>
        <v>7.2458769852488236E-3</v>
      </c>
      <c r="G21" s="10">
        <f t="shared" si="1"/>
        <v>6.5059551667020583E-3</v>
      </c>
      <c r="H21" s="11">
        <f t="shared" si="2"/>
        <v>110.27957234954948</v>
      </c>
      <c r="I21" s="3">
        <f t="shared" si="3"/>
        <v>109.06978896467223</v>
      </c>
      <c r="J21" s="19">
        <f>I21/MAXA($I$6:I20)-1</f>
        <v>6.5059551667021598E-3</v>
      </c>
      <c r="O21" s="3" t="s">
        <v>37</v>
      </c>
      <c r="P21" s="13">
        <f>(1+B44)*(1+B45)*(1+B346)-1</f>
        <v>1.7059999999999853E-2</v>
      </c>
      <c r="Q21" s="13">
        <f>(1+C44)*(1+C45)*(1+C346)-1</f>
        <v>5.8728401661519269E-2</v>
      </c>
      <c r="R21" s="13">
        <f>(1+G44)*(1+G45)*(1+G346)-1</f>
        <v>2.5028927324229011E-2</v>
      </c>
    </row>
    <row r="22" spans="1:24" x14ac:dyDescent="0.25">
      <c r="A22" s="8">
        <v>38869</v>
      </c>
      <c r="B22" s="9">
        <v>-5.0000000000000001E-4</v>
      </c>
      <c r="C22" s="9">
        <v>8.6596227782509416E-5</v>
      </c>
      <c r="D22" s="3">
        <f t="shared" si="0"/>
        <v>113.68070590490024</v>
      </c>
      <c r="E22" s="19">
        <f>D22/MAXA($D$6:D21)-1</f>
        <v>-1.2993749999999915E-2</v>
      </c>
      <c r="F22" s="10">
        <f>'L1'!Q19</f>
        <v>-2.1828830652562922E-3</v>
      </c>
      <c r="G22" s="10">
        <f t="shared" si="1"/>
        <v>-2.9228048838030578E-3</v>
      </c>
      <c r="H22" s="11">
        <f t="shared" si="2"/>
        <v>110.03884493862395</v>
      </c>
      <c r="I22" s="3">
        <f t="shared" si="3"/>
        <v>108.75099925281091</v>
      </c>
      <c r="J22" s="19">
        <f>I22/MAXA($I$6:I21)-1</f>
        <v>-2.9228048838030318E-3</v>
      </c>
      <c r="O22" s="3" t="s">
        <v>38</v>
      </c>
      <c r="P22" s="13">
        <f>(1+B47)*(1+B48)*(1+B49)-1</f>
        <v>-5.5754993645000139E-2</v>
      </c>
      <c r="Q22" s="13">
        <f>(1+C47)*(1+C48)*(1+C49)-1</f>
        <v>-8.8781261718749893E-2</v>
      </c>
      <c r="R22" s="13">
        <f>(1+G47)*(1+G48)*(1+G49)-1</f>
        <v>-1.0721502314192333E-2</v>
      </c>
    </row>
    <row r="23" spans="1:24" x14ac:dyDescent="0.25">
      <c r="A23" s="8">
        <v>38899</v>
      </c>
      <c r="B23" s="9">
        <v>-2.2000000000000001E-3</v>
      </c>
      <c r="C23" s="9">
        <v>5.0858787979908282E-3</v>
      </c>
      <c r="D23" s="3">
        <f t="shared" si="0"/>
        <v>113.43060835190946</v>
      </c>
      <c r="E23" s="19">
        <f>D23/MAXA($D$6:D22)-1</f>
        <v>-1.5165163749999877E-2</v>
      </c>
      <c r="F23" s="10">
        <f>'L1'!Q20</f>
        <v>9.8735837803582069E-3</v>
      </c>
      <c r="G23" s="10">
        <f t="shared" si="1"/>
        <v>9.1336619618114408E-3</v>
      </c>
      <c r="H23" s="11">
        <f t="shared" si="2"/>
        <v>111.12532269321932</v>
      </c>
      <c r="I23" s="3">
        <f t="shared" si="3"/>
        <v>109.7442941179953</v>
      </c>
      <c r="J23" s="19">
        <f>I23/MAXA($I$6:I22)-1</f>
        <v>6.1841611662194484E-3</v>
      </c>
      <c r="O23" s="3" t="s">
        <v>39</v>
      </c>
      <c r="P23" s="13">
        <f>(1+B50)*(1+B51)*(1+B52)-1</f>
        <v>-4.5715056724000003E-2</v>
      </c>
      <c r="Q23" s="13">
        <f>(1+C50)*(1+C51)*(1+C52)-1</f>
        <v>-0.22558214306366153</v>
      </c>
      <c r="R23" s="13">
        <f>(1+G50)*(1+G51)*(1+G52)-1</f>
        <v>-0.10792335916901086</v>
      </c>
    </row>
    <row r="24" spans="1:24" x14ac:dyDescent="0.25">
      <c r="A24" s="8">
        <v>38930</v>
      </c>
      <c r="B24" s="9">
        <v>9.4999999999999998E-3</v>
      </c>
      <c r="C24" s="9">
        <v>2.1274193032348121E-2</v>
      </c>
      <c r="D24" s="3">
        <f t="shared" si="0"/>
        <v>114.5081991312526</v>
      </c>
      <c r="E24" s="19">
        <f>D24/MAXA($D$6:D23)-1</f>
        <v>-5.8092328056248421E-3</v>
      </c>
      <c r="F24" s="10">
        <f>'L1'!Q21</f>
        <v>7.691140053270794E-3</v>
      </c>
      <c r="G24" s="10">
        <f t="shared" si="1"/>
        <v>6.9512182347240287E-3</v>
      </c>
      <c r="H24" s="11">
        <f t="shared" si="2"/>
        <v>111.98000311351778</v>
      </c>
      <c r="I24" s="3">
        <f t="shared" si="3"/>
        <v>110.50715065642522</v>
      </c>
      <c r="J24" s="19">
        <f>I24/MAXA($I$6:I23)-1</f>
        <v>6.9512182347239992E-3</v>
      </c>
      <c r="O24" s="3" t="s">
        <v>40</v>
      </c>
      <c r="P24" s="13">
        <f>(1+B53)*(1+B54)*(1+B55)-1</f>
        <v>1.2393811753999895E-2</v>
      </c>
      <c r="Q24" s="13">
        <f>(1+C53)*(1+C54)*(1+C55)-1</f>
        <v>-0.11666759479656785</v>
      </c>
      <c r="R24" s="13">
        <f>(1+G53)*(1+G54)*(1+G55)-1</f>
        <v>8.4096853583548459E-4</v>
      </c>
    </row>
    <row r="25" spans="1:24" x14ac:dyDescent="0.25">
      <c r="A25" s="8">
        <v>38961</v>
      </c>
      <c r="B25" s="9">
        <v>6.8000000000000005E-3</v>
      </c>
      <c r="C25" s="9">
        <v>2.4566298512509466E-2</v>
      </c>
      <c r="D25" s="3">
        <f t="shared" si="0"/>
        <v>115.28685488534511</v>
      </c>
      <c r="E25" s="19">
        <f>D25/MAXA($D$6:D24)-1</f>
        <v>9.5126441129678163E-4</v>
      </c>
      <c r="F25" s="10">
        <f>'L1'!Q22</f>
        <v>1.0756423465196133E-2</v>
      </c>
      <c r="G25" s="10">
        <f t="shared" si="1"/>
        <v>1.0016501646649367E-2</v>
      </c>
      <c r="H25" s="11">
        <f t="shared" si="2"/>
        <v>113.18450744664077</v>
      </c>
      <c r="I25" s="3">
        <f t="shared" si="3"/>
        <v>111.61404571294183</v>
      </c>
      <c r="J25" s="19">
        <f>I25/MAXA($I$6:I24)-1</f>
        <v>1.0016501646649356E-2</v>
      </c>
      <c r="O25" s="3" t="s">
        <v>41</v>
      </c>
      <c r="P25" s="13">
        <f>(1+B56)*(1+B57)*(1+B58)-1</f>
        <v>5.4732674380000068E-2</v>
      </c>
      <c r="Q25" s="13">
        <f>(1+C56)*(1+C57)*(1+C58)-1</f>
        <v>0.15221779583276618</v>
      </c>
      <c r="R25" s="13">
        <f>(1+G56)*(1+G57)*(1+G58)-1</f>
        <v>6.3040500433011459E-2</v>
      </c>
    </row>
    <row r="26" spans="1:24" x14ac:dyDescent="0.25">
      <c r="A26" s="8">
        <v>38991</v>
      </c>
      <c r="B26" s="9">
        <v>1.0200000000000001E-2</v>
      </c>
      <c r="C26" s="9">
        <v>3.1508002961554205E-2</v>
      </c>
      <c r="D26" s="3">
        <f t="shared" si="0"/>
        <v>116.46278080517563</v>
      </c>
      <c r="E26" s="19">
        <f>D26/MAXA($D$6:D25)-1</f>
        <v>1.0199999999999987E-2</v>
      </c>
      <c r="F26" s="10">
        <f>'L1'!Q23</f>
        <v>9.7546046861178692E-3</v>
      </c>
      <c r="G26" s="10">
        <f t="shared" si="1"/>
        <v>9.0146828675711031E-3</v>
      </c>
      <c r="H26" s="11">
        <f t="shared" si="2"/>
        <v>114.28857757337572</v>
      </c>
      <c r="I26" s="3">
        <f t="shared" si="3"/>
        <v>112.62021093861057</v>
      </c>
      <c r="J26" s="19">
        <f>I26/MAXA($I$6:I25)-1</f>
        <v>9.0146828675710111E-3</v>
      </c>
      <c r="O26" s="3" t="s">
        <v>42</v>
      </c>
      <c r="P26" s="13">
        <f>(1+B59)*(1+B60)*(1+B61)-1</f>
        <v>5.2383991832000154E-2</v>
      </c>
      <c r="Q26" s="13">
        <f>(1+C59)*(1+C60)*(1+C61)-1</f>
        <v>0.14984983243163552</v>
      </c>
      <c r="R26" s="13">
        <f>(1+G59)*(1+G60)*(1+G61)-1</f>
        <v>3.4340289678878699E-2</v>
      </c>
    </row>
    <row r="27" spans="1:24" x14ac:dyDescent="0.25">
      <c r="A27" s="8">
        <v>39022</v>
      </c>
      <c r="B27" s="9">
        <v>1.4499999999999999E-2</v>
      </c>
      <c r="C27" s="9">
        <v>1.6466656727820217E-2</v>
      </c>
      <c r="D27" s="3">
        <f t="shared" si="0"/>
        <v>118.15149112685067</v>
      </c>
      <c r="E27" s="19">
        <f>D27/MAXA($D$6:D26)-1</f>
        <v>1.4499999999999957E-2</v>
      </c>
      <c r="F27" s="10">
        <f>'L1'!Q24</f>
        <v>1.0129526025528832E-2</v>
      </c>
      <c r="G27" s="10">
        <f t="shared" si="1"/>
        <v>9.3896042069820662E-3</v>
      </c>
      <c r="H27" s="11">
        <f t="shared" si="2"/>
        <v>115.44626669432589</v>
      </c>
      <c r="I27" s="3">
        <f t="shared" si="3"/>
        <v>113.67767014503096</v>
      </c>
      <c r="J27" s="19">
        <f>I27/MAXA($I$6:I26)-1</f>
        <v>9.389604206982094E-3</v>
      </c>
      <c r="O27" s="3" t="s">
        <v>43</v>
      </c>
      <c r="P27" s="13">
        <f>(1+B62)*(1+B63)*(1+B64)-1</f>
        <v>1.506545771000023E-2</v>
      </c>
      <c r="Q27" s="13">
        <f>(1+C62)*(1+C63)*(1+C64)-1</f>
        <v>5.4887068542618156E-2</v>
      </c>
      <c r="R27" s="13">
        <f>(1+G62)*(1+G63)*(1+G64)-1</f>
        <v>2.4882729373115309E-2</v>
      </c>
    </row>
    <row r="28" spans="1:24" x14ac:dyDescent="0.25">
      <c r="A28" s="8">
        <v>39052</v>
      </c>
      <c r="B28" s="9">
        <v>2.0199999999999999E-2</v>
      </c>
      <c r="C28" s="9">
        <v>1.2615782852659851E-2</v>
      </c>
      <c r="D28" s="3">
        <f t="shared" si="0"/>
        <v>120.53815124761306</v>
      </c>
      <c r="E28" s="19">
        <f>D28/MAXA($D$6:D27)-1</f>
        <v>2.0199999999999996E-2</v>
      </c>
      <c r="F28" s="10">
        <f>'L1'!Q25</f>
        <v>8.630491371827519E-3</v>
      </c>
      <c r="G28" s="10">
        <f t="shared" si="1"/>
        <v>7.8905695532807529E-3</v>
      </c>
      <c r="H28" s="11">
        <f t="shared" si="2"/>
        <v>116.44262470294098</v>
      </c>
      <c r="I28" s="3">
        <f t="shared" si="3"/>
        <v>114.57465170796523</v>
      </c>
      <c r="J28" s="19">
        <f>I28/MAXA($I$6:I27)-1</f>
        <v>7.890569553280713E-3</v>
      </c>
      <c r="O28" s="3" t="s">
        <v>44</v>
      </c>
      <c r="P28" s="13">
        <f>(1+B65)*(1+B66)*(1+B67)-1</f>
        <v>2.2076321552000122E-2</v>
      </c>
      <c r="Q28" s="13">
        <f>(1+C65)*(1+C66)*(1+C67)-1</f>
        <v>4.872215870265606E-2</v>
      </c>
      <c r="R28" s="13">
        <f>(1+G65)*(1+G66)*(1+G67)-1</f>
        <v>1.8310424734631514E-2</v>
      </c>
    </row>
    <row r="29" spans="1:24" x14ac:dyDescent="0.25">
      <c r="A29" s="8">
        <v>39083</v>
      </c>
      <c r="B29" s="9">
        <v>1.1299999999999999E-2</v>
      </c>
      <c r="C29" s="9">
        <v>1.4059042735039773E-2</v>
      </c>
      <c r="D29" s="3">
        <f t="shared" si="0"/>
        <v>121.9002323567111</v>
      </c>
      <c r="E29" s="19">
        <f>D29/MAXA($D$6:D28)-1</f>
        <v>1.1300000000000088E-2</v>
      </c>
      <c r="F29" s="10">
        <f>'L1'!Q26</f>
        <v>8.6134363986575119E-3</v>
      </c>
      <c r="G29" s="10">
        <f t="shared" si="1"/>
        <v>7.8735145801107458E-3</v>
      </c>
      <c r="H29" s="11">
        <f t="shared" si="2"/>
        <v>117.44559584491249</v>
      </c>
      <c r="I29" s="3">
        <f t="shared" si="3"/>
        <v>115.47675689869901</v>
      </c>
      <c r="J29" s="19">
        <f>I29/MAXA($I$6:I28)-1</f>
        <v>7.8735145801107631E-3</v>
      </c>
      <c r="O29" s="3" t="s">
        <v>45</v>
      </c>
      <c r="P29" s="13">
        <f>(1+B68)*(1+B69)*(1+B70)-1</f>
        <v>-1.4863914549999913E-2</v>
      </c>
      <c r="Q29" s="13">
        <f>(1+C68)*(1+C69)*(1+C70)-1</f>
        <v>-0.11862196676535885</v>
      </c>
      <c r="R29" s="13">
        <f>(1+G68)*(1+G69)*(1+G70)-1</f>
        <v>-1.786655386299274E-2</v>
      </c>
    </row>
    <row r="30" spans="1:24" x14ac:dyDescent="0.25">
      <c r="A30" s="8">
        <v>39114</v>
      </c>
      <c r="B30" s="9">
        <v>1.8E-3</v>
      </c>
      <c r="C30" s="9">
        <v>-2.1846176033528231E-2</v>
      </c>
      <c r="D30" s="3">
        <f t="shared" si="0"/>
        <v>122.11965277495318</v>
      </c>
      <c r="E30" s="19">
        <f>D30/MAXA($D$6:D29)-1</f>
        <v>1.8000000000000238E-3</v>
      </c>
      <c r="F30" s="10">
        <f>'L1'!Q27</f>
        <v>9.670365998814115E-3</v>
      </c>
      <c r="G30" s="10">
        <f t="shared" si="1"/>
        <v>8.9304441802673488E-3</v>
      </c>
      <c r="H30" s="11">
        <f t="shared" si="2"/>
        <v>118.58133774168161</v>
      </c>
      <c r="I30" s="3">
        <f t="shared" si="3"/>
        <v>116.50801563030114</v>
      </c>
      <c r="J30" s="19">
        <f>I30/MAXA($I$6:I29)-1</f>
        <v>8.9304441802673384E-3</v>
      </c>
      <c r="O30" s="3" t="s">
        <v>46</v>
      </c>
      <c r="P30" s="13">
        <f>(1+B71)*(1+B72)*(1+B73)-1</f>
        <v>2.7205646330000111E-2</v>
      </c>
      <c r="Q30" s="13">
        <f>(1+C71)*(1+C72)*(1+C73)-1</f>
        <v>0.10719794528113624</v>
      </c>
      <c r="R30" s="13">
        <f>(1+G71)*(1+G72)*(1+G73)-1</f>
        <v>1.9198183016396975E-2</v>
      </c>
    </row>
    <row r="31" spans="1:24" x14ac:dyDescent="0.25">
      <c r="A31" s="8">
        <v>39142</v>
      </c>
      <c r="B31" s="9">
        <v>9.5999999999999992E-3</v>
      </c>
      <c r="C31" s="9">
        <v>9.9799828968305526E-3</v>
      </c>
      <c r="D31" s="3">
        <f t="shared" si="0"/>
        <v>123.29200144159273</v>
      </c>
      <c r="E31" s="19">
        <f>D31/MAXA($D$6:D30)-1</f>
        <v>9.6000000000000529E-3</v>
      </c>
      <c r="F31" s="10">
        <f>'L1'!Q28</f>
        <v>-1.2660840982044814E-3</v>
      </c>
      <c r="G31" s="10">
        <f t="shared" si="1"/>
        <v>-2.0060059167512469E-3</v>
      </c>
      <c r="H31" s="11">
        <f t="shared" si="2"/>
        <v>118.43120379562305</v>
      </c>
      <c r="I31" s="3">
        <f t="shared" si="3"/>
        <v>116.27429986159781</v>
      </c>
      <c r="J31" s="19">
        <f>I31/MAXA($I$6:I30)-1</f>
        <v>-2.0060059167512634E-3</v>
      </c>
      <c r="O31" s="3" t="s">
        <v>47</v>
      </c>
      <c r="P31" s="13">
        <f>(1+B74)*(1+B75)*(1+B76)-1</f>
        <v>4.7287417665999865E-2</v>
      </c>
      <c r="Q31" s="13">
        <f>(1+C74)*(1+C75)*(1+C76)-1</f>
        <v>0.10203300823660832</v>
      </c>
      <c r="R31" s="13">
        <f>(1+G74)*(1+G75)*(1+G76)-1</f>
        <v>2.8224706569515812E-2</v>
      </c>
    </row>
    <row r="32" spans="1:24" x14ac:dyDescent="0.25">
      <c r="A32" s="8">
        <v>39173</v>
      </c>
      <c r="B32" s="9">
        <v>1.46E-2</v>
      </c>
      <c r="C32" s="9">
        <v>4.3290690602424187E-2</v>
      </c>
      <c r="D32" s="3">
        <f t="shared" si="0"/>
        <v>125.09206466263998</v>
      </c>
      <c r="E32" s="19">
        <f>D32/MAXA($D$6:D31)-1</f>
        <v>1.4599999999999946E-2</v>
      </c>
      <c r="F32" s="10">
        <f>'L1'!Q29</f>
        <v>9.232486185478065E-3</v>
      </c>
      <c r="G32" s="10">
        <f t="shared" si="1"/>
        <v>8.4925643669312989E-3</v>
      </c>
      <c r="H32" s="11">
        <f t="shared" si="2"/>
        <v>119.52461824859567</v>
      </c>
      <c r="I32" s="3">
        <f t="shared" si="3"/>
        <v>117.2617668373923</v>
      </c>
      <c r="J32" s="19">
        <f>I32/MAXA($I$6:I31)-1</f>
        <v>6.4695223158115489E-3</v>
      </c>
      <c r="O32" s="3" t="s">
        <v>48</v>
      </c>
      <c r="P32" s="13">
        <f>(1+B77)*(1+B78)*(1+B79)-1</f>
        <v>5.4988383999998725E-3</v>
      </c>
      <c r="Q32" s="13">
        <f>(1+C77)*(1+C78)*(1+C79)-1</f>
        <v>5.4220556110406548E-2</v>
      </c>
      <c r="R32" s="13">
        <f>(1+G77)*(1+G78)*(1+G79)-1</f>
        <v>2.5076644426214045E-2</v>
      </c>
    </row>
    <row r="33" spans="1:18" x14ac:dyDescent="0.25">
      <c r="A33" s="8">
        <v>39203</v>
      </c>
      <c r="B33" s="9">
        <v>1.0800000000000001E-2</v>
      </c>
      <c r="C33" s="9">
        <v>3.254922870993493E-2</v>
      </c>
      <c r="D33" s="3">
        <f t="shared" si="0"/>
        <v>126.44305896099648</v>
      </c>
      <c r="E33" s="19">
        <f>D33/MAXA($D$6:D32)-1</f>
        <v>1.0799999999999921E-2</v>
      </c>
      <c r="F33" s="10">
        <f>'L1'!Q30</f>
        <v>1.0589383683247399E-2</v>
      </c>
      <c r="G33" s="10">
        <f t="shared" si="1"/>
        <v>9.8494618647006326E-3</v>
      </c>
      <c r="H33" s="11">
        <f t="shared" si="2"/>
        <v>120.79031029082373</v>
      </c>
      <c r="I33" s="3">
        <f t="shared" si="3"/>
        <v>118.41673213804462</v>
      </c>
      <c r="J33" s="19">
        <f>I33/MAXA($I$6:I32)-1</f>
        <v>9.8494618647007037E-3</v>
      </c>
      <c r="O33" s="3" t="s">
        <v>49</v>
      </c>
      <c r="P33" s="13">
        <f>(1+B80)*(1+B81)*(1+B82)-1</f>
        <v>-1.1282222280999954E-2</v>
      </c>
      <c r="Q33" s="13">
        <f>(1+C80)*(1+C81)*(1+C82)-1</f>
        <v>-3.9144846414979062E-3</v>
      </c>
      <c r="R33" s="13">
        <f>(1+G80)*(1+G81)*(1+G82)-1</f>
        <v>1.5808772085120548E-2</v>
      </c>
    </row>
    <row r="34" spans="1:18" x14ac:dyDescent="0.25">
      <c r="A34" s="8">
        <v>39234</v>
      </c>
      <c r="B34" s="9">
        <v>2.8000000000000004E-3</v>
      </c>
      <c r="C34" s="9">
        <v>-1.7816322202167556E-2</v>
      </c>
      <c r="D34" s="3">
        <f t="shared" si="0"/>
        <v>126.79709952608727</v>
      </c>
      <c r="E34" s="19">
        <f>D34/MAXA($D$6:D33)-1</f>
        <v>2.7999999999999137E-3</v>
      </c>
      <c r="F34" s="10">
        <f>'L1'!Q31</f>
        <v>9.9773295529532614E-3</v>
      </c>
      <c r="G34" s="10">
        <f t="shared" si="1"/>
        <v>9.2374077344064952E-3</v>
      </c>
      <c r="H34" s="11">
        <f t="shared" si="2"/>
        <v>121.99547502339875</v>
      </c>
      <c r="I34" s="3">
        <f t="shared" si="3"/>
        <v>119.51059577537973</v>
      </c>
      <c r="J34" s="19">
        <f>I34/MAXA($I$6:I33)-1</f>
        <v>9.2374077344063998E-3</v>
      </c>
      <c r="O34" s="3" t="s">
        <v>50</v>
      </c>
      <c r="P34" s="13">
        <f>(1+B83)*(1+B84)*(1+B85)-1</f>
        <v>-2.7922824307999972E-2</v>
      </c>
      <c r="Q34" s="13">
        <f>(1+C83)*(1+C84)*(1+C85)-1</f>
        <v>-0.14327899264812149</v>
      </c>
      <c r="R34" s="13">
        <f>(1+G83)*(1+G84)*(1+G85)-1</f>
        <v>-1.4694974371334046E-2</v>
      </c>
    </row>
    <row r="35" spans="1:18" x14ac:dyDescent="0.25">
      <c r="A35" s="8">
        <v>39264</v>
      </c>
      <c r="B35" s="9">
        <v>-4.1999999999999997E-3</v>
      </c>
      <c r="C35" s="9">
        <v>-3.1981878316802548E-2</v>
      </c>
      <c r="D35" s="3">
        <f t="shared" si="0"/>
        <v>126.2645517080777</v>
      </c>
      <c r="E35" s="19">
        <f>D35/MAXA($D$6:D34)-1</f>
        <v>-4.1999999999999815E-3</v>
      </c>
      <c r="F35" s="10">
        <f>'L1'!Q32</f>
        <v>2.1120172503719002E-3</v>
      </c>
      <c r="G35" s="10">
        <f t="shared" si="1"/>
        <v>1.3720954318251345E-3</v>
      </c>
      <c r="H35" s="11">
        <f t="shared" si="2"/>
        <v>122.25313157111549</v>
      </c>
      <c r="I35" s="3">
        <f t="shared" si="3"/>
        <v>119.67457571789781</v>
      </c>
      <c r="J35" s="19">
        <f>I35/MAXA($I$6:I34)-1</f>
        <v>1.3720954318250378E-3</v>
      </c>
      <c r="O35" s="3" t="s">
        <v>51</v>
      </c>
      <c r="P35" s="13">
        <f>(1+B86)*(1+B87)*(1+B88)-1</f>
        <v>8.2838444399999656E-3</v>
      </c>
      <c r="Q35" s="13">
        <f>(1+C86)*(1+C87)*(1+C88)-1</f>
        <v>0.11152350770975006</v>
      </c>
      <c r="R35" s="13">
        <f>(1+G86)*(1+G87)*(1+G88)-1</f>
        <v>1.5786801008272455E-2</v>
      </c>
    </row>
    <row r="36" spans="1:18" x14ac:dyDescent="0.25">
      <c r="A36" s="8">
        <v>39295</v>
      </c>
      <c r="B36" s="9">
        <v>-1.4499999999999999E-2</v>
      </c>
      <c r="C36" s="9">
        <v>1.2863571531556817E-2</v>
      </c>
      <c r="D36" s="3">
        <f t="shared" si="0"/>
        <v>124.43371570831059</v>
      </c>
      <c r="E36" s="19">
        <f>D36/MAXA($D$6:D35)-1</f>
        <v>-1.8639099999999909E-2</v>
      </c>
      <c r="F36" s="10">
        <f>'L1'!Q33</f>
        <v>-1.3331277900954105E-3</v>
      </c>
      <c r="G36" s="10">
        <f t="shared" si="1"/>
        <v>-2.0730496086421761E-3</v>
      </c>
      <c r="H36" s="11">
        <f t="shared" si="2"/>
        <v>122.09015252399185</v>
      </c>
      <c r="I36" s="3">
        <f t="shared" si="3"/>
        <v>119.4264843855414</v>
      </c>
      <c r="J36" s="19">
        <f>I36/MAXA($I$6:I35)-1</f>
        <v>-2.0730496086421857E-3</v>
      </c>
      <c r="O36" s="3" t="s">
        <v>52</v>
      </c>
      <c r="P36" s="13">
        <f>(1+B89)*(1+B90)*(1+B91)-1</f>
        <v>3.4630977124999962E-2</v>
      </c>
      <c r="Q36" s="13">
        <f>(1+C89)*(1+C90)*(1+C91)-1</f>
        <v>0.11996660136704707</v>
      </c>
      <c r="R36" s="13">
        <f>(1+G89)*(1+G90)*(1+G91)-1</f>
        <v>3.3925459591438001E-2</v>
      </c>
    </row>
    <row r="37" spans="1:18" x14ac:dyDescent="0.25">
      <c r="A37" s="8">
        <v>39326</v>
      </c>
      <c r="B37" s="9">
        <v>8.6999999999999994E-3</v>
      </c>
      <c r="C37" s="9">
        <v>3.5794008343299488E-2</v>
      </c>
      <c r="D37" s="3">
        <f t="shared" si="0"/>
        <v>125.51628903497289</v>
      </c>
      <c r="E37" s="19">
        <f>D37/MAXA($D$6:D36)-1</f>
        <v>-1.0101260169999904E-2</v>
      </c>
      <c r="F37" s="10">
        <f>'L1'!Q34</f>
        <v>1.1973080018754953E-2</v>
      </c>
      <c r="G37" s="10">
        <f t="shared" si="1"/>
        <v>1.1233158200208187E-2</v>
      </c>
      <c r="H37" s="11">
        <f t="shared" si="2"/>
        <v>123.55194768966361</v>
      </c>
      <c r="I37" s="3">
        <f t="shared" si="3"/>
        <v>120.76802097793887</v>
      </c>
      <c r="J37" s="19">
        <f>I37/MAXA($I$6:I36)-1</f>
        <v>9.1368216973550798E-3</v>
      </c>
      <c r="O37" s="3" t="s">
        <v>53</v>
      </c>
      <c r="P37" s="13">
        <f>(1+B92)*(1+B93)*(1+B94)-1</f>
        <v>-8.680366527999972E-3</v>
      </c>
      <c r="Q37" s="13">
        <f>(1+C92)*(1+C93)*(1+C94)-1</f>
        <v>-3.2879605496395681E-2</v>
      </c>
      <c r="R37" s="13">
        <f>(1+G92)*(1+G93)*(1+G94)-1</f>
        <v>-7.3402834248224025E-3</v>
      </c>
    </row>
    <row r="38" spans="1:18" x14ac:dyDescent="0.25">
      <c r="A38" s="8">
        <v>39356</v>
      </c>
      <c r="B38" s="9">
        <v>1.0900000000000002E-2</v>
      </c>
      <c r="C38" s="9">
        <v>1.4822338300311211E-2</v>
      </c>
      <c r="D38" s="3">
        <f t="shared" si="0"/>
        <v>126.88441658545408</v>
      </c>
      <c r="E38" s="19">
        <f>D38/MAXA($D$6:D37)-1</f>
        <v>6.8863609414693272E-4</v>
      </c>
      <c r="F38" s="10">
        <f>'L1'!Q35</f>
        <v>1.498204476513541E-2</v>
      </c>
      <c r="G38" s="10">
        <f t="shared" si="1"/>
        <v>1.4242122946588644E-2</v>
      </c>
      <c r="H38" s="11">
        <f t="shared" si="2"/>
        <v>125.40300850076981</v>
      </c>
      <c r="I38" s="3">
        <f t="shared" si="3"/>
        <v>122.48801398072287</v>
      </c>
      <c r="J38" s="19">
        <f>I38/MAXA($I$6:I37)-1</f>
        <v>1.4242122946588553E-2</v>
      </c>
      <c r="O38" s="3" t="s">
        <v>54</v>
      </c>
      <c r="P38" s="13">
        <f>(1+B95)*(1+B96)*(1+B97)-1</f>
        <v>2.4920068759999969E-2</v>
      </c>
      <c r="Q38" s="13">
        <f>(1+C95)*(1+C96)*(1+C97)-1</f>
        <v>5.7636406912816573E-2</v>
      </c>
      <c r="R38" s="13">
        <f>(1+G95)*(1+G96)*(1+G97)-1</f>
        <v>2.2595339836737782E-2</v>
      </c>
    </row>
    <row r="39" spans="1:18" x14ac:dyDescent="0.25">
      <c r="A39" s="8">
        <v>39387</v>
      </c>
      <c r="B39" s="9">
        <v>-1.54E-2</v>
      </c>
      <c r="C39" s="9">
        <v>-4.4043417224814418E-2</v>
      </c>
      <c r="D39" s="3">
        <f t="shared" ref="D39:D70" si="4">D38*(1+B39)</f>
        <v>124.93039657003808</v>
      </c>
      <c r="E39" s="19">
        <f>D39/MAXA($D$6:D38)-1</f>
        <v>-1.5399999999999969E-2</v>
      </c>
      <c r="F39" s="10">
        <f>'L1'!Q36</f>
        <v>1.0267431467285842E-2</v>
      </c>
      <c r="G39" s="10">
        <f t="shared" si="1"/>
        <v>9.5275096487390763E-3</v>
      </c>
      <c r="H39" s="11">
        <f t="shared" si="2"/>
        <v>126.69057529634294</v>
      </c>
      <c r="I39" s="3">
        <f t="shared" si="3"/>
        <v>123.65501971577909</v>
      </c>
      <c r="J39" s="19">
        <f>I39/MAXA($I$6:I38)-1</f>
        <v>9.527509648739052E-3</v>
      </c>
      <c r="O39" s="3" t="s">
        <v>55</v>
      </c>
      <c r="P39" s="13">
        <f>(1+B5598)*(1+B99)*(1+B100)-1</f>
        <v>1.3137379999999865E-2</v>
      </c>
      <c r="Q39" s="13">
        <f>(1+C5598)*(1+C99)*(1+C100)-1</f>
        <v>9.9350687331518639E-3</v>
      </c>
      <c r="R39" s="13">
        <f>(1+G5598)*(1+G99)*(1+G100)-1</f>
        <v>1.1481947565356032E-2</v>
      </c>
    </row>
    <row r="40" spans="1:18" x14ac:dyDescent="0.25">
      <c r="A40" s="8">
        <v>39417</v>
      </c>
      <c r="B40" s="9">
        <v>3.2000000000000002E-3</v>
      </c>
      <c r="C40" s="9">
        <v>-8.6285090339686121E-3</v>
      </c>
      <c r="D40" s="3">
        <f t="shared" si="4"/>
        <v>125.33017383906221</v>
      </c>
      <c r="E40" s="19">
        <f>D40/MAXA($D$6:D39)-1</f>
        <v>-1.2249279999999918E-2</v>
      </c>
      <c r="F40" s="10">
        <f>'L1'!Q37</f>
        <v>-3.6274073626837381E-3</v>
      </c>
      <c r="G40" s="10">
        <f t="shared" si="1"/>
        <v>-4.3673291812305034E-3</v>
      </c>
      <c r="H40" s="11">
        <f t="shared" si="2"/>
        <v>126.23101697073035</v>
      </c>
      <c r="I40" s="3">
        <f t="shared" si="3"/>
        <v>123.11497753976873</v>
      </c>
      <c r="J40" s="19">
        <f>I40/MAXA($I$6:I39)-1</f>
        <v>-4.367329181230506E-3</v>
      </c>
      <c r="O40" s="3" t="s">
        <v>56</v>
      </c>
      <c r="P40" s="13">
        <f>(1+B101)*(1+B102)*(1+B103)-1</f>
        <v>2.9328498356000043E-2</v>
      </c>
      <c r="Q40" s="13">
        <f>(1+C101)*(1+C102)*(1+C103)-1</f>
        <v>0.10026714947921511</v>
      </c>
      <c r="R40" s="13">
        <f>(1+G101)*(1+G102)*(1+G103)-1</f>
        <v>1.1397902023059903E-2</v>
      </c>
    </row>
    <row r="41" spans="1:18" x14ac:dyDescent="0.25">
      <c r="A41" s="8">
        <v>39448</v>
      </c>
      <c r="B41" s="9">
        <v>-1.1000000000000001E-2</v>
      </c>
      <c r="C41" s="9">
        <v>-6.116343193593643E-2</v>
      </c>
      <c r="D41" s="3">
        <f t="shared" si="4"/>
        <v>123.95154192683253</v>
      </c>
      <c r="E41" s="19">
        <f>D41/MAXA($D$6:D40)-1</f>
        <v>-2.3114537919999956E-2</v>
      </c>
      <c r="F41" s="10">
        <f>'L1'!Q38</f>
        <v>1.1333811700690791E-2</v>
      </c>
      <c r="G41" s="10">
        <f t="shared" si="1"/>
        <v>1.0593889882144025E-2</v>
      </c>
      <c r="H41" s="11">
        <f t="shared" si="2"/>
        <v>127.6616955478633</v>
      </c>
      <c r="I41" s="3">
        <f t="shared" si="3"/>
        <v>124.41924405466767</v>
      </c>
      <c r="J41" s="19">
        <f>I41/MAXA($I$6:I40)-1</f>
        <v>6.1802936964885369E-3</v>
      </c>
      <c r="O41" s="3" t="s">
        <v>57</v>
      </c>
      <c r="P41" s="13">
        <f>(1+B104)*(1+B105)*(1+B106)-1</f>
        <v>2.6911942999996441E-4</v>
      </c>
      <c r="Q41" s="13">
        <f>(1+C104)*(1+C105)*(1+C106)-1</f>
        <v>2.3636455365220632E-2</v>
      </c>
      <c r="R41" s="13">
        <f>(1+G104)*(1+G105)*(1+G106)-1</f>
        <v>1.4078721364872981E-2</v>
      </c>
    </row>
    <row r="42" spans="1:18" x14ac:dyDescent="0.25">
      <c r="A42" s="8">
        <v>39479</v>
      </c>
      <c r="B42" s="9">
        <v>1.8200000000000001E-2</v>
      </c>
      <c r="C42" s="9">
        <v>-3.4761192772624461E-2</v>
      </c>
      <c r="D42" s="3">
        <f t="shared" si="4"/>
        <v>126.20745998990088</v>
      </c>
      <c r="E42" s="19">
        <f>D42/MAXA($D$6:D41)-1</f>
        <v>-5.3352225101439554E-3</v>
      </c>
      <c r="F42" s="10">
        <f>'L1'!Q39</f>
        <v>-8.3034686162208327E-3</v>
      </c>
      <c r="G42" s="10">
        <f t="shared" si="1"/>
        <v>-9.0433904347675988E-3</v>
      </c>
      <c r="H42" s="11">
        <f t="shared" si="2"/>
        <v>126.60166066538807</v>
      </c>
      <c r="I42" s="3">
        <f t="shared" si="3"/>
        <v>123.29407225308267</v>
      </c>
      <c r="J42" s="19">
        <f>I42/MAXA($I$6:I41)-1</f>
        <v>-9.0433904347676508E-3</v>
      </c>
      <c r="O42" s="3" t="s">
        <v>58</v>
      </c>
      <c r="P42" s="13">
        <f>(1+B107)*(1+B108)*(1+B109)-1</f>
        <v>1.2598255299999916E-2</v>
      </c>
      <c r="Q42" s="13">
        <f>(1+C107)*(1+C108)*(1+C109)-1</f>
        <v>4.6859836791259601E-2</v>
      </c>
      <c r="R42" s="13">
        <f>(1+G107)*(1+G108)*(1+G109)-1</f>
        <v>4.3527841583677063E-3</v>
      </c>
    </row>
    <row r="43" spans="1:18" x14ac:dyDescent="0.25">
      <c r="A43" s="8">
        <v>39508</v>
      </c>
      <c r="B43" s="9">
        <v>-7.9000000000000008E-3</v>
      </c>
      <c r="C43" s="9">
        <v>-5.9596236145298409E-3</v>
      </c>
      <c r="D43" s="3">
        <f t="shared" si="4"/>
        <v>125.21042105598066</v>
      </c>
      <c r="E43" s="19">
        <f>D43/MAXA($D$6:D42)-1</f>
        <v>-1.3193074252313863E-2</v>
      </c>
      <c r="F43" s="10">
        <f>'L1'!Q40</f>
        <v>5.0501998453841915E-3</v>
      </c>
      <c r="G43" s="10">
        <f t="shared" si="1"/>
        <v>4.3102780268374262E-3</v>
      </c>
      <c r="H43" s="11">
        <f t="shared" si="2"/>
        <v>127.2410243525058</v>
      </c>
      <c r="I43" s="3">
        <f t="shared" si="3"/>
        <v>123.82550398355444</v>
      </c>
      <c r="J43" s="19">
        <f>I43/MAXA($I$6:I42)-1</f>
        <v>-4.7720919350092705E-3</v>
      </c>
      <c r="O43" s="3" t="s">
        <v>59</v>
      </c>
      <c r="P43" s="13">
        <f>(1+B110)*(1+B111)*(1+B112)-1</f>
        <v>3.4074592339000009E-2</v>
      </c>
      <c r="Q43" s="13">
        <f>(1+C110)*(1+C111)*(1+C112)-1</f>
        <v>9.9200101774669092E-2</v>
      </c>
      <c r="R43" s="13">
        <f>(1+G110)*(1+G111)*(1+G112)-1</f>
        <v>1.4472456972410841E-2</v>
      </c>
    </row>
    <row r="44" spans="1:18" x14ac:dyDescent="0.25">
      <c r="A44" s="8">
        <v>39539</v>
      </c>
      <c r="B44" s="9">
        <v>5.0000000000000001E-3</v>
      </c>
      <c r="C44" s="9">
        <v>4.7546697913198877E-2</v>
      </c>
      <c r="D44" s="3">
        <f t="shared" si="4"/>
        <v>125.83647316126056</v>
      </c>
      <c r="E44" s="19">
        <f>D44/MAXA($D$6:D43)-1</f>
        <v>-8.2590396235754371E-3</v>
      </c>
      <c r="F44" s="10">
        <f>'L1'!Q41</f>
        <v>1.1098528722924104E-2</v>
      </c>
      <c r="G44" s="10">
        <f t="shared" si="1"/>
        <v>1.0358606904377338E-2</v>
      </c>
      <c r="H44" s="11">
        <f t="shared" si="2"/>
        <v>128.6532125160164</v>
      </c>
      <c r="I44" s="3">
        <f t="shared" si="3"/>
        <v>125.10816370405648</v>
      </c>
      <c r="J44" s="19">
        <f>I44/MAXA($I$6:I43)-1</f>
        <v>5.5370827449017224E-3</v>
      </c>
      <c r="O44" s="3" t="s">
        <v>60</v>
      </c>
      <c r="P44" s="13">
        <f>(1+B113)*(1+B114)*(1+B115)-1</f>
        <v>1.8727572679999804E-2</v>
      </c>
      <c r="Q44" s="13">
        <f>(1+C113)*(1+C114)*(1+C115)-1</f>
        <v>1.2973652965117433E-2</v>
      </c>
      <c r="R44" s="13">
        <f>(1+G113)*(1+G114)*(1+G115)-1</f>
        <v>1.8774732448543219E-3</v>
      </c>
    </row>
    <row r="45" spans="1:18" x14ac:dyDescent="0.25">
      <c r="A45" s="8">
        <v>39569</v>
      </c>
      <c r="B45" s="9">
        <v>1.2E-2</v>
      </c>
      <c r="C45" s="9">
        <v>1.0674181657577053E-2</v>
      </c>
      <c r="D45" s="3">
        <f t="shared" si="4"/>
        <v>127.34651083919569</v>
      </c>
      <c r="E45" s="19">
        <f>D45/MAXA($D$6:D44)-1</f>
        <v>3.6418519009415729E-3</v>
      </c>
      <c r="F45" s="10">
        <f>'L1'!Q42</f>
        <v>1.5259836153517279E-2</v>
      </c>
      <c r="G45" s="10">
        <f t="shared" si="1"/>
        <v>1.4519914334970513E-2</v>
      </c>
      <c r="H45" s="11">
        <f t="shared" si="2"/>
        <v>130.61643945963445</v>
      </c>
      <c r="I45" s="3">
        <f t="shared" si="3"/>
        <v>126.92472352364486</v>
      </c>
      <c r="J45" s="19">
        <f>I45/MAXA($I$6:I44)-1</f>
        <v>1.4519914334970574E-2</v>
      </c>
      <c r="O45" s="3" t="s">
        <v>61</v>
      </c>
      <c r="P45" s="13">
        <f>(1+B116)*(1+B117)*(1+B118)-1</f>
        <v>1.5743520663999755E-2</v>
      </c>
      <c r="Q45" s="13">
        <f>(1+C116)*(1+C117)*(1+C118)-1</f>
        <v>4.6941268998153873E-2</v>
      </c>
      <c r="R45" s="13">
        <f>(1+G116)*(1+G117)*(1+G118)-1</f>
        <v>1.2830959667055941E-2</v>
      </c>
    </row>
    <row r="46" spans="1:18" x14ac:dyDescent="0.25">
      <c r="A46" s="8">
        <v>39600</v>
      </c>
      <c r="B46" s="9">
        <v>-1.54E-2</v>
      </c>
      <c r="C46" s="9">
        <v>-8.5962384902803612E-2</v>
      </c>
      <c r="D46" s="3">
        <f t="shared" si="4"/>
        <v>125.38537457227208</v>
      </c>
      <c r="E46" s="19">
        <f>D46/MAXA($D$6:D45)-1</f>
        <v>-1.5399999999999969E-2</v>
      </c>
      <c r="F46" s="10">
        <f>'L1'!Q43</f>
        <v>1.0643242647068434E-2</v>
      </c>
      <c r="G46" s="10">
        <f t="shared" si="1"/>
        <v>9.9033208285216681E-3</v>
      </c>
      <c r="H46" s="11">
        <f t="shared" si="2"/>
        <v>132.00662191849946</v>
      </c>
      <c r="I46" s="3">
        <f t="shared" si="3"/>
        <v>128.18169978177093</v>
      </c>
      <c r="J46" s="19">
        <f>I46/MAXA($I$6:I45)-1</f>
        <v>9.9033208285217444E-3</v>
      </c>
      <c r="O46" s="3" t="s">
        <v>62</v>
      </c>
      <c r="P46" s="13">
        <f>(1+B119)*(1+B120)*(1+B121)-1</f>
        <v>7.8003467659999437E-3</v>
      </c>
      <c r="Q46" s="13">
        <f>(1+C119)*(1+C120)*(1+C121)-1</f>
        <v>6.15236942759112E-3</v>
      </c>
      <c r="R46" s="13">
        <f>(1+G119)*(1+G120)*(1+G121)-1</f>
        <v>1.1765055723874207E-2</v>
      </c>
    </row>
    <row r="47" spans="1:18" x14ac:dyDescent="0.25">
      <c r="A47" s="8">
        <v>39630</v>
      </c>
      <c r="B47" s="9">
        <v>-1.3700000000000002E-2</v>
      </c>
      <c r="C47" s="9">
        <v>-9.8593710937500134E-3</v>
      </c>
      <c r="D47" s="3">
        <f t="shared" si="4"/>
        <v>123.66759494063196</v>
      </c>
      <c r="E47" s="19">
        <f>D47/MAXA($D$6:D46)-1</f>
        <v>-2.8889019999999932E-2</v>
      </c>
      <c r="F47" s="10">
        <f>'L1'!Q44</f>
        <v>-2.9978427152993033E-2</v>
      </c>
      <c r="G47" s="10">
        <f t="shared" si="1"/>
        <v>-3.0718348971539799E-2</v>
      </c>
      <c r="H47" s="11">
        <f t="shared" si="2"/>
        <v>128.04927101960303</v>
      </c>
      <c r="I47" s="3">
        <f t="shared" si="3"/>
        <v>124.24416959610934</v>
      </c>
      <c r="J47" s="19">
        <f>I47/MAXA($I$6:I46)-1</f>
        <v>-3.0718348971539799E-2</v>
      </c>
      <c r="O47" s="3" t="s">
        <v>63</v>
      </c>
      <c r="P47" s="13">
        <f>(1+B122)*(1+B123)*(1+B124)-1</f>
        <v>1.1598627659999972E-2</v>
      </c>
      <c r="Q47" s="13">
        <f>(1+C122)*(1+C123)*(1+C124)-1</f>
        <v>4.3913350109456406E-2</v>
      </c>
      <c r="R47" s="13">
        <f>(1+G122)*(1+G123)*(1+G124)-1</f>
        <v>1.3834961551428826E-2</v>
      </c>
    </row>
    <row r="48" spans="1:18" x14ac:dyDescent="0.25">
      <c r="A48" s="8">
        <v>39661</v>
      </c>
      <c r="B48" s="9">
        <v>8.9999999999999998E-4</v>
      </c>
      <c r="C48" s="9">
        <v>1.2190464532380041E-2</v>
      </c>
      <c r="D48" s="3">
        <f t="shared" si="4"/>
        <v>123.77889577607851</v>
      </c>
      <c r="E48" s="19">
        <f>D48/MAXA($D$6:D47)-1</f>
        <v>-2.8015020118000056E-2</v>
      </c>
      <c r="F48" s="10">
        <f>'L1'!Q45</f>
        <v>1.0093188311180577E-2</v>
      </c>
      <c r="G48" s="10">
        <f t="shared" si="1"/>
        <v>9.3532664926338112E-3</v>
      </c>
      <c r="H48" s="11">
        <f t="shared" si="2"/>
        <v>129.34169642511327</v>
      </c>
      <c r="I48" s="3">
        <f t="shared" si="3"/>
        <v>125.40625842449776</v>
      </c>
      <c r="J48" s="19">
        <f>I48/MAXA($I$6:I47)-1</f>
        <v>-2.1652399383050414E-2</v>
      </c>
      <c r="O48" s="3" t="s">
        <v>64</v>
      </c>
      <c r="P48" s="13">
        <f>(1+B125)*(1+B126)*(1+B127)-1</f>
        <v>4.5936321739999952E-2</v>
      </c>
      <c r="Q48" s="13">
        <f>(1+C125)*(1+C126)*(1+C127)-1</f>
        <v>4.3664050842233681E-3</v>
      </c>
      <c r="R48" s="13">
        <f>(1+G125)*(1+G126)*(1+G127)-1</f>
        <v>1.3985097027600535E-2</v>
      </c>
    </row>
    <row r="49" spans="1:18" x14ac:dyDescent="0.25">
      <c r="A49" s="8">
        <v>39692</v>
      </c>
      <c r="B49" s="9">
        <v>-4.3499999999999997E-2</v>
      </c>
      <c r="C49" s="9">
        <v>-9.0791433779084607E-2</v>
      </c>
      <c r="D49" s="3">
        <f t="shared" si="4"/>
        <v>118.3945138098191</v>
      </c>
      <c r="E49" s="19">
        <f>D49/MAXA($D$6:D48)-1</f>
        <v>-7.0296366742866989E-2</v>
      </c>
      <c r="F49" s="10">
        <f>'L1'!Q46</f>
        <v>1.1912737147132549E-2</v>
      </c>
      <c r="G49" s="10">
        <f t="shared" si="1"/>
        <v>1.1172815328585783E-2</v>
      </c>
      <c r="H49" s="11">
        <f t="shared" si="2"/>
        <v>130.88251005678987</v>
      </c>
      <c r="I49" s="3">
        <f t="shared" si="3"/>
        <v>126.80739939092358</v>
      </c>
      <c r="J49" s="19">
        <f>I49/MAXA($I$6:I48)-1</f>
        <v>-1.0721502314192222E-2</v>
      </c>
      <c r="O49" s="3" t="s">
        <v>65</v>
      </c>
      <c r="P49" s="13">
        <f>(1+B128)*(1+B129)*(1+B130)-1</f>
        <v>-1.2243785041999966E-2</v>
      </c>
      <c r="Q49" s="13">
        <f>(1+C128)*(1+C129)*(1+C130)-1</f>
        <v>-2.3114315787218231E-3</v>
      </c>
      <c r="R49" s="13">
        <f>(1+G128)*(1+G129)*(1+G130)-1</f>
        <v>1.3945323409340515E-2</v>
      </c>
    </row>
    <row r="50" spans="1:18" x14ac:dyDescent="0.25">
      <c r="A50" s="8">
        <v>39722</v>
      </c>
      <c r="B50" s="9">
        <v>-3.61E-2</v>
      </c>
      <c r="C50" s="9">
        <v>-0.1694245237674199</v>
      </c>
      <c r="D50" s="3">
        <f t="shared" si="4"/>
        <v>114.12047186128463</v>
      </c>
      <c r="E50" s="19">
        <f>D50/MAXA($D$6:D49)-1</f>
        <v>-0.10385866790344955</v>
      </c>
      <c r="F50" s="10">
        <f>'L1'!Q47</f>
        <v>-4.4479910096806276E-2</v>
      </c>
      <c r="G50" s="10">
        <f t="shared" si="1"/>
        <v>-4.5219831915353038E-2</v>
      </c>
      <c r="H50" s="11">
        <f t="shared" si="2"/>
        <v>125.06086777621951</v>
      </c>
      <c r="I50" s="3">
        <f t="shared" si="3"/>
        <v>121.07319010484296</v>
      </c>
      <c r="J50" s="19">
        <f>I50/MAXA($I$6:I49)-1</f>
        <v>-5.5456509697017542E-2</v>
      </c>
      <c r="O50" s="3" t="s">
        <v>66</v>
      </c>
      <c r="P50" s="13">
        <f>(1+B131)*(1+B132)*(1+B133)-1</f>
        <v>-7.4605207960000142E-3</v>
      </c>
      <c r="Q50" s="13">
        <f>(1+C131)*(1+C132)*(1+C133)-1</f>
        <v>-6.9351644158272774E-2</v>
      </c>
      <c r="R50" s="13">
        <f>(1+G131)*(1+G132)*(1+G133)-1</f>
        <v>-1.9551876267837831E-2</v>
      </c>
    </row>
    <row r="51" spans="1:18" x14ac:dyDescent="0.25">
      <c r="A51" s="8">
        <v>39753</v>
      </c>
      <c r="B51" s="9">
        <v>-5.4000000000000003E-3</v>
      </c>
      <c r="C51" s="9">
        <v>-7.4849042580645175E-2</v>
      </c>
      <c r="D51" s="3">
        <f t="shared" si="4"/>
        <v>113.5042213132337</v>
      </c>
      <c r="E51" s="19">
        <f>D51/MAXA($D$6:D50)-1</f>
        <v>-0.10869783109677078</v>
      </c>
      <c r="F51" s="10">
        <f>'L1'!Q48</f>
        <v>-7.151132828350712E-2</v>
      </c>
      <c r="G51" s="10">
        <f t="shared" si="1"/>
        <v>-7.2251250102053882E-2</v>
      </c>
      <c r="H51" s="11">
        <f t="shared" si="2"/>
        <v>116.11759900525399</v>
      </c>
      <c r="I51" s="3">
        <f t="shared" si="3"/>
        <v>112.32550076592443</v>
      </c>
      <c r="J51" s="19">
        <f>I51/MAXA($I$6:I50)-1</f>
        <v>-0.12370095764716527</v>
      </c>
      <c r="O51" s="3" t="s">
        <v>67</v>
      </c>
      <c r="P51" s="13">
        <f>(1+B134)*(1+B135)*(1+B136)-1</f>
        <v>1.9408544000000028E-2</v>
      </c>
      <c r="Q51" s="13">
        <f>(1+C134)*(1+C135)*(1+C136)-1</f>
        <v>6.4535403159572402E-2</v>
      </c>
      <c r="R51" s="13">
        <f>(1+G134)*(1+G135)*(1+G136)-1</f>
        <v>2.4772280469825603E-2</v>
      </c>
    </row>
    <row r="52" spans="1:18" x14ac:dyDescent="0.25">
      <c r="A52" s="8">
        <v>39783</v>
      </c>
      <c r="B52" s="9">
        <v>-4.5999999999999999E-3</v>
      </c>
      <c r="C52" s="9">
        <v>7.8215768970539834E-3</v>
      </c>
      <c r="D52" s="3">
        <f t="shared" si="4"/>
        <v>112.98210189519281</v>
      </c>
      <c r="E52" s="19">
        <f>D52/MAXA($D$6:D51)-1</f>
        <v>-0.11279782107372582</v>
      </c>
      <c r="F52" s="10">
        <f>'L1'!Q49</f>
        <v>7.8301917021767024E-3</v>
      </c>
      <c r="G52" s="10">
        <f t="shared" si="1"/>
        <v>7.0902698836299372E-3</v>
      </c>
      <c r="H52" s="11">
        <f t="shared" si="2"/>
        <v>117.02682206546163</v>
      </c>
      <c r="I52" s="3">
        <f t="shared" si="3"/>
        <v>113.12191888116871</v>
      </c>
      <c r="J52" s="19">
        <f>I52/MAXA($I$6:I51)-1</f>
        <v>-0.1174877609381173</v>
      </c>
      <c r="O52" s="3" t="s">
        <v>68</v>
      </c>
      <c r="P52" s="13">
        <f>(1+B137)*(1+B138)*(1+B139)-1</f>
        <v>-5.3482671999998121E-3</v>
      </c>
      <c r="Q52" s="13">
        <f>(1+C137)*(1+C138)*(1+C139)-1</f>
        <v>7.7301924009909317E-3</v>
      </c>
      <c r="R52" s="13">
        <f>(1+G137)*(1+G138)*(1+G139)-1</f>
        <v>6.8366553361243199E-3</v>
      </c>
    </row>
    <row r="53" spans="1:18" x14ac:dyDescent="0.25">
      <c r="A53" s="8">
        <v>39814</v>
      </c>
      <c r="B53" s="9">
        <v>4.7000000000000002E-3</v>
      </c>
      <c r="C53" s="9">
        <v>-8.5657342928314395E-2</v>
      </c>
      <c r="D53" s="3">
        <f t="shared" si="4"/>
        <v>113.51311777410021</v>
      </c>
      <c r="E53" s="19">
        <f>D53/MAXA($D$6:D52)-1</f>
        <v>-0.10862797083277231</v>
      </c>
      <c r="F53" s="10">
        <f>'L1'!Q50</f>
        <v>2.9192928776620442E-2</v>
      </c>
      <c r="G53" s="10">
        <f t="shared" si="1"/>
        <v>2.8453006958073675E-2</v>
      </c>
      <c r="H53" s="11">
        <f t="shared" si="2"/>
        <v>120.44317774697288</v>
      </c>
      <c r="I53" s="3">
        <f t="shared" si="3"/>
        <v>116.34057762620526</v>
      </c>
      <c r="J53" s="19">
        <f>I53/MAXA($I$6:I52)-1</f>
        <v>-9.2377634059504277E-2</v>
      </c>
      <c r="O53" s="3" t="s">
        <v>69</v>
      </c>
      <c r="P53" s="13">
        <f>(1+B140)*(1+B141)*(1+B142)-1</f>
        <v>1.0834701080000064E-2</v>
      </c>
      <c r="Q53" s="13">
        <f>(1+C140)*(1+C141)*(1+C142)-1</f>
        <v>1.8992745293059832E-2</v>
      </c>
      <c r="R53" s="13">
        <f>(1+G140)*(1+G141)*(1+G142)-1</f>
        <v>1.7398989330667192E-2</v>
      </c>
    </row>
    <row r="54" spans="1:18" x14ac:dyDescent="0.25">
      <c r="A54" s="8">
        <v>39845</v>
      </c>
      <c r="B54" s="9">
        <v>-3.7000000000000002E-3</v>
      </c>
      <c r="C54" s="9">
        <v>-0.10993119757149228</v>
      </c>
      <c r="D54" s="3">
        <f t="shared" si="4"/>
        <v>113.09311923833603</v>
      </c>
      <c r="E54" s="19">
        <f>D54/MAXA($D$6:D53)-1</f>
        <v>-0.11192604734069111</v>
      </c>
      <c r="F54" s="10">
        <f>'L1'!Q51</f>
        <v>-6.6273028305143498E-3</v>
      </c>
      <c r="G54" s="10">
        <f t="shared" si="1"/>
        <v>-7.3672246490611151E-3</v>
      </c>
      <c r="H54" s="11">
        <f t="shared" si="2"/>
        <v>119.64496433417422</v>
      </c>
      <c r="I54" s="3">
        <f t="shared" si="3"/>
        <v>115.48347045503147</v>
      </c>
      <c r="J54" s="19">
        <f>I54/MAXA($I$6:I53)-1</f>
        <v>-9.9064291925900272E-2</v>
      </c>
      <c r="O54" s="3" t="s">
        <v>70</v>
      </c>
      <c r="P54" s="13">
        <f>(1+B143)*(1+B144)*(1+B145)-1</f>
        <v>1.6129525543999934E-2</v>
      </c>
      <c r="Q54" s="13">
        <f>(1+C143)*(1+C144)*(1+C145)-1</f>
        <v>3.3070290282095405E-2</v>
      </c>
      <c r="R54" s="13">
        <f>(1+G143)*(1+G144)*(1+G145)-1</f>
        <v>1.3932973726678011E-2</v>
      </c>
    </row>
    <row r="55" spans="1:18" x14ac:dyDescent="0.25">
      <c r="A55" s="8">
        <v>39873</v>
      </c>
      <c r="B55" s="9">
        <v>1.1399999999999999E-2</v>
      </c>
      <c r="C55" s="9">
        <v>8.540446162249471E-2</v>
      </c>
      <c r="D55" s="3">
        <f t="shared" si="4"/>
        <v>114.38238079765307</v>
      </c>
      <c r="E55" s="19">
        <f>D55/MAXA($D$6:D54)-1</f>
        <v>-0.101802004280375</v>
      </c>
      <c r="F55" s="10">
        <f>'L1'!Q52</f>
        <v>-1.8885567357004841E-2</v>
      </c>
      <c r="G55" s="10">
        <f t="shared" si="1"/>
        <v>-1.9625489175551607E-2</v>
      </c>
      <c r="H55" s="11">
        <f t="shared" si="2"/>
        <v>117.38540130131473</v>
      </c>
      <c r="I55" s="3">
        <f t="shared" si="3"/>
        <v>113.21705085566111</v>
      </c>
      <c r="J55" s="19">
        <f>I55/MAXA($I$6:I54)-1</f>
        <v>-0.11674559591257649</v>
      </c>
      <c r="O55" s="3" t="s">
        <v>71</v>
      </c>
      <c r="P55" s="13">
        <f>(1+B146)*(1+B147)*(1+B148)-1</f>
        <v>1.130909774299993E-2</v>
      </c>
      <c r="Q55" s="13">
        <f>(1+C146)*(1+C147)*(1+C148)-1</f>
        <v>3.2542099161616322E-2</v>
      </c>
      <c r="R55" s="13">
        <f>(1+G146)*(1+G147)*(1+G148)-1</f>
        <v>1.4680330455751012E-2</v>
      </c>
    </row>
    <row r="56" spans="1:18" x14ac:dyDescent="0.25">
      <c r="A56" s="8">
        <v>39904</v>
      </c>
      <c r="B56" s="9">
        <v>2.4100000000000003E-2</v>
      </c>
      <c r="C56" s="9">
        <v>9.3925079862164695E-2</v>
      </c>
      <c r="D56" s="3">
        <f t="shared" si="4"/>
        <v>117.13899617487651</v>
      </c>
      <c r="E56" s="19">
        <f>D56/MAXA($D$6:D55)-1</f>
        <v>-8.0155432583531971E-2</v>
      </c>
      <c r="F56" s="10">
        <f>'L1'!Q53</f>
        <v>2.2417101930992441E-2</v>
      </c>
      <c r="G56" s="10">
        <f t="shared" si="1"/>
        <v>2.1677180112445675E-2</v>
      </c>
      <c r="H56" s="11">
        <f t="shared" si="2"/>
        <v>120.01684180749676</v>
      </c>
      <c r="I56" s="3">
        <f t="shared" si="3"/>
        <v>115.67127725885919</v>
      </c>
      <c r="J56" s="19">
        <f>I56/MAXA($I$6:I55)-1</f>
        <v>-9.7599131110062576E-2</v>
      </c>
    </row>
    <row r="57" spans="1:18" x14ac:dyDescent="0.25">
      <c r="A57" s="8">
        <v>39934</v>
      </c>
      <c r="B57" s="9">
        <v>2.9500000000000002E-2</v>
      </c>
      <c r="C57" s="9">
        <v>5.3081446255385467E-2</v>
      </c>
      <c r="D57" s="3">
        <f t="shared" si="4"/>
        <v>120.59459656203538</v>
      </c>
      <c r="E57" s="19">
        <f>D57/MAXA($D$6:D56)-1</f>
        <v>-5.3020017844746081E-2</v>
      </c>
      <c r="F57" s="10">
        <f>'L1'!Q54</f>
        <v>2.1328469195372891E-2</v>
      </c>
      <c r="G57" s="10">
        <f t="shared" si="1"/>
        <v>2.0588547376826125E-2</v>
      </c>
      <c r="H57" s="11">
        <f t="shared" si="2"/>
        <v>122.57661732091388</v>
      </c>
      <c r="I57" s="3">
        <f t="shared" si="3"/>
        <v>118.0527808308412</v>
      </c>
      <c r="J57" s="19">
        <f>I57/MAXA($I$6:I56)-1</f>
        <v>-7.902000806803311E-2</v>
      </c>
    </row>
    <row r="58" spans="1:18" x14ac:dyDescent="0.25">
      <c r="A58" s="8">
        <v>39965</v>
      </c>
      <c r="B58" s="9">
        <v>4.0000000000000002E-4</v>
      </c>
      <c r="C58" s="9">
        <v>1.9582653030303376E-4</v>
      </c>
      <c r="D58" s="3">
        <f t="shared" si="4"/>
        <v>120.64283440066019</v>
      </c>
      <c r="E58" s="19">
        <f>D58/MAXA($D$6:D57)-1</f>
        <v>-5.2641225851884021E-2</v>
      </c>
      <c r="F58" s="10">
        <f>'L1'!Q55</f>
        <v>2.0235689322815692E-2</v>
      </c>
      <c r="G58" s="10">
        <f t="shared" si="1"/>
        <v>1.9495767504268926E-2</v>
      </c>
      <c r="H58" s="11">
        <f t="shared" si="2"/>
        <v>125.05703966726156</v>
      </c>
      <c r="I58" s="3">
        <f t="shared" si="3"/>
        <v>120.35431039915169</v>
      </c>
      <c r="J58" s="19">
        <f>I58/MAXA($I$6:I57)-1</f>
        <v>-6.1064796269243993E-2</v>
      </c>
    </row>
    <row r="59" spans="1:18" x14ac:dyDescent="0.25">
      <c r="A59" s="8">
        <v>39995</v>
      </c>
      <c r="B59" s="9">
        <v>1.9400000000000001E-2</v>
      </c>
      <c r="C59" s="9">
        <v>7.4141727016716619E-2</v>
      </c>
      <c r="D59" s="3">
        <f t="shared" si="4"/>
        <v>122.983305388033</v>
      </c>
      <c r="E59" s="19">
        <f>D59/MAXA($D$6:D58)-1</f>
        <v>-3.426246563341051E-2</v>
      </c>
      <c r="F59" s="10">
        <f>'L1'!Q56</f>
        <v>1.0566919236277566E-2</v>
      </c>
      <c r="G59" s="10">
        <f t="shared" si="1"/>
        <v>9.8269974177308001E-3</v>
      </c>
      <c r="H59" s="11">
        <f t="shared" si="2"/>
        <v>126.37850730535348</v>
      </c>
      <c r="I59" s="3">
        <f t="shared" si="3"/>
        <v>121.53703189665691</v>
      </c>
      <c r="J59" s="19">
        <f>I59/MAXA($I$6:I58)-1</f>
        <v>-5.183788244676546E-2</v>
      </c>
    </row>
    <row r="60" spans="1:18" x14ac:dyDescent="0.25">
      <c r="A60" s="8">
        <v>40026</v>
      </c>
      <c r="B60" s="9">
        <v>1.49E-2</v>
      </c>
      <c r="C60" s="9">
        <v>3.3560189240494864E-2</v>
      </c>
      <c r="D60" s="3">
        <f t="shared" si="4"/>
        <v>124.81575663831468</v>
      </c>
      <c r="E60" s="19">
        <f>D60/MAXA($D$6:D59)-1</f>
        <v>-1.9872976371348439E-2</v>
      </c>
      <c r="F60" s="10">
        <f>'L1'!Q57</f>
        <v>1.3461710610907077E-2</v>
      </c>
      <c r="G60" s="10">
        <f t="shared" si="1"/>
        <v>1.2721788792360311E-2</v>
      </c>
      <c r="H60" s="11">
        <f t="shared" si="2"/>
        <v>128.07977819813658</v>
      </c>
      <c r="I60" s="3">
        <f t="shared" si="3"/>
        <v>123.08320034689653</v>
      </c>
      <c r="J60" s="19">
        <f>I60/MAXA($I$6:I59)-1</f>
        <v>-3.9775564246336104E-2</v>
      </c>
    </row>
    <row r="61" spans="1:18" x14ac:dyDescent="0.25">
      <c r="A61" s="8">
        <v>40057</v>
      </c>
      <c r="B61" s="9">
        <v>1.72E-2</v>
      </c>
      <c r="C61" s="9">
        <v>3.5723345788458705E-2</v>
      </c>
      <c r="D61" s="3">
        <f t="shared" si="4"/>
        <v>126.96258765249371</v>
      </c>
      <c r="E61" s="19">
        <f>D61/MAXA($D$6:D60)-1</f>
        <v>-3.0147915649355594E-3</v>
      </c>
      <c r="F61" s="10">
        <f>'L1'!Q58</f>
        <v>1.2147749462826091E-2</v>
      </c>
      <c r="G61" s="10">
        <f t="shared" si="1"/>
        <v>1.1407827644279325E-2</v>
      </c>
      <c r="H61" s="11">
        <f t="shared" si="2"/>
        <v>129.63565925494188</v>
      </c>
      <c r="I61" s="3">
        <f t="shared" si="3"/>
        <v>124.48731228236022</v>
      </c>
      <c r="J61" s="19">
        <f>I61/MAXA($I$6:I60)-1</f>
        <v>-2.8821489383432985E-2</v>
      </c>
    </row>
    <row r="62" spans="1:18" x14ac:dyDescent="0.25">
      <c r="A62" s="8">
        <v>40087</v>
      </c>
      <c r="B62" s="9">
        <v>1.5E-3</v>
      </c>
      <c r="C62" s="9">
        <v>-1.9762000860415463E-2</v>
      </c>
      <c r="D62" s="3">
        <f t="shared" si="4"/>
        <v>127.15303153397245</v>
      </c>
      <c r="E62" s="19">
        <f>D62/MAXA($D$6:D61)-1</f>
        <v>-1.5193137522828692E-3</v>
      </c>
      <c r="F62" s="10">
        <f>'L1'!Q59</f>
        <v>1.2266452328194503E-2</v>
      </c>
      <c r="G62" s="10">
        <f t="shared" si="1"/>
        <v>1.1526530509647737E-2</v>
      </c>
      <c r="H62" s="11">
        <f t="shared" si="2"/>
        <v>131.2258288892267</v>
      </c>
      <c r="I62" s="3">
        <f t="shared" si="3"/>
        <v>125.92221908544688</v>
      </c>
      <c r="J62" s="19">
        <f>I62/MAXA($I$6:I61)-1</f>
        <v>-1.7627170650497015E-2</v>
      </c>
    </row>
    <row r="63" spans="1:18" x14ac:dyDescent="0.25">
      <c r="A63" s="8">
        <v>40118</v>
      </c>
      <c r="B63" s="9">
        <v>7.4000000000000003E-3</v>
      </c>
      <c r="C63" s="9">
        <v>5.736406198137356E-2</v>
      </c>
      <c r="D63" s="3">
        <f t="shared" si="4"/>
        <v>128.09396396732384</v>
      </c>
      <c r="E63" s="19">
        <f>D63/MAXA($D$6:D62)-1</f>
        <v>5.8694433259500745E-3</v>
      </c>
      <c r="F63" s="10">
        <f>'L1'!Q60</f>
        <v>6.6827596611973052E-4</v>
      </c>
      <c r="G63" s="10">
        <f t="shared" si="1"/>
        <v>-7.1645852427035055E-5</v>
      </c>
      <c r="H63" s="11">
        <f t="shared" si="2"/>
        <v>131.3135239568075</v>
      </c>
      <c r="I63" s="3">
        <f t="shared" si="3"/>
        <v>125.91319728072101</v>
      </c>
      <c r="J63" s="19">
        <f>I63/MAXA($I$6:I62)-1</f>
        <v>-1.7697553589256843E-2</v>
      </c>
    </row>
    <row r="64" spans="1:18" x14ac:dyDescent="0.25">
      <c r="A64" s="8">
        <v>40148</v>
      </c>
      <c r="B64" s="9">
        <v>6.1000000000000004E-3</v>
      </c>
      <c r="C64" s="9">
        <v>1.7770571188400419E-2</v>
      </c>
      <c r="D64" s="3">
        <f t="shared" si="4"/>
        <v>128.87533714752453</v>
      </c>
      <c r="E64" s="19">
        <f>D64/MAXA($D$6:D63)-1</f>
        <v>6.0999999999999943E-3</v>
      </c>
      <c r="F64" s="10">
        <f>'L1'!Q61</f>
        <v>1.401652140977694E-2</v>
      </c>
      <c r="G64" s="10">
        <f t="shared" si="1"/>
        <v>1.3276599591230174E-2</v>
      </c>
      <c r="H64" s="11">
        <f t="shared" si="2"/>
        <v>133.15408277674135</v>
      </c>
      <c r="I64" s="3">
        <f t="shared" si="3"/>
        <v>127.5848963842687</v>
      </c>
      <c r="J64" s="19">
        <f>I64/MAXA($I$6:I63)-1</f>
        <v>-4.6559173307756385E-3</v>
      </c>
    </row>
    <row r="65" spans="1:10" x14ac:dyDescent="0.25">
      <c r="A65" s="8">
        <v>40179</v>
      </c>
      <c r="B65" s="9">
        <v>3.2000000000000002E-3</v>
      </c>
      <c r="C65" s="9">
        <v>-3.6974246154947377E-2</v>
      </c>
      <c r="D65" s="3">
        <f t="shared" si="4"/>
        <v>129.28773822639661</v>
      </c>
      <c r="E65" s="19">
        <f>D65/MAXA($D$6:D64)-1</f>
        <v>3.2000000000000917E-3</v>
      </c>
      <c r="F65" s="10">
        <f>'L1'!Q62</f>
        <v>9.8921903791465288E-3</v>
      </c>
      <c r="G65" s="10">
        <f t="shared" si="1"/>
        <v>9.1522685605997627E-3</v>
      </c>
      <c r="H65" s="11">
        <f t="shared" si="2"/>
        <v>134.47126831332949</v>
      </c>
      <c r="I65" s="3">
        <f t="shared" si="3"/>
        <v>128.75258762025382</v>
      </c>
      <c r="J65" s="19">
        <f>I65/MAXA($I$6:I64)-1</f>
        <v>4.4537390240169117E-3</v>
      </c>
    </row>
    <row r="66" spans="1:10" x14ac:dyDescent="0.25">
      <c r="A66" s="8">
        <v>40210</v>
      </c>
      <c r="B66" s="9">
        <v>8.9999999999999998E-4</v>
      </c>
      <c r="C66" s="9">
        <v>2.8513688940531301E-2</v>
      </c>
      <c r="D66" s="3">
        <f t="shared" si="4"/>
        <v>129.40409719080034</v>
      </c>
      <c r="E66" s="19">
        <f>D66/MAXA($D$6:D65)-1</f>
        <v>8.9999999999990088E-4</v>
      </c>
      <c r="F66" s="10">
        <f>'L1'!Q63</f>
        <v>-1.8001322173929592E-3</v>
      </c>
      <c r="G66" s="10">
        <f t="shared" si="1"/>
        <v>-2.5400540359397246E-3</v>
      </c>
      <c r="H66" s="11">
        <f t="shared" si="2"/>
        <v>134.22920225092497</v>
      </c>
      <c r="I66" s="3">
        <f t="shared" si="3"/>
        <v>128.4255490904313</v>
      </c>
      <c r="J66" s="19">
        <f>I66/MAXA($I$6:I65)-1</f>
        <v>-2.5400540359398205E-3</v>
      </c>
    </row>
    <row r="67" spans="1:10" x14ac:dyDescent="0.25">
      <c r="A67" s="8">
        <v>40238</v>
      </c>
      <c r="B67" s="9">
        <v>1.7899999999999999E-2</v>
      </c>
      <c r="C67" s="9">
        <v>5.8796426031891835E-2</v>
      </c>
      <c r="D67" s="3">
        <f t="shared" si="4"/>
        <v>131.72043053051567</v>
      </c>
      <c r="E67" s="19">
        <f>D67/MAXA($D$6:D66)-1</f>
        <v>1.7900000000000027E-2</v>
      </c>
      <c r="F67" s="10">
        <f>'L1'!Q64</f>
        <v>1.2384652535674187E-2</v>
      </c>
      <c r="G67" s="10">
        <f t="shared" si="1"/>
        <v>1.1644730717127421E-2</v>
      </c>
      <c r="H67" s="11">
        <f t="shared" si="2"/>
        <v>135.89158428094339</v>
      </c>
      <c r="I67" s="3">
        <f t="shared" si="3"/>
        <v>129.9210300267886</v>
      </c>
      <c r="J67" s="19">
        <f>I67/MAXA($I$6:I66)-1</f>
        <v>9.0750984359322384E-3</v>
      </c>
    </row>
    <row r="68" spans="1:10" x14ac:dyDescent="0.25">
      <c r="A68" s="8">
        <v>40269</v>
      </c>
      <c r="B68" s="9">
        <v>7.7000000000000002E-3</v>
      </c>
      <c r="C68" s="9">
        <v>1.4759229883791081E-2</v>
      </c>
      <c r="D68" s="3">
        <f t="shared" si="4"/>
        <v>132.73467784560066</v>
      </c>
      <c r="E68" s="19">
        <f>D68/MAXA($D$6:D67)-1</f>
        <v>7.7000000000000401E-3</v>
      </c>
      <c r="F68" s="10">
        <f>'L1'!Q65</f>
        <v>8.8211151786769474E-3</v>
      </c>
      <c r="G68" s="10">
        <f t="shared" si="1"/>
        <v>8.0811933601301813E-3</v>
      </c>
      <c r="H68" s="11">
        <f t="shared" si="2"/>
        <v>137.09029959769848</v>
      </c>
      <c r="I68" s="3">
        <f t="shared" si="3"/>
        <v>130.97094699198234</v>
      </c>
      <c r="J68" s="19">
        <f>I68/MAXA($I$6:I67)-1</f>
        <v>8.0811933601301345E-3</v>
      </c>
    </row>
    <row r="69" spans="1:10" x14ac:dyDescent="0.25">
      <c r="A69" s="8">
        <v>40299</v>
      </c>
      <c r="B69" s="9">
        <v>-1.5500000000000002E-2</v>
      </c>
      <c r="C69" s="9">
        <v>-8.1975841910334468E-2</v>
      </c>
      <c r="D69" s="3">
        <f t="shared" si="4"/>
        <v>130.67729033899386</v>
      </c>
      <c r="E69" s="19">
        <f>D69/MAXA($D$6:D68)-1</f>
        <v>-1.5499999999999958E-2</v>
      </c>
      <c r="F69" s="10">
        <f>'L1'!Q66</f>
        <v>4.1252790385328964E-3</v>
      </c>
      <c r="G69" s="10">
        <f t="shared" si="1"/>
        <v>3.3853572199861307E-3</v>
      </c>
      <c r="H69" s="11">
        <f t="shared" si="2"/>
        <v>137.65583533701505</v>
      </c>
      <c r="I69" s="3">
        <f t="shared" si="3"/>
        <v>131.41433043299008</v>
      </c>
      <c r="J69" s="19">
        <f>I69/MAXA($I$6:I68)-1</f>
        <v>3.3853572199862292E-3</v>
      </c>
    </row>
    <row r="70" spans="1:10" x14ac:dyDescent="0.25">
      <c r="A70" s="8">
        <v>40330</v>
      </c>
      <c r="B70" s="9">
        <v>-6.9999999999999993E-3</v>
      </c>
      <c r="C70" s="9">
        <v>-5.3882442026415123E-2</v>
      </c>
      <c r="D70" s="3">
        <f t="shared" si="4"/>
        <v>129.76254930662091</v>
      </c>
      <c r="E70" s="19">
        <f>D70/MAXA($D$6:D69)-1</f>
        <v>-2.2391499999999787E-2</v>
      </c>
      <c r="F70" s="10">
        <f>'L1'!Q67</f>
        <v>-2.8286908623325859E-2</v>
      </c>
      <c r="G70" s="10">
        <f t="shared" si="1"/>
        <v>-2.9026830441872625E-2</v>
      </c>
      <c r="H70" s="11">
        <f t="shared" si="2"/>
        <v>133.76197730136931</v>
      </c>
      <c r="I70" s="3">
        <f t="shared" si="3"/>
        <v>127.59978894587947</v>
      </c>
      <c r="J70" s="19">
        <f>I70/MAXA($I$6:I69)-1</f>
        <v>-2.9026830441872598E-2</v>
      </c>
    </row>
    <row r="71" spans="1:10" x14ac:dyDescent="0.25">
      <c r="A71" s="8">
        <v>40360</v>
      </c>
      <c r="B71" s="9">
        <v>6.9999999999999993E-3</v>
      </c>
      <c r="C71" s="9">
        <v>6.8777849911552336E-2</v>
      </c>
      <c r="D71" s="3">
        <f t="shared" ref="D71:D102" si="5">D70*(1+B71)</f>
        <v>130.67088715176723</v>
      </c>
      <c r="E71" s="19">
        <f>D71/MAXA($D$6:D70)-1</f>
        <v>-1.5548240500000032E-2</v>
      </c>
      <c r="F71" s="10">
        <f>'L1'!Q68</f>
        <v>1.8932042352734822E-3</v>
      </c>
      <c r="G71" s="10">
        <f t="shared" si="1"/>
        <v>1.1532824167267168E-3</v>
      </c>
      <c r="H71" s="11">
        <f t="shared" si="2"/>
        <v>134.01521604331484</v>
      </c>
      <c r="I71" s="3">
        <f t="shared" si="3"/>
        <v>127.74694753884877</v>
      </c>
      <c r="J71" s="19">
        <f>I71/MAXA($I$6:I70)-1</f>
        <v>-2.7907024158307925E-2</v>
      </c>
    </row>
    <row r="72" spans="1:10" x14ac:dyDescent="0.25">
      <c r="A72" s="8">
        <v>40391</v>
      </c>
      <c r="B72" s="9">
        <v>4.0999999999999995E-3</v>
      </c>
      <c r="C72" s="9">
        <v>-4.7449184040287196E-2</v>
      </c>
      <c r="D72" s="3">
        <f t="shared" si="5"/>
        <v>131.20663778908948</v>
      </c>
      <c r="E72" s="19">
        <f>D72/MAXA($D$6:D71)-1</f>
        <v>-1.1511988286049935E-2</v>
      </c>
      <c r="F72" s="10">
        <f>'L1'!Q69</f>
        <v>2.019356957643173E-2</v>
      </c>
      <c r="G72" s="10">
        <f t="shared" ref="G72:G135" si="6">F72-$L$5</f>
        <v>1.9453647757884964E-2</v>
      </c>
      <c r="H72" s="11">
        <f t="shared" ref="H72:H135" si="7">(H71*(1+F72))</f>
        <v>136.72146163278603</v>
      </c>
      <c r="I72" s="3">
        <f t="shared" si="3"/>
        <v>130.23209165841456</v>
      </c>
      <c r="J72" s="19">
        <f>I72/MAXA($I$6:I71)-1</f>
        <v>-8.9962698183693179E-3</v>
      </c>
    </row>
    <row r="73" spans="1:10" x14ac:dyDescent="0.25">
      <c r="A73" s="8">
        <v>40422</v>
      </c>
      <c r="B73" s="9">
        <v>1.5900000000000001E-2</v>
      </c>
      <c r="C73" s="9">
        <v>8.7551102944020132E-2</v>
      </c>
      <c r="D73" s="3">
        <f t="shared" si="5"/>
        <v>133.292823329936</v>
      </c>
      <c r="E73" s="19">
        <f>D73/MAXA($D$6:D72)-1</f>
        <v>4.2049711002016821E-3</v>
      </c>
      <c r="F73" s="10">
        <f>'L1'!Q70</f>
        <v>-6.6233325678023832E-4</v>
      </c>
      <c r="G73" s="10">
        <f t="shared" si="6"/>
        <v>-1.402255075327004E-3</v>
      </c>
      <c r="H73" s="11">
        <f t="shared" si="7"/>
        <v>136.63090646183105</v>
      </c>
      <c r="I73" s="3">
        <f t="shared" ref="I73:I136" si="8">(1+G73)*I72</f>
        <v>130.04947304691609</v>
      </c>
      <c r="J73" s="19">
        <f>I73/MAXA($I$6:I72)-1</f>
        <v>-1.0385909828684592E-2</v>
      </c>
    </row>
    <row r="74" spans="1:10" x14ac:dyDescent="0.25">
      <c r="A74" s="8">
        <v>40452</v>
      </c>
      <c r="B74" s="9">
        <v>1.06E-2</v>
      </c>
      <c r="C74" s="9">
        <v>3.6855994397076541E-2</v>
      </c>
      <c r="D74" s="3">
        <f t="shared" si="5"/>
        <v>134.70572725723332</v>
      </c>
      <c r="E74" s="19">
        <f>D74/MAXA($D$6:D73)-1</f>
        <v>1.0599999999999943E-2</v>
      </c>
      <c r="F74" s="10">
        <f>'L1'!Q71</f>
        <v>1.307908605938198E-2</v>
      </c>
      <c r="G74" s="10">
        <f t="shared" si="6"/>
        <v>1.2339164240835214E-2</v>
      </c>
      <c r="H74" s="11">
        <f t="shared" si="7"/>
        <v>138.41791384581668</v>
      </c>
      <c r="I74" s="3">
        <f t="shared" si="8"/>
        <v>131.65417485427608</v>
      </c>
      <c r="J74" s="19">
        <f>I74/MAXA($I$6:I73)-1</f>
        <v>1.8251009649841166E-3</v>
      </c>
    </row>
    <row r="75" spans="1:10" x14ac:dyDescent="0.25">
      <c r="A75" s="8">
        <v>40483</v>
      </c>
      <c r="B75" s="9">
        <v>3.0999999999999999E-3</v>
      </c>
      <c r="C75" s="9">
        <v>-2.2902497989432113E-3</v>
      </c>
      <c r="D75" s="3">
        <f t="shared" si="5"/>
        <v>135.12331501173077</v>
      </c>
      <c r="E75" s="19">
        <f>D75/MAXA($D$6:D74)-1</f>
        <v>3.1000000000001027E-3</v>
      </c>
      <c r="F75" s="10">
        <f>'L1'!Q72</f>
        <v>1.1435577736458268E-2</v>
      </c>
      <c r="G75" s="10">
        <f t="shared" si="6"/>
        <v>1.0695655917911502E-2</v>
      </c>
      <c r="H75" s="11">
        <f t="shared" si="7"/>
        <v>140.00080265971891</v>
      </c>
      <c r="I75" s="3">
        <f t="shared" si="8"/>
        <v>133.06230260867397</v>
      </c>
      <c r="J75" s="19">
        <f>I75/MAXA($I$6:I74)-1</f>
        <v>1.069565591791144E-2</v>
      </c>
    </row>
    <row r="76" spans="1:10" x14ac:dyDescent="0.25">
      <c r="A76" s="8">
        <v>40513</v>
      </c>
      <c r="B76" s="9">
        <v>3.3100000000000004E-2</v>
      </c>
      <c r="C76" s="9">
        <v>6.5300040489854716E-2</v>
      </c>
      <c r="D76" s="3">
        <f t="shared" si="5"/>
        <v>139.59589673861905</v>
      </c>
      <c r="E76" s="19">
        <f>D76/MAXA($D$6:D75)-1</f>
        <v>3.3099999999999907E-2</v>
      </c>
      <c r="F76" s="10">
        <f>'L1'!Q73</f>
        <v>5.6833103036082596E-3</v>
      </c>
      <c r="G76" s="10">
        <f t="shared" si="6"/>
        <v>4.9433884850614944E-3</v>
      </c>
      <c r="H76" s="11">
        <f t="shared" si="7"/>
        <v>140.79647066398832</v>
      </c>
      <c r="I76" s="3">
        <f t="shared" si="8"/>
        <v>133.72008126318548</v>
      </c>
      <c r="J76" s="19">
        <f>I76/MAXA($I$6:I75)-1</f>
        <v>4.943388485061595E-3</v>
      </c>
    </row>
    <row r="77" spans="1:10" x14ac:dyDescent="0.25">
      <c r="A77" s="8">
        <v>40544</v>
      </c>
      <c r="B77" s="9">
        <v>-1.8E-3</v>
      </c>
      <c r="C77" s="9">
        <v>2.2645573980086819E-2</v>
      </c>
      <c r="D77" s="3">
        <f t="shared" si="5"/>
        <v>139.34462412448954</v>
      </c>
      <c r="E77" s="19">
        <f>D77/MAXA($D$6:D76)-1</f>
        <v>-1.7999999999999128E-3</v>
      </c>
      <c r="F77" s="10">
        <f>'L1'!Q74</f>
        <v>1.3048317036863818E-2</v>
      </c>
      <c r="G77" s="10">
        <f t="shared" si="6"/>
        <v>1.2308395218317052E-2</v>
      </c>
      <c r="H77" s="11">
        <f t="shared" si="7"/>
        <v>142.63362765088354</v>
      </c>
      <c r="I77" s="3">
        <f t="shared" si="8"/>
        <v>135.36596087199823</v>
      </c>
      <c r="J77" s="19">
        <f>I77/MAXA($I$6:I76)-1</f>
        <v>1.2308395218316948E-2</v>
      </c>
    </row>
    <row r="78" spans="1:10" x14ac:dyDescent="0.25">
      <c r="A78" s="8">
        <v>40575</v>
      </c>
      <c r="B78" s="9">
        <v>4.7999999999999996E-3</v>
      </c>
      <c r="C78" s="9">
        <v>3.1956564052952219E-2</v>
      </c>
      <c r="D78" s="3">
        <f t="shared" si="5"/>
        <v>140.01347832028708</v>
      </c>
      <c r="E78" s="19">
        <f>D78/MAXA($D$6:D77)-1</f>
        <v>2.9913599999999985E-3</v>
      </c>
      <c r="F78" s="10">
        <f>'L1'!Q75</f>
        <v>6.7386412869025981E-3</v>
      </c>
      <c r="G78" s="10">
        <f t="shared" si="6"/>
        <v>5.9987194683558329E-3</v>
      </c>
      <c r="H78" s="11">
        <f t="shared" si="7"/>
        <v>143.59478450307247</v>
      </c>
      <c r="I78" s="3">
        <f t="shared" si="8"/>
        <v>136.17798329683376</v>
      </c>
      <c r="J78" s="19">
        <f>I78/MAXA($I$6:I77)-1</f>
        <v>5.9987194683557288E-3</v>
      </c>
    </row>
    <row r="79" spans="1:10" x14ac:dyDescent="0.25">
      <c r="A79" s="8">
        <v>40603</v>
      </c>
      <c r="B79" s="9">
        <v>2.5000000000000001E-3</v>
      </c>
      <c r="C79" s="9">
        <v>-1.0473132038185673E-3</v>
      </c>
      <c r="D79" s="3">
        <f t="shared" si="5"/>
        <v>140.36351201608778</v>
      </c>
      <c r="E79" s="19">
        <f>D79/MAXA($D$6:D78)-1</f>
        <v>2.4999999999999467E-3</v>
      </c>
      <c r="F79" s="10">
        <f>'L1'!Q76</f>
        <v>7.3147650873107159E-3</v>
      </c>
      <c r="G79" s="10">
        <f t="shared" si="6"/>
        <v>6.5748432687639507E-3</v>
      </c>
      <c r="H79" s="11">
        <f t="shared" si="7"/>
        <v>144.64514661947544</v>
      </c>
      <c r="I79" s="3">
        <f t="shared" si="8"/>
        <v>137.0733321936668</v>
      </c>
      <c r="J79" s="19">
        <f>I79/MAXA($I$6:I78)-1</f>
        <v>6.5748432687640079E-3</v>
      </c>
    </row>
    <row r="80" spans="1:10" x14ac:dyDescent="0.25">
      <c r="A80" s="8">
        <v>40634</v>
      </c>
      <c r="B80" s="9">
        <v>1.3300000000000001E-2</v>
      </c>
      <c r="C80" s="9">
        <v>2.8495380443795071E-2</v>
      </c>
      <c r="D80" s="3">
        <f t="shared" si="5"/>
        <v>142.23034672590177</v>
      </c>
      <c r="E80" s="19">
        <f>D80/MAXA($D$6:D79)-1</f>
        <v>1.330000000000009E-2</v>
      </c>
      <c r="F80" s="10">
        <f>'L1'!Q77</f>
        <v>6.2783682954365488E-3</v>
      </c>
      <c r="G80" s="10">
        <f t="shared" si="6"/>
        <v>5.5384464768897836E-3</v>
      </c>
      <c r="H80" s="11">
        <f t="shared" si="7"/>
        <v>145.55328212209994</v>
      </c>
      <c r="I80" s="3">
        <f t="shared" si="8"/>
        <v>137.83250550743034</v>
      </c>
      <c r="J80" s="19">
        <f>I80/MAXA($I$6:I79)-1</f>
        <v>5.5384464768897246E-3</v>
      </c>
    </row>
    <row r="81" spans="1:10" x14ac:dyDescent="0.25">
      <c r="A81" s="8">
        <v>40664</v>
      </c>
      <c r="B81" s="9">
        <v>-9.300000000000001E-3</v>
      </c>
      <c r="C81" s="9">
        <v>-1.3500952766930641E-2</v>
      </c>
      <c r="D81" s="3">
        <f t="shared" si="5"/>
        <v>140.90760450135087</v>
      </c>
      <c r="E81" s="19">
        <f>D81/MAXA($D$6:D80)-1</f>
        <v>-9.300000000000086E-3</v>
      </c>
      <c r="F81" s="10">
        <f>'L1'!Q78</f>
        <v>8.4147712127419817E-3</v>
      </c>
      <c r="G81" s="10">
        <f t="shared" si="6"/>
        <v>7.6748493941952165E-3</v>
      </c>
      <c r="H81" s="11">
        <f t="shared" si="7"/>
        <v>146.77807969042112</v>
      </c>
      <c r="I81" s="3">
        <f t="shared" si="8"/>
        <v>138.89034922882445</v>
      </c>
      <c r="J81" s="19">
        <f>I81/MAXA($I$6:I80)-1</f>
        <v>7.6748493941951601E-3</v>
      </c>
    </row>
    <row r="82" spans="1:10" x14ac:dyDescent="0.25">
      <c r="A82" s="8">
        <v>40695</v>
      </c>
      <c r="B82" s="9">
        <v>-1.5100000000000001E-2</v>
      </c>
      <c r="C82" s="9">
        <v>-1.825746126569705E-2</v>
      </c>
      <c r="D82" s="3">
        <f t="shared" si="5"/>
        <v>138.77989967338047</v>
      </c>
      <c r="E82" s="19">
        <f>D82/MAXA($D$6:D81)-1</f>
        <v>-2.4259570000000119E-2</v>
      </c>
      <c r="F82" s="10">
        <f>'L1'!Q79</f>
        <v>3.259492360222856E-3</v>
      </c>
      <c r="G82" s="10">
        <f t="shared" si="6"/>
        <v>2.5195705416760903E-3</v>
      </c>
      <c r="H82" s="11">
        <f t="shared" si="7"/>
        <v>147.25650171982025</v>
      </c>
      <c r="I82" s="3">
        <f t="shared" si="8"/>
        <v>139.2402932612645</v>
      </c>
      <c r="J82" s="19">
        <f>I82/MAXA($I$6:I81)-1</f>
        <v>2.5195705416760639E-3</v>
      </c>
    </row>
    <row r="83" spans="1:10" x14ac:dyDescent="0.25">
      <c r="A83" s="8">
        <v>40725</v>
      </c>
      <c r="B83" s="9">
        <v>2.9999999999999997E-4</v>
      </c>
      <c r="C83" s="9">
        <v>-2.1474425791952023E-2</v>
      </c>
      <c r="D83" s="3">
        <f t="shared" si="5"/>
        <v>138.82153364328249</v>
      </c>
      <c r="E83" s="19">
        <f>D83/MAXA($D$6:D82)-1</f>
        <v>-2.3966847871000008E-2</v>
      </c>
      <c r="F83" s="10">
        <f>'L1'!Q80</f>
        <v>3.4045203237015194E-3</v>
      </c>
      <c r="G83" s="10">
        <f t="shared" si="6"/>
        <v>2.6645985051547538E-3</v>
      </c>
      <c r="H83" s="11">
        <f t="shared" si="7"/>
        <v>147.75783947272254</v>
      </c>
      <c r="I83" s="3">
        <f t="shared" si="8"/>
        <v>139.61131273854576</v>
      </c>
      <c r="J83" s="19">
        <f>I83/MAXA($I$6:I82)-1</f>
        <v>2.6645985051547694E-3</v>
      </c>
    </row>
    <row r="84" spans="1:10" x14ac:dyDescent="0.25">
      <c r="A84" s="8">
        <v>40756</v>
      </c>
      <c r="B84" s="9">
        <v>-1.8200000000000001E-2</v>
      </c>
      <c r="C84" s="9">
        <v>-5.6791107463597612E-2</v>
      </c>
      <c r="D84" s="3">
        <f t="shared" si="5"/>
        <v>136.29498173097474</v>
      </c>
      <c r="E84" s="19">
        <f>D84/MAXA($D$6:D83)-1</f>
        <v>-4.1730651239747951E-2</v>
      </c>
      <c r="F84" s="10">
        <f>'L1'!Q81</f>
        <v>-7.0360305875541663E-3</v>
      </c>
      <c r="G84" s="10">
        <f t="shared" si="6"/>
        <v>-7.7759524061009316E-3</v>
      </c>
      <c r="H84" s="11">
        <f t="shared" si="7"/>
        <v>146.71821079464155</v>
      </c>
      <c r="I84" s="3">
        <f t="shared" si="8"/>
        <v>138.52570181533756</v>
      </c>
      <c r="J84" s="19">
        <f>I84/MAXA($I$6:I83)-1</f>
        <v>-7.7759524061009611E-3</v>
      </c>
    </row>
    <row r="85" spans="1:10" x14ac:dyDescent="0.25">
      <c r="A85" s="8">
        <v>40787</v>
      </c>
      <c r="B85" s="9">
        <v>-1.0200000000000001E-2</v>
      </c>
      <c r="C85" s="9">
        <v>-7.1761988303760127E-2</v>
      </c>
      <c r="D85" s="3">
        <f t="shared" si="5"/>
        <v>134.90477291731881</v>
      </c>
      <c r="E85" s="19">
        <f>D85/MAXA($D$6:D84)-1</f>
        <v>-5.1504998597102447E-2</v>
      </c>
      <c r="F85" s="10">
        <f>'L1'!Q82</f>
        <v>-8.8723095403631345E-3</v>
      </c>
      <c r="G85" s="10">
        <f t="shared" si="6"/>
        <v>-9.6122313589099007E-3</v>
      </c>
      <c r="H85" s="11">
        <f t="shared" si="7"/>
        <v>145.41648141326326</v>
      </c>
      <c r="I85" s="3">
        <f t="shared" si="8"/>
        <v>137.19416072033317</v>
      </c>
      <c r="J85" s="19">
        <f>I85/MAXA($I$6:I84)-1</f>
        <v>-1.7313439511447482E-2</v>
      </c>
    </row>
    <row r="86" spans="1:10" x14ac:dyDescent="0.25">
      <c r="A86" s="8">
        <v>40817</v>
      </c>
      <c r="B86" s="9">
        <v>6.9999999999999993E-3</v>
      </c>
      <c r="C86" s="9">
        <v>0.10772303853581011</v>
      </c>
      <c r="D86" s="3">
        <f t="shared" si="5"/>
        <v>135.84910632774003</v>
      </c>
      <c r="E86" s="19">
        <f>D86/MAXA($D$6:D85)-1</f>
        <v>-4.486553358728218E-2</v>
      </c>
      <c r="F86" s="10">
        <f>'L1'!Q83</f>
        <v>-1.7712017776326361E-2</v>
      </c>
      <c r="G86" s="10">
        <f t="shared" si="6"/>
        <v>-1.8451939594873127E-2</v>
      </c>
      <c r="H86" s="11">
        <f t="shared" si="7"/>
        <v>142.8408621095007</v>
      </c>
      <c r="I86" s="3">
        <f t="shared" si="8"/>
        <v>134.66266235395227</v>
      </c>
      <c r="J86" s="19">
        <f>I86/MAXA($I$6:I85)-1</f>
        <v>-3.5445912566275939E-2</v>
      </c>
    </row>
    <row r="87" spans="1:10" x14ac:dyDescent="0.25">
      <c r="A87" s="8">
        <v>40848</v>
      </c>
      <c r="B87" s="9">
        <v>-4.4000000000000003E-3</v>
      </c>
      <c r="C87" s="9">
        <v>-5.0587151935872487E-3</v>
      </c>
      <c r="D87" s="3">
        <f t="shared" si="5"/>
        <v>135.25137025989798</v>
      </c>
      <c r="E87" s="19">
        <f>D87/MAXA($D$6:D86)-1</f>
        <v>-4.9068125239498106E-2</v>
      </c>
      <c r="F87" s="10">
        <f>'L1'!Q84</f>
        <v>2.5414175432550506E-2</v>
      </c>
      <c r="G87" s="10">
        <f t="shared" si="6"/>
        <v>2.467425361400374E-2</v>
      </c>
      <c r="H87" s="11">
        <f t="shared" si="7"/>
        <v>146.47104483808832</v>
      </c>
      <c r="I87" s="3">
        <f t="shared" si="8"/>
        <v>137.98536303721065</v>
      </c>
      <c r="J87" s="19">
        <f>I87/MAXA($I$6:I86)-1</f>
        <v>-1.1646260388512242E-2</v>
      </c>
    </row>
    <row r="88" spans="1:10" x14ac:dyDescent="0.25">
      <c r="A88" s="8">
        <v>40878</v>
      </c>
      <c r="B88" s="9">
        <v>5.6999999999999993E-3</v>
      </c>
      <c r="C88" s="9">
        <v>8.532763948144062E-3</v>
      </c>
      <c r="D88" s="3">
        <f t="shared" si="5"/>
        <v>136.02230307037939</v>
      </c>
      <c r="E88" s="19">
        <f>D88/MAXA($D$6:D87)-1</f>
        <v>-4.3647813553363335E-2</v>
      </c>
      <c r="F88" s="10">
        <f>'L1'!Q85</f>
        <v>1.0702243673950408E-2</v>
      </c>
      <c r="G88" s="10">
        <f t="shared" si="6"/>
        <v>9.9623218554036417E-3</v>
      </c>
      <c r="H88" s="11">
        <f t="shared" si="7"/>
        <v>148.03861365112365</v>
      </c>
      <c r="I88" s="3">
        <f t="shared" si="8"/>
        <v>139.36001763512206</v>
      </c>
      <c r="J88" s="19">
        <f>I88/MAXA($I$6:I87)-1</f>
        <v>-1.7999623275106735E-3</v>
      </c>
    </row>
    <row r="89" spans="1:10" x14ac:dyDescent="0.25">
      <c r="A89" s="8">
        <v>40909</v>
      </c>
      <c r="B89" s="9">
        <v>1.7299999999999999E-2</v>
      </c>
      <c r="C89" s="9">
        <v>4.3583062218506274E-2</v>
      </c>
      <c r="D89" s="3">
        <f t="shared" si="5"/>
        <v>138.37548891349698</v>
      </c>
      <c r="E89" s="19">
        <f>D89/MAXA($D$6:D88)-1</f>
        <v>-2.7102920727836266E-2</v>
      </c>
      <c r="F89" s="10">
        <f>'L1'!Q86</f>
        <v>1.3671102731156782E-2</v>
      </c>
      <c r="G89" s="10">
        <f t="shared" si="6"/>
        <v>1.2931180912610016E-2</v>
      </c>
      <c r="H89" s="11">
        <f t="shared" si="7"/>
        <v>150.06246474652619</v>
      </c>
      <c r="I89" s="3">
        <f t="shared" si="8"/>
        <v>141.16210723514635</v>
      </c>
      <c r="J89" s="19">
        <f>I89/MAXA($I$6:I88)-1</f>
        <v>1.1107942946606331E-2</v>
      </c>
    </row>
    <row r="90" spans="1:10" x14ac:dyDescent="0.25">
      <c r="A90" s="8">
        <v>40940</v>
      </c>
      <c r="B90" s="9">
        <v>1.4499999999999999E-2</v>
      </c>
      <c r="C90" s="9">
        <v>4.0589464130841746E-2</v>
      </c>
      <c r="D90" s="3">
        <f t="shared" si="5"/>
        <v>140.38193350274267</v>
      </c>
      <c r="E90" s="19">
        <f>D90/MAXA($D$6:D89)-1</f>
        <v>-1.2995913078390098E-2</v>
      </c>
      <c r="F90" s="10">
        <f>'L1'!Q87</f>
        <v>1.3521428865353234E-2</v>
      </c>
      <c r="G90" s="10">
        <f t="shared" si="6"/>
        <v>1.2781507046806468E-2</v>
      </c>
      <c r="H90" s="11">
        <f t="shared" si="7"/>
        <v>152.0915236889559</v>
      </c>
      <c r="I90" s="3">
        <f t="shared" si="8"/>
        <v>142.96637170351443</v>
      </c>
      <c r="J90" s="19">
        <f>I90/MAXA($I$6:I89)-1</f>
        <v>1.2781507046806473E-2</v>
      </c>
    </row>
    <row r="91" spans="1:10" x14ac:dyDescent="0.25">
      <c r="A91" s="8">
        <v>40969</v>
      </c>
      <c r="B91" s="9">
        <v>2.5000000000000001E-3</v>
      </c>
      <c r="C91" s="9">
        <v>3.1332314530530647E-2</v>
      </c>
      <c r="D91" s="3">
        <f t="shared" si="5"/>
        <v>140.73288833649951</v>
      </c>
      <c r="E91" s="19">
        <f>D91/MAXA($D$6:D90)-1</f>
        <v>-1.0528402861086139E-2</v>
      </c>
      <c r="F91" s="10">
        <f>'L1'!Q88</f>
        <v>8.5844139546124264E-3</v>
      </c>
      <c r="G91" s="10">
        <f t="shared" si="6"/>
        <v>7.8444921360656603E-3</v>
      </c>
      <c r="H91" s="11">
        <f t="shared" si="7"/>
        <v>153.39714028728966</v>
      </c>
      <c r="I91" s="3">
        <f t="shared" si="8"/>
        <v>144.08787028206447</v>
      </c>
      <c r="J91" s="19">
        <f>I91/MAXA($I$6:I90)-1</f>
        <v>7.8444921360656394E-3</v>
      </c>
    </row>
    <row r="92" spans="1:10" x14ac:dyDescent="0.25">
      <c r="A92" s="8">
        <v>41000</v>
      </c>
      <c r="B92" s="9">
        <v>-4.0000000000000002E-4</v>
      </c>
      <c r="C92" s="9">
        <v>-7.4974527092703802E-3</v>
      </c>
      <c r="D92" s="3">
        <f t="shared" si="5"/>
        <v>140.67659518116491</v>
      </c>
      <c r="E92" s="19">
        <f>D92/MAXA($D$6:D91)-1</f>
        <v>-1.0924191499941727E-2</v>
      </c>
      <c r="F92" s="10">
        <f>'L1'!Q89</f>
        <v>9.120806902573244E-3</v>
      </c>
      <c r="G92" s="10">
        <f t="shared" si="6"/>
        <v>8.3808850840264779E-3</v>
      </c>
      <c r="H92" s="11">
        <f t="shared" si="7"/>
        <v>154.79624598325697</v>
      </c>
      <c r="I92" s="3">
        <f t="shared" si="8"/>
        <v>145.29545416490058</v>
      </c>
      <c r="J92" s="19">
        <f>I92/MAXA($I$6:I91)-1</f>
        <v>8.3808850840265681E-3</v>
      </c>
    </row>
    <row r="93" spans="1:10" x14ac:dyDescent="0.25">
      <c r="A93" s="8">
        <v>41030</v>
      </c>
      <c r="B93" s="9">
        <v>-3.2000000000000002E-3</v>
      </c>
      <c r="C93" s="9">
        <v>-6.265072563317764E-2</v>
      </c>
      <c r="D93" s="3">
        <f t="shared" si="5"/>
        <v>140.22643007658519</v>
      </c>
      <c r="E93" s="19">
        <f>D93/MAXA($D$6:D92)-1</f>
        <v>-1.40892340871418E-2</v>
      </c>
      <c r="F93" s="10">
        <f>'L1'!Q90</f>
        <v>3.8670390426902828E-3</v>
      </c>
      <c r="G93" s="10">
        <f t="shared" si="6"/>
        <v>3.1271172241435171E-3</v>
      </c>
      <c r="H93" s="11">
        <f t="shared" si="7"/>
        <v>155.39484911013611</v>
      </c>
      <c r="I93" s="3">
        <f t="shared" si="8"/>
        <v>145.74981008220939</v>
      </c>
      <c r="J93" s="19">
        <f>I93/MAXA($I$6:I92)-1</f>
        <v>3.1271172241436052E-3</v>
      </c>
    </row>
    <row r="94" spans="1:10" x14ac:dyDescent="0.25">
      <c r="A94" s="8">
        <v>41061</v>
      </c>
      <c r="B94" s="9">
        <v>-5.1000000000000004E-3</v>
      </c>
      <c r="C94" s="9">
        <v>3.9554982134591521E-2</v>
      </c>
      <c r="D94" s="3">
        <f t="shared" si="5"/>
        <v>139.51127528319461</v>
      </c>
      <c r="E94" s="19">
        <f>D94/MAXA($D$6:D93)-1</f>
        <v>-1.9117378993297462E-2</v>
      </c>
      <c r="F94" s="10">
        <f>'L1'!Q91</f>
        <v>-1.7919351936666897E-2</v>
      </c>
      <c r="G94" s="10">
        <f t="shared" si="6"/>
        <v>-1.8659273755213663E-2</v>
      </c>
      <c r="H94" s="11">
        <f t="shared" si="7"/>
        <v>152.61027411978631</v>
      </c>
      <c r="I94" s="3">
        <f t="shared" si="8"/>
        <v>143.03022447611505</v>
      </c>
      <c r="J94" s="19">
        <f>I94/MAXA($I$6:I93)-1</f>
        <v>-1.865927375521359E-2</v>
      </c>
    </row>
    <row r="95" spans="1:10" x14ac:dyDescent="0.25">
      <c r="A95" s="8">
        <v>41091</v>
      </c>
      <c r="B95" s="9">
        <v>1.89E-2</v>
      </c>
      <c r="C95" s="9">
        <v>1.2597574126154365E-2</v>
      </c>
      <c r="D95" s="3">
        <f t="shared" si="5"/>
        <v>142.14803838604698</v>
      </c>
      <c r="E95" s="19">
        <f>D95/MAXA($D$6:D94)-1</f>
        <v>-5.7869745627081581E-4</v>
      </c>
      <c r="F95" s="10">
        <f>'L1'!Q92</f>
        <v>9.9600586468020797E-3</v>
      </c>
      <c r="G95" s="10">
        <f t="shared" si="6"/>
        <v>9.2201368282553136E-3</v>
      </c>
      <c r="H95" s="11">
        <f t="shared" si="7"/>
        <v>154.13028140012392</v>
      </c>
      <c r="I95" s="3">
        <f t="shared" si="8"/>
        <v>144.34898271636092</v>
      </c>
      <c r="J95" s="19">
        <f>I95/MAXA($I$6:I94)-1</f>
        <v>-9.6111779840971634E-3</v>
      </c>
    </row>
    <row r="96" spans="1:10" x14ac:dyDescent="0.25">
      <c r="A96" s="8">
        <v>41122</v>
      </c>
      <c r="B96" s="9">
        <v>3.4999999999999996E-3</v>
      </c>
      <c r="C96" s="9">
        <v>1.9763369680148246E-2</v>
      </c>
      <c r="D96" s="3">
        <f t="shared" si="5"/>
        <v>142.64555652039815</v>
      </c>
      <c r="E96" s="19">
        <f>D96/MAXA($D$6:D95)-1</f>
        <v>2.9192771026322895E-3</v>
      </c>
      <c r="F96" s="10">
        <f>'L1'!Q93</f>
        <v>4.9832351388832035E-3</v>
      </c>
      <c r="G96" s="10">
        <f t="shared" si="6"/>
        <v>4.2433133203364382E-3</v>
      </c>
      <c r="H96" s="11">
        <f t="shared" si="7"/>
        <v>154.89834883436296</v>
      </c>
      <c r="I96" s="3">
        <f t="shared" si="8"/>
        <v>144.96150067749826</v>
      </c>
      <c r="J96" s="19">
        <f>I96/MAXA($I$6:I95)-1</f>
        <v>-5.408647903324737E-3</v>
      </c>
    </row>
    <row r="97" spans="1:10" x14ac:dyDescent="0.25">
      <c r="A97" s="8">
        <v>41153</v>
      </c>
      <c r="B97" s="9">
        <v>2.3999999999999998E-3</v>
      </c>
      <c r="C97" s="9">
        <v>2.4236153696477025E-2</v>
      </c>
      <c r="D97" s="3">
        <f t="shared" si="5"/>
        <v>142.98790585604709</v>
      </c>
      <c r="E97" s="19">
        <f>D97/MAXA($D$6:D96)-1</f>
        <v>2.3999999999999577E-3</v>
      </c>
      <c r="F97" s="10">
        <f>'L1'!Q94</f>
        <v>9.7115475364182701E-3</v>
      </c>
      <c r="G97" s="10">
        <f t="shared" si="6"/>
        <v>8.971625717871504E-3</v>
      </c>
      <c r="H97" s="11">
        <f t="shared" si="7"/>
        <v>156.40265151238057</v>
      </c>
      <c r="I97" s="3">
        <f t="shared" si="8"/>
        <v>146.26204100507778</v>
      </c>
      <c r="J97" s="19">
        <f>I97/MAXA($I$6:I96)-1</f>
        <v>3.5144534499185198E-3</v>
      </c>
    </row>
    <row r="98" spans="1:10" x14ac:dyDescent="0.25">
      <c r="A98" s="8">
        <v>41183</v>
      </c>
      <c r="B98" s="9">
        <v>-5.7999999999999996E-3</v>
      </c>
      <c r="C98" s="9">
        <v>-1.9789409878227415E-2</v>
      </c>
      <c r="D98" s="3">
        <f t="shared" si="5"/>
        <v>142.15857600208201</v>
      </c>
      <c r="E98" s="19">
        <f>D98/MAXA($D$6:D97)-1</f>
        <v>-5.8000000000000274E-3</v>
      </c>
      <c r="F98" s="10">
        <f>'L1'!Q95</f>
        <v>6.6470827864625421E-3</v>
      </c>
      <c r="G98" s="10">
        <f t="shared" si="6"/>
        <v>5.9071609679157769E-3</v>
      </c>
      <c r="H98" s="11">
        <f t="shared" si="7"/>
        <v>157.44227288500562</v>
      </c>
      <c r="I98" s="3">
        <f t="shared" si="8"/>
        <v>147.12603442479067</v>
      </c>
      <c r="J98" s="19">
        <f>I98/MAXA($I$6:I97)-1</f>
        <v>5.9071609679157699E-3</v>
      </c>
    </row>
    <row r="99" spans="1:10" x14ac:dyDescent="0.25">
      <c r="A99" s="8">
        <v>41214</v>
      </c>
      <c r="B99" s="9">
        <v>4.1999999999999997E-3</v>
      </c>
      <c r="C99" s="9">
        <v>2.8467170173434031E-3</v>
      </c>
      <c r="D99" s="3">
        <f t="shared" si="5"/>
        <v>142.75564202129075</v>
      </c>
      <c r="E99" s="19">
        <f>D99/MAXA($D$6:D98)-1</f>
        <v>-1.6243600000001024E-3</v>
      </c>
      <c r="F99" s="10">
        <f>'L1'!Q96</f>
        <v>4.4032267048525978E-3</v>
      </c>
      <c r="G99" s="10">
        <f t="shared" si="6"/>
        <v>3.6633048863058322E-3</v>
      </c>
      <c r="H99" s="11">
        <f t="shared" si="7"/>
        <v>158.13552690544557</v>
      </c>
      <c r="I99" s="3">
        <f t="shared" si="8"/>
        <v>147.6650019456018</v>
      </c>
      <c r="J99" s="19">
        <f>I99/MAXA($I$6:I98)-1</f>
        <v>3.6633048863057294E-3</v>
      </c>
    </row>
    <row r="100" spans="1:10" x14ac:dyDescent="0.25">
      <c r="A100" s="8">
        <v>41244</v>
      </c>
      <c r="B100" s="9">
        <v>8.8999999999999999E-3</v>
      </c>
      <c r="C100" s="9">
        <v>7.068230463864511E-3</v>
      </c>
      <c r="D100" s="3">
        <f t="shared" si="5"/>
        <v>144.02616723528024</v>
      </c>
      <c r="E100" s="19">
        <f>D100/MAXA($D$6:D99)-1</f>
        <v>7.2611831959998874E-3</v>
      </c>
      <c r="F100" s="10">
        <f>'L1'!Q97</f>
        <v>8.5300269673406655E-3</v>
      </c>
      <c r="G100" s="10">
        <f t="shared" si="6"/>
        <v>7.7901051487939002E-3</v>
      </c>
      <c r="H100" s="11">
        <f t="shared" si="7"/>
        <v>159.48442721444366</v>
      </c>
      <c r="I100" s="3">
        <f t="shared" si="8"/>
        <v>148.81532783755489</v>
      </c>
      <c r="J100" s="19">
        <f>I100/MAXA($I$6:I99)-1</f>
        <v>7.7901051487938577E-3</v>
      </c>
    </row>
    <row r="101" spans="1:10" x14ac:dyDescent="0.25">
      <c r="A101" s="8">
        <v>41275</v>
      </c>
      <c r="B101" s="9">
        <v>1.8200000000000001E-2</v>
      </c>
      <c r="C101" s="9">
        <v>5.0428096519578469E-2</v>
      </c>
      <c r="D101" s="3">
        <f t="shared" si="5"/>
        <v>146.64744347896234</v>
      </c>
      <c r="E101" s="19">
        <f>D101/MAXA($D$6:D100)-1</f>
        <v>1.8199999999999994E-2</v>
      </c>
      <c r="F101" s="10">
        <f>'L1'!Q98</f>
        <v>5.3239658768760197E-3</v>
      </c>
      <c r="G101" s="10">
        <f t="shared" si="6"/>
        <v>4.5840440583292544E-3</v>
      </c>
      <c r="H101" s="11">
        <f t="shared" si="7"/>
        <v>160.33351686282646</v>
      </c>
      <c r="I101" s="3">
        <f t="shared" si="8"/>
        <v>149.49750385691698</v>
      </c>
      <c r="J101" s="19">
        <f>I101/MAXA($I$6:I100)-1</f>
        <v>4.5840440583293507E-3</v>
      </c>
    </row>
    <row r="102" spans="1:10" x14ac:dyDescent="0.25">
      <c r="A102" s="8">
        <v>41306</v>
      </c>
      <c r="B102" s="9">
        <v>5.7999999999999996E-3</v>
      </c>
      <c r="C102" s="9">
        <v>1.1060649195259176E-2</v>
      </c>
      <c r="D102" s="3">
        <f t="shared" si="5"/>
        <v>147.49799865114034</v>
      </c>
      <c r="E102" s="19">
        <f>D102/MAXA($D$6:D101)-1</f>
        <v>5.8000000000000274E-3</v>
      </c>
      <c r="F102" s="10">
        <f>'L1'!Q99</f>
        <v>4.0706788074866213E-3</v>
      </c>
      <c r="G102" s="10">
        <f t="shared" si="6"/>
        <v>3.3307569889398556E-3</v>
      </c>
      <c r="H102" s="11">
        <f t="shared" si="7"/>
        <v>160.98618311204979</v>
      </c>
      <c r="I102" s="3">
        <f t="shared" si="8"/>
        <v>149.99544371271747</v>
      </c>
      <c r="J102" s="19">
        <f>I102/MAXA($I$6:I101)-1</f>
        <v>3.3307569889398092E-3</v>
      </c>
    </row>
    <row r="103" spans="1:10" x14ac:dyDescent="0.25">
      <c r="A103" s="8">
        <v>41334</v>
      </c>
      <c r="B103" s="9">
        <v>5.1000000000000004E-3</v>
      </c>
      <c r="C103" s="9">
        <v>3.5987723516956116E-2</v>
      </c>
      <c r="D103" s="3">
        <f t="shared" ref="D103:D134" si="9">D102*(1+B103)</f>
        <v>148.25023844426116</v>
      </c>
      <c r="E103" s="19">
        <f>D103/MAXA($D$6:D102)-1</f>
        <v>5.1000000000001044E-3</v>
      </c>
      <c r="F103" s="10">
        <f>'L1'!Q100</f>
        <v>4.1804706664693931E-3</v>
      </c>
      <c r="G103" s="10">
        <f t="shared" si="6"/>
        <v>3.4405488479226274E-3</v>
      </c>
      <c r="H103" s="11">
        <f t="shared" si="7"/>
        <v>161.65918112825659</v>
      </c>
      <c r="I103" s="3">
        <f t="shared" si="8"/>
        <v>150.51151036377689</v>
      </c>
      <c r="J103" s="19">
        <f>I103/MAXA($I$6:I102)-1</f>
        <v>3.4405488479225532E-3</v>
      </c>
    </row>
    <row r="104" spans="1:10" x14ac:dyDescent="0.25">
      <c r="A104" s="8">
        <v>41365</v>
      </c>
      <c r="B104" s="9">
        <v>5.6999999999999993E-3</v>
      </c>
      <c r="C104" s="9">
        <v>1.8085767859252311E-2</v>
      </c>
      <c r="D104" s="3">
        <f t="shared" si="9"/>
        <v>149.09526480339346</v>
      </c>
      <c r="E104" s="19">
        <f>D104/MAXA($D$6:D103)-1</f>
        <v>5.7000000000000384E-3</v>
      </c>
      <c r="F104" s="10">
        <f>'L1'!Q101</f>
        <v>6.0919289160625747E-3</v>
      </c>
      <c r="G104" s="10">
        <f t="shared" si="6"/>
        <v>5.3520070975158094E-3</v>
      </c>
      <c r="H104" s="11">
        <f t="shared" si="7"/>
        <v>162.64399736831882</v>
      </c>
      <c r="I104" s="3">
        <f t="shared" si="8"/>
        <v>151.31704903550164</v>
      </c>
      <c r="J104" s="19">
        <f>I104/MAXA($I$6:I103)-1</f>
        <v>5.3520070975157097E-3</v>
      </c>
    </row>
    <row r="105" spans="1:10" x14ac:dyDescent="0.25">
      <c r="A105" s="8">
        <v>41395</v>
      </c>
      <c r="B105" s="9">
        <v>7.7000000000000002E-3</v>
      </c>
      <c r="C105" s="9">
        <v>2.0762811721046104E-2</v>
      </c>
      <c r="D105" s="3">
        <f t="shared" si="9"/>
        <v>150.2432983423796</v>
      </c>
      <c r="E105" s="19">
        <f>D105/MAXA($D$6:D104)-1</f>
        <v>7.7000000000000401E-3</v>
      </c>
      <c r="F105" s="10">
        <f>'L1'!Q102</f>
        <v>4.7949505485645203E-3</v>
      </c>
      <c r="G105" s="10">
        <f t="shared" si="6"/>
        <v>4.055028730017755E-3</v>
      </c>
      <c r="H105" s="11">
        <f t="shared" si="7"/>
        <v>163.42386729272076</v>
      </c>
      <c r="I105" s="3">
        <f t="shared" si="8"/>
        <v>151.93064401668212</v>
      </c>
      <c r="J105" s="19">
        <f>I105/MAXA($I$6:I104)-1</f>
        <v>4.05502873001784E-3</v>
      </c>
    </row>
    <row r="106" spans="1:10" x14ac:dyDescent="0.25">
      <c r="A106" s="8">
        <v>41426</v>
      </c>
      <c r="B106" s="9">
        <v>-1.3000000000000001E-2</v>
      </c>
      <c r="C106" s="9">
        <v>-1.4999301636062778E-2</v>
      </c>
      <c r="D106" s="3">
        <f t="shared" si="9"/>
        <v>148.29013546392866</v>
      </c>
      <c r="E106" s="19">
        <f>D106/MAXA($D$6:D105)-1</f>
        <v>-1.3000000000000012E-2</v>
      </c>
      <c r="F106" s="10">
        <f>'L1'!Q103</f>
        <v>5.346470867570308E-3</v>
      </c>
      <c r="G106" s="10">
        <f t="shared" si="6"/>
        <v>4.6065490490235428E-3</v>
      </c>
      <c r="H106" s="11">
        <f t="shared" si="7"/>
        <v>164.29760823826697</v>
      </c>
      <c r="I106" s="3">
        <f t="shared" si="8"/>
        <v>152.63051998039469</v>
      </c>
      <c r="J106" s="19">
        <f>I106/MAXA($I$6:I105)-1</f>
        <v>4.6065490490234673E-3</v>
      </c>
    </row>
    <row r="107" spans="1:10" x14ac:dyDescent="0.25">
      <c r="A107" s="8">
        <v>41456</v>
      </c>
      <c r="B107" s="9">
        <v>6.7000000000000002E-3</v>
      </c>
      <c r="C107" s="9">
        <v>4.9462079815224991E-2</v>
      </c>
      <c r="D107" s="3">
        <f t="shared" si="9"/>
        <v>149.28367937153698</v>
      </c>
      <c r="E107" s="19">
        <f>D107/MAXA($D$6:D106)-1</f>
        <v>-6.3871000000000899E-3</v>
      </c>
      <c r="F107" s="10">
        <f>'L1'!Q104</f>
        <v>4.7338924880154327E-3</v>
      </c>
      <c r="G107" s="10">
        <f t="shared" si="6"/>
        <v>3.9939706694686675E-3</v>
      </c>
      <c r="H107" s="11">
        <f t="shared" si="7"/>
        <v>165.07537545170499</v>
      </c>
      <c r="I107" s="3">
        <f t="shared" si="8"/>
        <v>153.24012180046216</v>
      </c>
      <c r="J107" s="19">
        <f>I107/MAXA($I$6:I106)-1</f>
        <v>3.993970669468716E-3</v>
      </c>
    </row>
    <row r="108" spans="1:10" x14ac:dyDescent="0.25">
      <c r="A108" s="8">
        <v>41487</v>
      </c>
      <c r="B108" s="9">
        <v>-4.0999999999999995E-3</v>
      </c>
      <c r="C108" s="9">
        <v>-3.1298019033866864E-2</v>
      </c>
      <c r="D108" s="3">
        <f t="shared" si="9"/>
        <v>148.67161628611368</v>
      </c>
      <c r="E108" s="19">
        <f>D108/MAXA($D$6:D107)-1</f>
        <v>-1.0460912890000063E-2</v>
      </c>
      <c r="F108" s="10">
        <f>'L1'!Q105</f>
        <v>6.3202850124429548E-3</v>
      </c>
      <c r="G108" s="10">
        <f t="shared" si="6"/>
        <v>5.5803631938961895E-3</v>
      </c>
      <c r="H108" s="11">
        <f t="shared" si="7"/>
        <v>166.11869887309578</v>
      </c>
      <c r="I108" s="3">
        <f t="shared" si="8"/>
        <v>154.09525733598562</v>
      </c>
      <c r="J108" s="19">
        <f>I108/MAXA($I$6:I107)-1</f>
        <v>5.5803631938962095E-3</v>
      </c>
    </row>
    <row r="109" spans="1:10" x14ac:dyDescent="0.25">
      <c r="A109" s="8">
        <v>41518</v>
      </c>
      <c r="B109" s="9">
        <v>0.01</v>
      </c>
      <c r="C109" s="9">
        <v>2.9749523177239112E-2</v>
      </c>
      <c r="D109" s="3">
        <f t="shared" si="9"/>
        <v>150.15833244897482</v>
      </c>
      <c r="E109" s="19">
        <f>D109/MAXA($D$6:D108)-1</f>
        <v>-5.6552201890003317E-4</v>
      </c>
      <c r="F109" s="10">
        <f>'L1'!Q106</f>
        <v>-4.4540709101958415E-3</v>
      </c>
      <c r="G109" s="10">
        <f t="shared" si="6"/>
        <v>-5.1939927287426068E-3</v>
      </c>
      <c r="H109" s="11">
        <f t="shared" si="7"/>
        <v>165.37879440880553</v>
      </c>
      <c r="I109" s="3">
        <f t="shared" si="8"/>
        <v>153.29488768984879</v>
      </c>
      <c r="J109" s="19">
        <f>I109/MAXA($I$6:I108)-1</f>
        <v>-5.1939927287425469E-3</v>
      </c>
    </row>
    <row r="110" spans="1:10" x14ac:dyDescent="0.25">
      <c r="A110" s="8">
        <v>41548</v>
      </c>
      <c r="B110" s="9">
        <v>1.3899999999999999E-2</v>
      </c>
      <c r="C110" s="9">
        <v>4.4595752618006079E-2</v>
      </c>
      <c r="D110" s="3">
        <f t="shared" si="9"/>
        <v>152.24553327001559</v>
      </c>
      <c r="E110" s="19">
        <f>D110/MAXA($D$6:D109)-1</f>
        <v>1.3326617225037252E-2</v>
      </c>
      <c r="F110" s="10">
        <f>'L1'!Q107</f>
        <v>6.8177569514515307E-3</v>
      </c>
      <c r="G110" s="10">
        <f t="shared" si="6"/>
        <v>6.0778351329047655E-3</v>
      </c>
      <c r="H110" s="11">
        <f t="shared" si="7"/>
        <v>166.50630683400885</v>
      </c>
      <c r="I110" s="3">
        <f t="shared" si="8"/>
        <v>154.22658874394483</v>
      </c>
      <c r="J110" s="19">
        <f>I110/MAXA($I$6:I109)-1</f>
        <v>8.522741726753047E-4</v>
      </c>
    </row>
    <row r="111" spans="1:10" x14ac:dyDescent="0.25">
      <c r="A111" s="8">
        <v>41579</v>
      </c>
      <c r="B111" s="9">
        <v>9.9000000000000008E-3</v>
      </c>
      <c r="C111" s="9">
        <v>2.8049471635186451E-2</v>
      </c>
      <c r="D111" s="3">
        <f t="shared" si="9"/>
        <v>153.75276404938873</v>
      </c>
      <c r="E111" s="19">
        <f>D111/MAXA($D$6:D110)-1</f>
        <v>9.9000000000000199E-3</v>
      </c>
      <c r="F111" s="10">
        <f>'L1'!Q108</f>
        <v>5.6511655441408822E-3</v>
      </c>
      <c r="G111" s="10">
        <f t="shared" si="6"/>
        <v>4.9112437255941169E-3</v>
      </c>
      <c r="H111" s="11">
        <f t="shared" si="7"/>
        <v>167.44726153807136</v>
      </c>
      <c r="I111" s="3">
        <f t="shared" si="8"/>
        <v>154.9840331102333</v>
      </c>
      <c r="J111" s="19">
        <f>I111/MAXA($I$6:I110)-1</f>
        <v>4.9112437255940389E-3</v>
      </c>
    </row>
    <row r="112" spans="1:10" x14ac:dyDescent="0.25">
      <c r="A112" s="8">
        <v>41609</v>
      </c>
      <c r="B112" s="9">
        <v>9.9000000000000008E-3</v>
      </c>
      <c r="C112" s="9">
        <v>2.356279155049279E-2</v>
      </c>
      <c r="D112" s="3">
        <f t="shared" si="9"/>
        <v>155.27491641347768</v>
      </c>
      <c r="E112" s="19">
        <f>D112/MAXA($D$6:D111)-1</f>
        <v>9.9000000000000199E-3</v>
      </c>
      <c r="F112" s="10">
        <f>'L1'!Q109</f>
        <v>4.1558107664154869E-3</v>
      </c>
      <c r="G112" s="10">
        <f t="shared" si="6"/>
        <v>3.4158889478687212E-3</v>
      </c>
      <c r="H112" s="11">
        <f t="shared" si="7"/>
        <v>168.14314067037807</v>
      </c>
      <c r="I112" s="3">
        <f t="shared" si="8"/>
        <v>155.51344135603068</v>
      </c>
      <c r="J112" s="19">
        <f>I112/MAXA($I$6:I111)-1</f>
        <v>3.415888947868817E-3</v>
      </c>
    </row>
    <row r="113" spans="1:10" x14ac:dyDescent="0.25">
      <c r="A113" s="8">
        <v>41640</v>
      </c>
      <c r="B113" s="9">
        <v>2.8000000000000004E-3</v>
      </c>
      <c r="C113" s="9">
        <v>-3.5582905675162646E-2</v>
      </c>
      <c r="D113" s="3">
        <f t="shared" si="9"/>
        <v>155.70968617943541</v>
      </c>
      <c r="E113" s="19">
        <f>D113/MAXA($D$6:D112)-1</f>
        <v>2.7999999999999137E-3</v>
      </c>
      <c r="F113" s="10">
        <f>'L1'!Q110</f>
        <v>3.9037477841360464E-3</v>
      </c>
      <c r="G113" s="10">
        <f t="shared" si="6"/>
        <v>3.1638259655892807E-3</v>
      </c>
      <c r="H113" s="11">
        <f t="shared" si="7"/>
        <v>168.79952908318771</v>
      </c>
      <c r="I113" s="3">
        <f t="shared" si="8"/>
        <v>156.00545881979104</v>
      </c>
      <c r="J113" s="19">
        <f>I113/MAXA($I$6:I112)-1</f>
        <v>3.1638259655892842E-3</v>
      </c>
    </row>
    <row r="114" spans="1:10" x14ac:dyDescent="0.25">
      <c r="A114" s="8">
        <v>41671</v>
      </c>
      <c r="B114" s="9">
        <v>1.6899999999999998E-2</v>
      </c>
      <c r="C114" s="9">
        <v>4.3117029976595278E-2</v>
      </c>
      <c r="D114" s="3">
        <f t="shared" si="9"/>
        <v>158.34117987586785</v>
      </c>
      <c r="E114" s="19">
        <f>D114/MAXA($D$6:D113)-1</f>
        <v>1.6899999999999915E-2</v>
      </c>
      <c r="F114" s="10">
        <f>'L1'!Q111</f>
        <v>-7.0262131415029195E-3</v>
      </c>
      <c r="G114" s="10">
        <f t="shared" si="6"/>
        <v>-7.7661349600496848E-3</v>
      </c>
      <c r="H114" s="11">
        <f t="shared" si="7"/>
        <v>167.61350761366393</v>
      </c>
      <c r="I114" s="3">
        <f t="shared" si="8"/>
        <v>154.79389937209208</v>
      </c>
      <c r="J114" s="19">
        <f>I114/MAXA($I$6:I113)-1</f>
        <v>-7.766134960049631E-3</v>
      </c>
    </row>
    <row r="115" spans="1:10" x14ac:dyDescent="0.25">
      <c r="A115" s="8">
        <v>41699</v>
      </c>
      <c r="B115" s="9">
        <v>-1E-3</v>
      </c>
      <c r="C115" s="9">
        <v>6.9321656079357474E-3</v>
      </c>
      <c r="D115" s="3">
        <f t="shared" si="9"/>
        <v>158.18283869599199</v>
      </c>
      <c r="E115" s="19">
        <f>D115/MAXA($D$6:D114)-1</f>
        <v>-1.0000000000000009E-3</v>
      </c>
      <c r="F115" s="10">
        <f>'L1'!Q112</f>
        <v>7.2745095083905217E-3</v>
      </c>
      <c r="G115" s="10">
        <f t="shared" si="6"/>
        <v>6.5345876898437565E-3</v>
      </c>
      <c r="H115" s="11">
        <f t="shared" si="7"/>
        <v>168.83281366853421</v>
      </c>
      <c r="I115" s="3">
        <f t="shared" si="8"/>
        <v>155.80541368139185</v>
      </c>
      <c r="J115" s="19">
        <f>I115/MAXA($I$6:I114)-1</f>
        <v>-1.2822957601135165E-3</v>
      </c>
    </row>
    <row r="116" spans="1:10" x14ac:dyDescent="0.25">
      <c r="A116" s="8">
        <v>41730</v>
      </c>
      <c r="B116" s="9">
        <v>5.9999999999999995E-4</v>
      </c>
      <c r="C116" s="9">
        <v>6.2007889650528281E-3</v>
      </c>
      <c r="D116" s="3">
        <f t="shared" si="9"/>
        <v>158.27774839920957</v>
      </c>
      <c r="E116" s="19">
        <f>D116/MAXA($D$6:D115)-1</f>
        <v>-4.0060000000008422E-4</v>
      </c>
      <c r="F116" s="10">
        <f>'L1'!Q113</f>
        <v>4.67906775688032E-3</v>
      </c>
      <c r="G116" s="10">
        <f t="shared" si="6"/>
        <v>3.9391459383335548E-3</v>
      </c>
      <c r="H116" s="11">
        <f t="shared" si="7"/>
        <v>169.62279384327405</v>
      </c>
      <c r="I116" s="3">
        <f t="shared" si="8"/>
        <v>156.4191539438653</v>
      </c>
      <c r="J116" s="19">
        <f>I116/MAXA($I$6:I115)-1</f>
        <v>2.651799028084767E-3</v>
      </c>
    </row>
    <row r="117" spans="1:10" x14ac:dyDescent="0.25">
      <c r="A117" s="8">
        <v>41760</v>
      </c>
      <c r="B117" s="9">
        <v>1.23E-2</v>
      </c>
      <c r="C117" s="9">
        <v>2.1030280012996005E-2</v>
      </c>
      <c r="D117" s="3">
        <f t="shared" si="9"/>
        <v>160.22456470451985</v>
      </c>
      <c r="E117" s="19">
        <f>D117/MAXA($D$6:D116)-1</f>
        <v>1.1894472619999874E-2</v>
      </c>
      <c r="F117" s="10">
        <f>'L1'!Q114</f>
        <v>5.1628657215876395E-3</v>
      </c>
      <c r="G117" s="10">
        <f t="shared" si="6"/>
        <v>4.4229439030408742E-3</v>
      </c>
      <c r="H117" s="11">
        <f t="shared" si="7"/>
        <v>170.49853355120743</v>
      </c>
      <c r="I117" s="3">
        <f t="shared" si="8"/>
        <v>157.11098708712012</v>
      </c>
      <c r="J117" s="19">
        <f>I117/MAXA($I$6:I116)-1</f>
        <v>4.4229439030407658E-3</v>
      </c>
    </row>
    <row r="118" spans="1:10" x14ac:dyDescent="0.25">
      <c r="A118" s="8">
        <v>41791</v>
      </c>
      <c r="B118" s="9">
        <v>2.8000000000000004E-3</v>
      </c>
      <c r="C118" s="9">
        <v>1.9058331658920569E-2</v>
      </c>
      <c r="D118" s="3">
        <f t="shared" si="9"/>
        <v>160.67319348569248</v>
      </c>
      <c r="E118" s="19">
        <f>D118/MAXA($D$6:D117)-1</f>
        <v>2.7999999999999137E-3</v>
      </c>
      <c r="F118" s="10">
        <f>'L1'!Q115</f>
        <v>5.1543780318610262E-3</v>
      </c>
      <c r="G118" s="10">
        <f t="shared" si="6"/>
        <v>4.414456213314261E-3</v>
      </c>
      <c r="H118" s="11">
        <f t="shared" si="7"/>
        <v>171.3773474470083</v>
      </c>
      <c r="I118" s="3">
        <f t="shared" si="8"/>
        <v>157.80454666024679</v>
      </c>
      <c r="J118" s="19">
        <f>I118/MAXA($I$6:I117)-1</f>
        <v>4.4144562133141552E-3</v>
      </c>
    </row>
    <row r="119" spans="1:10" x14ac:dyDescent="0.25">
      <c r="A119" s="8">
        <v>41821</v>
      </c>
      <c r="B119" s="9">
        <v>-5.9999999999999995E-4</v>
      </c>
      <c r="C119" s="9">
        <v>-1.5079830581919862E-2</v>
      </c>
      <c r="D119" s="3">
        <f t="shared" si="9"/>
        <v>160.57678956960106</v>
      </c>
      <c r="E119" s="19">
        <f>D119/MAXA($D$6:D118)-1</f>
        <v>-6.0000000000004494E-4</v>
      </c>
      <c r="F119" s="10">
        <f>'L1'!Q116</f>
        <v>3.9840888855534173E-3</v>
      </c>
      <c r="G119" s="10">
        <f t="shared" si="6"/>
        <v>3.2441670670066516E-3</v>
      </c>
      <c r="H119" s="11">
        <f t="shared" si="7"/>
        <v>172.06013003220755</v>
      </c>
      <c r="I119" s="3">
        <f t="shared" si="8"/>
        <v>158.31649097354588</v>
      </c>
      <c r="J119" s="19">
        <f>I119/MAXA($I$6:I118)-1</f>
        <v>3.244167067006698E-3</v>
      </c>
    </row>
    <row r="120" spans="1:10" x14ac:dyDescent="0.25">
      <c r="A120" s="8">
        <v>41852</v>
      </c>
      <c r="B120" s="9">
        <v>7.7000000000000002E-3</v>
      </c>
      <c r="C120" s="9">
        <v>3.7655295489735119E-2</v>
      </c>
      <c r="D120" s="3">
        <f t="shared" si="9"/>
        <v>161.81323084928701</v>
      </c>
      <c r="E120" s="19">
        <f>D120/MAXA($D$6:D119)-1</f>
        <v>7.0953800000002065E-3</v>
      </c>
      <c r="F120" s="10">
        <f>'L1'!Q117</f>
        <v>3.3015301426949023E-3</v>
      </c>
      <c r="G120" s="10">
        <f t="shared" si="6"/>
        <v>2.5616083241481367E-3</v>
      </c>
      <c r="H120" s="11">
        <f t="shared" si="7"/>
        <v>172.62819173786488</v>
      </c>
      <c r="I120" s="3">
        <f t="shared" si="8"/>
        <v>158.72203581467366</v>
      </c>
      <c r="J120" s="19">
        <f>I120/MAXA($I$6:I119)-1</f>
        <v>2.5616083241482013E-3</v>
      </c>
    </row>
    <row r="121" spans="1:10" x14ac:dyDescent="0.25">
      <c r="A121" s="8">
        <v>41883</v>
      </c>
      <c r="B121" s="9">
        <v>7.000000000000001E-4</v>
      </c>
      <c r="C121" s="9">
        <v>-1.5513837223063764E-2</v>
      </c>
      <c r="D121" s="3">
        <f t="shared" si="9"/>
        <v>161.92650011088151</v>
      </c>
      <c r="E121" s="19">
        <f>D121/MAXA($D$6:D120)-1</f>
        <v>6.9999999999992291E-4</v>
      </c>
      <c r="F121" s="10">
        <f>'L1'!Q118</f>
        <v>6.6564924175286045E-3</v>
      </c>
      <c r="G121" s="10">
        <f t="shared" si="6"/>
        <v>5.9165705989818393E-3</v>
      </c>
      <c r="H121" s="11">
        <f t="shared" si="7"/>
        <v>173.77728998721963</v>
      </c>
      <c r="I121" s="3">
        <f t="shared" si="8"/>
        <v>159.66112594518532</v>
      </c>
      <c r="J121" s="19">
        <f>I121/MAXA($I$6:I120)-1</f>
        <v>5.916570598981874E-3</v>
      </c>
    </row>
    <row r="122" spans="1:10" x14ac:dyDescent="0.25">
      <c r="A122" s="8">
        <v>41913</v>
      </c>
      <c r="B122" s="9">
        <v>-5.0000000000000001E-4</v>
      </c>
      <c r="C122" s="9">
        <v>2.3201460786772321E-2</v>
      </c>
      <c r="D122" s="3">
        <f t="shared" si="9"/>
        <v>161.84553686082609</v>
      </c>
      <c r="E122" s="19">
        <f>D122/MAXA($D$6:D121)-1</f>
        <v>-4.9999999999983391E-4</v>
      </c>
      <c r="F122" s="10">
        <f>'L1'!Q119</f>
        <v>3.1145349622272913E-3</v>
      </c>
      <c r="G122" s="10">
        <f t="shared" si="6"/>
        <v>2.3746131436805256E-3</v>
      </c>
      <c r="H122" s="11">
        <f t="shared" si="7"/>
        <v>174.31852543252592</v>
      </c>
      <c r="I122" s="3">
        <f t="shared" si="8"/>
        <v>160.04025935338959</v>
      </c>
      <c r="J122" s="19">
        <f>I122/MAXA($I$6:I121)-1</f>
        <v>2.3746131436805928E-3</v>
      </c>
    </row>
    <row r="123" spans="1:10" x14ac:dyDescent="0.25">
      <c r="A123" s="8">
        <v>41944</v>
      </c>
      <c r="B123" s="9">
        <v>1.17E-2</v>
      </c>
      <c r="C123" s="9">
        <v>2.4533588760364822E-2</v>
      </c>
      <c r="D123" s="3">
        <f t="shared" si="9"/>
        <v>163.73912964209777</v>
      </c>
      <c r="E123" s="19">
        <f>D123/MAXA($D$6:D122)-1</f>
        <v>1.1194150000000125E-2</v>
      </c>
      <c r="F123" s="10">
        <f>'L1'!Q120</f>
        <v>7.0896974805205425E-3</v>
      </c>
      <c r="G123" s="10">
        <f t="shared" si="6"/>
        <v>6.3497756619737772E-3</v>
      </c>
      <c r="H123" s="11">
        <f t="shared" si="7"/>
        <v>175.55439104309295</v>
      </c>
      <c r="I123" s="3">
        <f t="shared" si="8"/>
        <v>161.05647909716771</v>
      </c>
      <c r="J123" s="19">
        <f>I123/MAXA($I$6:I122)-1</f>
        <v>6.3497756619737E-3</v>
      </c>
    </row>
    <row r="124" spans="1:10" x14ac:dyDescent="0.25">
      <c r="A124" s="8">
        <v>41974</v>
      </c>
      <c r="B124" s="9">
        <v>4.0000000000000002E-4</v>
      </c>
      <c r="C124" s="9">
        <v>-4.1885878779204244E-3</v>
      </c>
      <c r="D124" s="3">
        <f t="shared" si="9"/>
        <v>163.80462529395459</v>
      </c>
      <c r="E124" s="19">
        <f>D124/MAXA($D$6:D123)-1</f>
        <v>3.9999999999995595E-4</v>
      </c>
      <c r="F124" s="10">
        <f>'L1'!Q121</f>
        <v>5.7912702106610687E-3</v>
      </c>
      <c r="G124" s="10">
        <f t="shared" si="6"/>
        <v>5.0513483921143035E-3</v>
      </c>
      <c r="H124" s="11">
        <f t="shared" si="7"/>
        <v>176.57107395829155</v>
      </c>
      <c r="I124" s="3">
        <f t="shared" si="8"/>
        <v>161.87003148389479</v>
      </c>
      <c r="J124" s="19">
        <f>I124/MAXA($I$6:I123)-1</f>
        <v>5.0513483921144076E-3</v>
      </c>
    </row>
    <row r="125" spans="1:10" x14ac:dyDescent="0.25">
      <c r="A125" s="8">
        <v>42005</v>
      </c>
      <c r="B125" s="9">
        <v>2.29E-2</v>
      </c>
      <c r="C125" s="9">
        <v>-3.1040805790470194E-2</v>
      </c>
      <c r="D125" s="3">
        <f t="shared" si="9"/>
        <v>167.55575121318614</v>
      </c>
      <c r="E125" s="19">
        <f>D125/MAXA($D$6:D124)-1</f>
        <v>2.289999999999992E-2</v>
      </c>
      <c r="F125" s="10">
        <f>'L1'!Q122</f>
        <v>4.617634225262731E-3</v>
      </c>
      <c r="G125" s="10">
        <f t="shared" si="6"/>
        <v>3.8777124067159653E-3</v>
      </c>
      <c r="H125" s="11">
        <f t="shared" si="7"/>
        <v>177.38641459259273</v>
      </c>
      <c r="I125" s="3">
        <f t="shared" si="8"/>
        <v>162.4977169132554</v>
      </c>
      <c r="J125" s="19">
        <f>I125/MAXA($I$6:I124)-1</f>
        <v>3.8777124067159718E-3</v>
      </c>
    </row>
    <row r="126" spans="1:10" x14ac:dyDescent="0.25">
      <c r="A126" s="8">
        <v>42036</v>
      </c>
      <c r="B126" s="9">
        <v>1.34E-2</v>
      </c>
      <c r="C126" s="9">
        <v>5.4892511014553946E-2</v>
      </c>
      <c r="D126" s="3">
        <f t="shared" si="9"/>
        <v>169.80099827944284</v>
      </c>
      <c r="E126" s="19">
        <f>D126/MAXA($D$6:D125)-1</f>
        <v>1.3400000000000079E-2</v>
      </c>
      <c r="F126" s="10">
        <f>'L1'!Q123</f>
        <v>3.0732438993338195E-3</v>
      </c>
      <c r="G126" s="10">
        <f t="shared" si="6"/>
        <v>2.3333220807870538E-3</v>
      </c>
      <c r="H126" s="11">
        <f t="shared" si="7"/>
        <v>177.9315663090641</v>
      </c>
      <c r="I126" s="3">
        <f t="shared" si="8"/>
        <v>162.87687642420659</v>
      </c>
      <c r="J126" s="19">
        <f>I126/MAXA($I$6:I125)-1</f>
        <v>2.3333220807870703E-3</v>
      </c>
    </row>
    <row r="127" spans="1:10" x14ac:dyDescent="0.25">
      <c r="A127" s="8">
        <v>42064</v>
      </c>
      <c r="B127" s="9">
        <v>9.0000000000000011E-3</v>
      </c>
      <c r="C127" s="9">
        <v>-1.739610691375626E-2</v>
      </c>
      <c r="D127" s="3">
        <f t="shared" si="9"/>
        <v>171.32920726395781</v>
      </c>
      <c r="E127" s="19">
        <f>D127/MAXA($D$6:D126)-1</f>
        <v>8.999999999999897E-3</v>
      </c>
      <c r="F127" s="10">
        <f>'L1'!Q124</f>
        <v>8.4569359426243332E-3</v>
      </c>
      <c r="G127" s="10">
        <f t="shared" si="6"/>
        <v>7.717014124077568E-3</v>
      </c>
      <c r="H127" s="11">
        <f t="shared" si="7"/>
        <v>179.43632216751067</v>
      </c>
      <c r="I127" s="3">
        <f t="shared" si="8"/>
        <v>164.13379958005783</v>
      </c>
      <c r="J127" s="19">
        <f>I127/MAXA($I$6:I126)-1</f>
        <v>7.7170141240776591E-3</v>
      </c>
    </row>
    <row r="128" spans="1:10" x14ac:dyDescent="0.25">
      <c r="A128" s="8">
        <v>42095</v>
      </c>
      <c r="B128" s="9">
        <v>-1.7000000000000001E-3</v>
      </c>
      <c r="C128" s="9">
        <v>8.5208197301247512E-3</v>
      </c>
      <c r="D128" s="3">
        <f t="shared" si="9"/>
        <v>171.03794761160907</v>
      </c>
      <c r="E128" s="19">
        <f>D128/MAXA($D$6:D127)-1</f>
        <v>-1.7000000000000348E-3</v>
      </c>
      <c r="F128" s="10">
        <f>'L1'!Q125</f>
        <v>4.4446807069773876E-3</v>
      </c>
      <c r="G128" s="10">
        <f t="shared" si="6"/>
        <v>3.7047588884306219E-3</v>
      </c>
      <c r="H128" s="11">
        <f t="shared" si="7"/>
        <v>180.23385932677957</v>
      </c>
      <c r="I128" s="3">
        <f t="shared" si="8"/>
        <v>164.74187573294395</v>
      </c>
      <c r="J128" s="19">
        <f>I128/MAXA($I$6:I127)-1</f>
        <v>3.7047588884306926E-3</v>
      </c>
    </row>
    <row r="129" spans="1:10" x14ac:dyDescent="0.25">
      <c r="A129" s="8">
        <v>42125</v>
      </c>
      <c r="B129" s="9">
        <v>4.1999999999999997E-3</v>
      </c>
      <c r="C129" s="9">
        <v>1.0491382393316817E-2</v>
      </c>
      <c r="D129" s="3">
        <f t="shared" si="9"/>
        <v>171.75630699157782</v>
      </c>
      <c r="E129" s="19">
        <f>D129/MAXA($D$6:D128)-1</f>
        <v>2.4928599999998191E-3</v>
      </c>
      <c r="F129" s="10">
        <f>'L1'!Q126</f>
        <v>5.6684173561127628E-3</v>
      </c>
      <c r="G129" s="10">
        <f t="shared" si="6"/>
        <v>4.9284955375659975E-3</v>
      </c>
      <c r="H129" s="11">
        <f t="shared" si="7"/>
        <v>181.25550006314668</v>
      </c>
      <c r="I129" s="3">
        <f t="shared" si="8"/>
        <v>165.55380533234401</v>
      </c>
      <c r="J129" s="19">
        <f>I129/MAXA($I$6:I128)-1</f>
        <v>4.9284955375659134E-3</v>
      </c>
    </row>
    <row r="130" spans="1:10" x14ac:dyDescent="0.25">
      <c r="A130" s="8">
        <v>42156</v>
      </c>
      <c r="B130" s="9">
        <v>-1.47E-2</v>
      </c>
      <c r="C130" s="9">
        <v>-2.1011672375900514E-2</v>
      </c>
      <c r="D130" s="3">
        <f t="shared" si="9"/>
        <v>169.2314892788016</v>
      </c>
      <c r="E130" s="19">
        <f>D130/MAXA($D$6:D129)-1</f>
        <v>-1.4700000000000157E-2</v>
      </c>
      <c r="F130" s="10">
        <f>'L1'!Q127</f>
        <v>5.9883252818035424E-3</v>
      </c>
      <c r="G130" s="10">
        <f t="shared" si="6"/>
        <v>5.2484034632567771E-3</v>
      </c>
      <c r="H130" s="11">
        <f t="shared" si="7"/>
        <v>182.34091695664077</v>
      </c>
      <c r="I130" s="3">
        <f t="shared" si="8"/>
        <v>166.42269849760561</v>
      </c>
      <c r="J130" s="19">
        <f>I130/MAXA($I$6:I129)-1</f>
        <v>5.2484034632567234E-3</v>
      </c>
    </row>
    <row r="131" spans="1:10" x14ac:dyDescent="0.25">
      <c r="A131" s="8">
        <v>42186</v>
      </c>
      <c r="B131" s="9">
        <v>1.1899999999999999E-2</v>
      </c>
      <c r="C131" s="9">
        <v>1.9742029696721453E-2</v>
      </c>
      <c r="D131" s="3">
        <f t="shared" si="9"/>
        <v>171.24534400121934</v>
      </c>
      <c r="E131" s="19">
        <f>D131/MAXA($D$6:D130)-1</f>
        <v>-2.9749300000001533E-3</v>
      </c>
      <c r="F131" s="10">
        <f>'L1'!Q128</f>
        <v>4.2636425617816704E-3</v>
      </c>
      <c r="G131" s="10">
        <f t="shared" si="6"/>
        <v>3.5237207432349048E-3</v>
      </c>
      <c r="H131" s="11">
        <f t="shared" si="7"/>
        <v>183.11835345093141</v>
      </c>
      <c r="I131" s="3">
        <f t="shared" si="8"/>
        <v>167.00912561244672</v>
      </c>
      <c r="J131" s="19">
        <f>I131/MAXA($I$6:I130)-1</f>
        <v>3.523720743234815E-3</v>
      </c>
    </row>
    <row r="132" spans="1:10" x14ac:dyDescent="0.25">
      <c r="A132" s="8">
        <v>42217</v>
      </c>
      <c r="B132" s="9">
        <v>-1.46E-2</v>
      </c>
      <c r="C132" s="9">
        <v>-6.2580818167202845E-2</v>
      </c>
      <c r="D132" s="3">
        <f t="shared" si="9"/>
        <v>168.74516197880155</v>
      </c>
      <c r="E132" s="19">
        <f>D132/MAXA($D$6:D131)-1</f>
        <v>-1.7531496022000104E-2</v>
      </c>
      <c r="F132" s="10">
        <f>'L1'!Q129</f>
        <v>7.8281740909208718E-3</v>
      </c>
      <c r="G132" s="10">
        <f t="shared" si="6"/>
        <v>7.0882522723741065E-3</v>
      </c>
      <c r="H132" s="11">
        <f t="shared" si="7"/>
        <v>184.5518358009881</v>
      </c>
      <c r="I132" s="3">
        <f t="shared" si="8"/>
        <v>168.19292842657634</v>
      </c>
      <c r="J132" s="19">
        <f>I132/MAXA($I$6:I131)-1</f>
        <v>7.0882522723740848E-3</v>
      </c>
    </row>
    <row r="133" spans="1:10" x14ac:dyDescent="0.25">
      <c r="A133" s="8">
        <v>42248</v>
      </c>
      <c r="B133" s="9">
        <v>-4.5999999999999999E-3</v>
      </c>
      <c r="C133" s="9">
        <v>-2.6442831573227132E-2</v>
      </c>
      <c r="D133" s="3">
        <f t="shared" si="9"/>
        <v>167.96893423369906</v>
      </c>
      <c r="E133" s="19">
        <f>D133/MAXA($D$6:D132)-1</f>
        <v>-2.2050851140298922E-2</v>
      </c>
      <c r="F133" s="10">
        <f>'L1'!Q130</f>
        <v>-2.913116720496629E-2</v>
      </c>
      <c r="G133" s="10">
        <f t="shared" si="6"/>
        <v>-2.9871089023513056E-2</v>
      </c>
      <c r="H133" s="11">
        <f t="shared" si="7"/>
        <v>179.17562541428603</v>
      </c>
      <c r="I133" s="3">
        <f t="shared" si="8"/>
        <v>163.16882248842072</v>
      </c>
      <c r="J133" s="19">
        <f>I133/MAXA($I$6:I132)-1</f>
        <v>-2.9871089023513098E-2</v>
      </c>
    </row>
    <row r="134" spans="1:10" x14ac:dyDescent="0.25">
      <c r="A134" s="8">
        <v>42278</v>
      </c>
      <c r="B134" s="9">
        <v>8.0000000000000002E-3</v>
      </c>
      <c r="C134" s="9">
        <v>8.2983117760394132E-2</v>
      </c>
      <c r="D134" s="3">
        <f t="shared" si="9"/>
        <v>169.31268570756865</v>
      </c>
      <c r="E134" s="19">
        <f>D134/MAXA($D$6:D133)-1</f>
        <v>-1.4227257949421257E-2</v>
      </c>
      <c r="F134" s="10">
        <f>'L1'!Q131</f>
        <v>1.0608753610308821E-2</v>
      </c>
      <c r="G134" s="10">
        <f t="shared" si="6"/>
        <v>9.868831791762055E-3</v>
      </c>
      <c r="H134" s="11">
        <f t="shared" si="7"/>
        <v>181.07645547727918</v>
      </c>
      <c r="I134" s="3">
        <f t="shared" si="8"/>
        <v>164.77910815121882</v>
      </c>
      <c r="J134" s="19">
        <f>I134/MAXA($I$6:I133)-1</f>
        <v>-2.0297049984760895E-2</v>
      </c>
    </row>
    <row r="135" spans="1:10" x14ac:dyDescent="0.25">
      <c r="A135" s="8">
        <v>42309</v>
      </c>
      <c r="B135" s="9">
        <v>1.6399999999999998E-2</v>
      </c>
      <c r="C135" s="9">
        <v>5.0486926072412786E-4</v>
      </c>
      <c r="D135" s="3">
        <f t="shared" ref="D135:D149" si="10">D134*(1+B135)</f>
        <v>172.08941375317278</v>
      </c>
      <c r="E135" s="19">
        <f>D135/MAXA($D$6:D134)-1</f>
        <v>1.9394150202083349E-3</v>
      </c>
      <c r="F135" s="10">
        <f>'L1'!Q132</f>
        <v>1.0415490572428588E-2</v>
      </c>
      <c r="G135" s="10">
        <f t="shared" si="6"/>
        <v>9.6755687538818223E-3</v>
      </c>
      <c r="H135" s="11">
        <f t="shared" si="7"/>
        <v>182.96245559219156</v>
      </c>
      <c r="I135" s="3">
        <f t="shared" si="8"/>
        <v>166.37343974133927</v>
      </c>
      <c r="J135" s="19">
        <f>I135/MAXA($I$6:I134)-1</f>
        <v>-1.0817866733507597E-2</v>
      </c>
    </row>
    <row r="136" spans="1:10" x14ac:dyDescent="0.25">
      <c r="A136" s="8">
        <v>42339</v>
      </c>
      <c r="B136" s="9">
        <v>-5.0000000000000001E-3</v>
      </c>
      <c r="C136" s="9">
        <v>-1.7530185176314439E-2</v>
      </c>
      <c r="D136" s="3">
        <f t="shared" si="10"/>
        <v>171.22896668440691</v>
      </c>
      <c r="E136" s="19">
        <f>D136/MAXA($D$6:D135)-1</f>
        <v>-5.0000000000000044E-3</v>
      </c>
      <c r="F136" s="10">
        <f>'L1'!Q133</f>
        <v>5.773457117196539E-3</v>
      </c>
      <c r="G136" s="10">
        <f t="shared" ref="G136:G149" si="11">F136-$L$5</f>
        <v>5.0335352986497738E-3</v>
      </c>
      <c r="H136" s="11">
        <f t="shared" ref="H136:H149" si="12">(H135*(1+F136))</f>
        <v>184.01878148361007</v>
      </c>
      <c r="I136" s="3">
        <f t="shared" si="8"/>
        <v>167.21088632303506</v>
      </c>
      <c r="J136" s="19">
        <f>I136/MAXA($I$6:I135)-1</f>
        <v>-5.8387835489170925E-3</v>
      </c>
    </row>
    <row r="137" spans="1:10" x14ac:dyDescent="0.25">
      <c r="A137" s="8">
        <v>42370</v>
      </c>
      <c r="B137" s="9">
        <v>-1.0500000000000001E-2</v>
      </c>
      <c r="C137" s="9">
        <v>-5.073532197294639E-2</v>
      </c>
      <c r="D137" s="3">
        <f t="shared" si="10"/>
        <v>169.43106253422064</v>
      </c>
      <c r="E137" s="19">
        <f>D137/MAXA($D$6:D136)-1</f>
        <v>-1.5447499999999947E-2</v>
      </c>
      <c r="F137" s="10">
        <f>'L1'!Q134</f>
        <v>4.86504429675248E-3</v>
      </c>
      <c r="G137" s="10">
        <f t="shared" si="11"/>
        <v>4.1251224782057148E-3</v>
      </c>
      <c r="H137" s="11">
        <f t="shared" si="12"/>
        <v>184.91404100696224</v>
      </c>
      <c r="I137" s="3">
        <f t="shared" ref="I137:I149" si="13">(1+G137)*I136</f>
        <v>167.90065170880692</v>
      </c>
      <c r="J137" s="19">
        <f>I137/MAXA($I$6:I136)-1</f>
        <v>-1.7377467679743352E-3</v>
      </c>
    </row>
    <row r="138" spans="1:10" x14ac:dyDescent="0.25">
      <c r="A138" s="8">
        <v>42401</v>
      </c>
      <c r="B138" s="9">
        <v>3.2000000000000002E-3</v>
      </c>
      <c r="C138" s="9">
        <v>-4.1283604302990717E-3</v>
      </c>
      <c r="D138" s="3">
        <f t="shared" si="10"/>
        <v>169.97324193433016</v>
      </c>
      <c r="E138" s="19">
        <f>D138/MAXA($D$6:D137)-1</f>
        <v>-1.2296931999999927E-2</v>
      </c>
      <c r="F138" s="10">
        <f>'L1'!Q135</f>
        <v>-4.4583373465640714E-3</v>
      </c>
      <c r="G138" s="10">
        <f t="shared" si="11"/>
        <v>-5.1982591651108367E-3</v>
      </c>
      <c r="H138" s="11">
        <f t="shared" si="12"/>
        <v>184.08963183203682</v>
      </c>
      <c r="I138" s="3">
        <f t="shared" si="13"/>
        <v>167.02786060723352</v>
      </c>
      <c r="J138" s="19">
        <f>I138/MAXA($I$6:I137)-1</f>
        <v>-6.9269726750219585E-3</v>
      </c>
    </row>
    <row r="139" spans="1:10" x14ac:dyDescent="0.25">
      <c r="A139" s="8">
        <v>42430</v>
      </c>
      <c r="B139" s="9">
        <v>2E-3</v>
      </c>
      <c r="C139" s="9">
        <v>6.5991114577365062E-2</v>
      </c>
      <c r="D139" s="3">
        <f t="shared" si="10"/>
        <v>170.31318841819882</v>
      </c>
      <c r="E139" s="19">
        <f>D139/MAXA($D$6:D138)-1</f>
        <v>-1.0321525863999925E-2</v>
      </c>
      <c r="F139" s="10">
        <f>'L1'!Q136</f>
        <v>8.6798481830382291E-3</v>
      </c>
      <c r="G139" s="10">
        <f t="shared" si="11"/>
        <v>7.939926364491463E-3</v>
      </c>
      <c r="H139" s="11">
        <f t="shared" si="12"/>
        <v>185.68750188841028</v>
      </c>
      <c r="I139" s="3">
        <f t="shared" si="13"/>
        <v>168.35404952127351</v>
      </c>
      <c r="J139" s="19">
        <f>I139/MAXA($I$6:I138)-1</f>
        <v>9.5795403650100752E-4</v>
      </c>
    </row>
    <row r="140" spans="1:10" x14ac:dyDescent="0.25">
      <c r="A140" s="8">
        <v>42461</v>
      </c>
      <c r="B140" s="9">
        <v>3.7000000000000002E-3</v>
      </c>
      <c r="C140" s="9">
        <v>2.6993984808731941E-3</v>
      </c>
      <c r="D140" s="3">
        <f t="shared" si="10"/>
        <v>170.94334721534617</v>
      </c>
      <c r="E140" s="19">
        <f>D140/MAXA($D$6:D139)-1</f>
        <v>-6.6597155096966842E-3</v>
      </c>
      <c r="F140" s="10">
        <f>'L1'!Q137</f>
        <v>7.9226985590270874E-3</v>
      </c>
      <c r="G140" s="10">
        <f t="shared" si="11"/>
        <v>7.1827767404803221E-3</v>
      </c>
      <c r="H140" s="11">
        <f t="shared" si="12"/>
        <v>187.15864799205093</v>
      </c>
      <c r="I140" s="3">
        <f t="shared" si="13"/>
        <v>169.56329907234061</v>
      </c>
      <c r="J140" s="19">
        <f>I140/MAXA($I$6:I139)-1</f>
        <v>7.182776740480401E-3</v>
      </c>
    </row>
    <row r="141" spans="1:10" x14ac:dyDescent="0.25">
      <c r="A141" s="8">
        <v>42491</v>
      </c>
      <c r="B141" s="9">
        <v>5.6000000000000008E-3</v>
      </c>
      <c r="C141" s="9">
        <v>1.5324602357572603E-2</v>
      </c>
      <c r="D141" s="3">
        <f t="shared" si="10"/>
        <v>171.90062995975211</v>
      </c>
      <c r="E141" s="19">
        <f>D141/MAXA($D$6:D140)-1</f>
        <v>-1.0970099165509284E-3</v>
      </c>
      <c r="F141" s="10">
        <f>'L1'!Q138</f>
        <v>5.3263953559958407E-3</v>
      </c>
      <c r="G141" s="10">
        <f t="shared" si="11"/>
        <v>4.5864735374490755E-3</v>
      </c>
      <c r="H141" s="11">
        <f t="shared" si="12"/>
        <v>188.15552894555026</v>
      </c>
      <c r="I141" s="3">
        <f t="shared" si="13"/>
        <v>170.34099665645846</v>
      </c>
      <c r="J141" s="19">
        <f>I141/MAXA($I$6:I140)-1</f>
        <v>4.5864735374490095E-3</v>
      </c>
    </row>
    <row r="142" spans="1:10" x14ac:dyDescent="0.25">
      <c r="A142" s="8">
        <v>42522</v>
      </c>
      <c r="B142" s="9">
        <v>1.5E-3</v>
      </c>
      <c r="C142" s="9">
        <v>9.1092112097812539E-4</v>
      </c>
      <c r="D142" s="3">
        <f t="shared" si="10"/>
        <v>172.15848090469174</v>
      </c>
      <c r="E142" s="19">
        <f>D142/MAXA($D$6:D141)-1</f>
        <v>4.0134456857421341E-4</v>
      </c>
      <c r="F142" s="10">
        <f>'L1'!Q139</f>
        <v>6.2714332849885231E-3</v>
      </c>
      <c r="G142" s="10">
        <f t="shared" si="11"/>
        <v>5.5315114664417579E-3</v>
      </c>
      <c r="H142" s="11">
        <f t="shared" si="12"/>
        <v>189.33553379253399</v>
      </c>
      <c r="I142" s="3">
        <f t="shared" si="13"/>
        <v>171.28323983266878</v>
      </c>
      <c r="J142" s="19">
        <f>I142/MAXA($I$6:I141)-1</f>
        <v>5.5315114664418186E-3</v>
      </c>
    </row>
    <row r="143" spans="1:10" x14ac:dyDescent="0.25">
      <c r="A143" s="8">
        <v>42552</v>
      </c>
      <c r="B143" s="9">
        <v>1.3899999999999999E-2</v>
      </c>
      <c r="C143" s="9">
        <v>3.5609801125254359E-2</v>
      </c>
      <c r="D143" s="3">
        <f t="shared" si="10"/>
        <v>174.55148378926697</v>
      </c>
      <c r="E143" s="19">
        <f>D143/MAXA($D$6:D142)-1</f>
        <v>1.3900000000000023E-2</v>
      </c>
      <c r="F143" s="10">
        <f>'L1'!Q140</f>
        <v>4.9734010392276764E-3</v>
      </c>
      <c r="G143" s="10">
        <f t="shared" si="11"/>
        <v>4.2334792206809111E-3</v>
      </c>
      <c r="H143" s="11">
        <f t="shared" si="12"/>
        <v>190.27717533306051</v>
      </c>
      <c r="I143" s="3">
        <f t="shared" si="13"/>
        <v>172.00836386935129</v>
      </c>
      <c r="J143" s="19">
        <f>I143/MAXA($I$6:I142)-1</f>
        <v>4.2334792206808469E-3</v>
      </c>
    </row>
    <row r="144" spans="1:10" x14ac:dyDescent="0.25">
      <c r="A144" s="8">
        <v>42583</v>
      </c>
      <c r="B144" s="9">
        <v>-4.0000000000000002E-4</v>
      </c>
      <c r="C144" s="9">
        <v>-1.2192431360480427E-3</v>
      </c>
      <c r="D144" s="3">
        <f t="shared" si="10"/>
        <v>174.48166319575128</v>
      </c>
      <c r="E144" s="19">
        <f>D144/MAXA($D$6:D143)-1</f>
        <v>-3.9999999999984492E-4</v>
      </c>
      <c r="F144" s="10">
        <f>'L1'!Q141</f>
        <v>6.7725356277484189E-3</v>
      </c>
      <c r="G144" s="10">
        <f t="shared" si="11"/>
        <v>6.0326138092016536E-3</v>
      </c>
      <c r="H144" s="11">
        <f t="shared" si="12"/>
        <v>191.565834282151</v>
      </c>
      <c r="I144" s="3">
        <f t="shared" si="13"/>
        <v>173.04602390052773</v>
      </c>
      <c r="J144" s="19">
        <f>I144/MAXA($I$6:I143)-1</f>
        <v>6.0326138092017256E-3</v>
      </c>
    </row>
    <row r="145" spans="1:10" x14ac:dyDescent="0.25">
      <c r="A145" s="8">
        <v>42614</v>
      </c>
      <c r="B145" s="9">
        <v>2.6000000000000003E-3</v>
      </c>
      <c r="C145" s="9">
        <v>-1.2344508443253854E-3</v>
      </c>
      <c r="D145" s="3">
        <f t="shared" si="10"/>
        <v>174.93531552006021</v>
      </c>
      <c r="E145" s="19">
        <f>D145/MAXA($D$6:D144)-1</f>
        <v>2.1989600000000831E-3</v>
      </c>
      <c r="F145" s="10">
        <f>'L1'!Q142</f>
        <v>4.3441699745657538E-3</v>
      </c>
      <c r="G145" s="10">
        <f t="shared" si="11"/>
        <v>3.6042481560189881E-3</v>
      </c>
      <c r="H145" s="11">
        <f t="shared" si="12"/>
        <v>192.39802882759216</v>
      </c>
      <c r="I145" s="3">
        <f t="shared" si="13"/>
        <v>173.66972471307761</v>
      </c>
      <c r="J145" s="19">
        <f>I145/MAXA($I$6:I144)-1</f>
        <v>3.6042481560190076E-3</v>
      </c>
    </row>
    <row r="146" spans="1:10" x14ac:dyDescent="0.25">
      <c r="A146" s="8">
        <v>42644</v>
      </c>
      <c r="B146" s="9">
        <v>-6.9999999999999999E-4</v>
      </c>
      <c r="C146" s="9">
        <v>-1.9425679279557517E-2</v>
      </c>
      <c r="D146" s="3">
        <f t="shared" si="10"/>
        <v>174.81286079919616</v>
      </c>
      <c r="E146" s="19">
        <f>D146/MAXA($D$6:D145)-1</f>
        <v>-7.0000000000003393E-4</v>
      </c>
      <c r="F146" s="10">
        <f>'L1'!Q143</f>
        <v>5.6318773596860374E-3</v>
      </c>
      <c r="G146" s="10">
        <f t="shared" si="11"/>
        <v>4.8919555411392722E-3</v>
      </c>
      <c r="H146" s="11">
        <f t="shared" si="12"/>
        <v>193.48159093019447</v>
      </c>
      <c r="I146" s="3">
        <f t="shared" si="13"/>
        <v>174.51930928521588</v>
      </c>
      <c r="J146" s="19">
        <f>I146/MAXA($I$6:I145)-1</f>
        <v>4.8919555411393034E-3</v>
      </c>
    </row>
    <row r="147" spans="1:10" x14ac:dyDescent="0.25">
      <c r="A147" s="8">
        <v>42675</v>
      </c>
      <c r="B147" s="9">
        <v>1.6999999999999999E-3</v>
      </c>
      <c r="C147" s="9">
        <v>3.4174522187570444E-2</v>
      </c>
      <c r="D147" s="3">
        <f t="shared" si="10"/>
        <v>175.1100426625548</v>
      </c>
      <c r="E147" s="19">
        <f>D147/MAXA($D$6:D146)-1</f>
        <v>9.9881000000001663E-4</v>
      </c>
      <c r="F147" s="10">
        <f>'L1'!Q144</f>
        <v>4.6197940325803733E-3</v>
      </c>
      <c r="G147" s="10">
        <f t="shared" si="11"/>
        <v>3.8798722140336076E-3</v>
      </c>
      <c r="H147" s="11">
        <f t="shared" si="12"/>
        <v>194.37543602938791</v>
      </c>
      <c r="I147" s="3">
        <f t="shared" si="13"/>
        <v>175.19642190412392</v>
      </c>
      <c r="J147" s="19">
        <f>I147/MAXA($I$6:I146)-1</f>
        <v>3.8798722140336306E-3</v>
      </c>
    </row>
    <row r="148" spans="1:10" x14ac:dyDescent="0.25">
      <c r="A148" s="8">
        <v>42705</v>
      </c>
      <c r="B148" s="9">
        <v>1.03E-2</v>
      </c>
      <c r="C148" s="9">
        <v>1.8200762196895148E-2</v>
      </c>
      <c r="D148" s="3">
        <f t="shared" si="10"/>
        <v>176.91367610197912</v>
      </c>
      <c r="E148" s="19">
        <f>D148/MAXA($D$6:D147)-1</f>
        <v>1.0299999999999976E-2</v>
      </c>
      <c r="F148" s="10">
        <f>'L1'!Q145</f>
        <v>6.5781218615858028E-3</v>
      </c>
      <c r="G148" s="10">
        <f t="shared" si="11"/>
        <v>5.8382000430390376E-3</v>
      </c>
      <c r="H148" s="11">
        <f t="shared" si="12"/>
        <v>195.65406133448812</v>
      </c>
      <c r="I148" s="3">
        <f t="shared" si="13"/>
        <v>176.21925366202487</v>
      </c>
      <c r="J148" s="19">
        <f>I148/MAXA($I$6:I147)-1</f>
        <v>5.8382000430390324E-3</v>
      </c>
    </row>
    <row r="149" spans="1:10" x14ac:dyDescent="0.25">
      <c r="A149" s="8">
        <v>42736</v>
      </c>
      <c r="B149" s="9">
        <v>5.9999999999999995E-4</v>
      </c>
      <c r="C149" s="9">
        <v>2.3E-2</v>
      </c>
      <c r="D149" s="3">
        <f t="shared" si="10"/>
        <v>177.01982430764031</v>
      </c>
      <c r="E149" s="19">
        <f>D149/MAXA($D$6:D148)-1</f>
        <v>5.9999999999993392E-4</v>
      </c>
      <c r="F149" s="10">
        <f>'L1'!Q146</f>
        <v>5.2826649584354016E-3</v>
      </c>
      <c r="G149" s="10">
        <f t="shared" si="11"/>
        <v>4.5427431398886364E-3</v>
      </c>
      <c r="H149" s="11">
        <f t="shared" si="12"/>
        <v>196.68763618827541</v>
      </c>
      <c r="I149" s="3">
        <f t="shared" si="13"/>
        <v>177.01977246771432</v>
      </c>
      <c r="J149" s="19">
        <f>I149/MAXA($I$6:I148)-1</f>
        <v>4.5427431398885609E-3</v>
      </c>
    </row>
    <row r="150" spans="1:10" x14ac:dyDescent="0.25">
      <c r="F150" s="10"/>
      <c r="G150" s="10"/>
    </row>
  </sheetData>
  <pageMargins left="0.75" right="0.75" top="1" bottom="1" header="0.5" footer="0.5"/>
  <pageSetup paperSize="9" orientation="portrait" horizontalDpi="4294967292" verticalDpi="4294967292"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55"/>
  <sheetViews>
    <sheetView zoomScale="90" zoomScaleNormal="90" workbookViewId="0">
      <selection activeCell="D2" sqref="D2"/>
    </sheetView>
  </sheetViews>
  <sheetFormatPr baseColWidth="10" defaultRowHeight="15" x14ac:dyDescent="0.25"/>
  <cols>
    <col min="1" max="1" width="24.42578125" bestFit="1" customWidth="1"/>
    <col min="9" max="9" width="21.28515625" bestFit="1" customWidth="1"/>
    <col min="18" max="18" width="14.85546875" bestFit="1" customWidth="1"/>
  </cols>
  <sheetData>
    <row r="1" spans="1:18" x14ac:dyDescent="0.25">
      <c r="A1" t="s">
        <v>0</v>
      </c>
      <c r="B1">
        <v>2</v>
      </c>
    </row>
    <row r="2" spans="1:18" x14ac:dyDescent="0.25">
      <c r="A2" t="s">
        <v>1</v>
      </c>
      <c r="B2">
        <v>-1</v>
      </c>
    </row>
    <row r="3" spans="1:18" x14ac:dyDescent="0.25">
      <c r="A3" s="2"/>
    </row>
    <row r="4" spans="1:18" x14ac:dyDescent="0.25">
      <c r="A4" s="35" t="s">
        <v>18</v>
      </c>
      <c r="B4" s="35" t="s">
        <v>2</v>
      </c>
      <c r="C4" s="35" t="s">
        <v>6</v>
      </c>
      <c r="D4" s="35" t="s">
        <v>5</v>
      </c>
      <c r="E4" s="35" t="s">
        <v>7</v>
      </c>
      <c r="F4" s="35" t="s">
        <v>8</v>
      </c>
      <c r="G4" s="35" t="s">
        <v>9</v>
      </c>
      <c r="H4" s="35" t="s">
        <v>10</v>
      </c>
      <c r="I4" s="35" t="s">
        <v>17</v>
      </c>
      <c r="J4" s="35" t="s">
        <v>4</v>
      </c>
      <c r="K4" s="35" t="s">
        <v>3</v>
      </c>
      <c r="L4" s="35" t="s">
        <v>11</v>
      </c>
      <c r="M4" s="35" t="s">
        <v>12</v>
      </c>
      <c r="N4" s="35" t="s">
        <v>13</v>
      </c>
      <c r="O4" s="35" t="s">
        <v>14</v>
      </c>
      <c r="P4" s="35" t="s">
        <v>15</v>
      </c>
      <c r="Q4" s="35" t="s">
        <v>16</v>
      </c>
    </row>
    <row r="5" spans="1:18" ht="15.75" x14ac:dyDescent="0.25">
      <c r="A5" s="25">
        <v>38353</v>
      </c>
      <c r="B5" s="26">
        <v>0.12820000000000001</v>
      </c>
      <c r="C5" s="21">
        <v>1181.27</v>
      </c>
      <c r="D5" s="26">
        <v>2.06E-2</v>
      </c>
      <c r="E5" s="26">
        <v>1.7500000000000002E-2</v>
      </c>
      <c r="F5" s="27">
        <v>28</v>
      </c>
      <c r="G5" s="21">
        <f>C5*EXP((D5-E5+((B5^2)/2))*(1/12)+(B5*SQRT(F5/365)*$B$2))</f>
        <v>1141.1376734748942</v>
      </c>
      <c r="H5" s="21">
        <v>1150</v>
      </c>
      <c r="I5" s="28">
        <v>42813</v>
      </c>
      <c r="J5" s="21">
        <v>47</v>
      </c>
      <c r="K5" s="21">
        <v>8.6</v>
      </c>
      <c r="L5" s="21">
        <v>1.75</v>
      </c>
      <c r="M5" s="21">
        <f>H5*EXP(-D5*(J5/365))-K5</f>
        <v>1138.3535491475659</v>
      </c>
      <c r="N5" s="21">
        <f>M5/$B$1</f>
        <v>569.17677457378295</v>
      </c>
      <c r="O5" s="21">
        <f>(N5+K5)*(EXP(D5*F5/365)-1)</f>
        <v>0.91376741010095131</v>
      </c>
      <c r="P5" s="21">
        <f>K5-L5+O5</f>
        <v>7.7637674101009511</v>
      </c>
      <c r="Q5" s="26">
        <f>P5/N5</f>
        <v>1.3640344717007645E-2</v>
      </c>
      <c r="R5" s="3"/>
    </row>
    <row r="6" spans="1:18" ht="15.75" x14ac:dyDescent="0.25">
      <c r="A6" s="25">
        <v>38384</v>
      </c>
      <c r="B6" s="26">
        <v>0.1208</v>
      </c>
      <c r="C6" s="21">
        <v>1203.599976</v>
      </c>
      <c r="D6" s="26">
        <v>2.5100000000000001E-2</v>
      </c>
      <c r="E6" s="26">
        <v>1.66E-2</v>
      </c>
      <c r="F6" s="21">
        <v>31</v>
      </c>
      <c r="G6" s="21">
        <f>C6*EXP((D6-E6+((B6^2)/2))*(1/12)+(B6*SQRT(F6/365)*$B$2))</f>
        <v>1163.495282289475</v>
      </c>
      <c r="H6" s="21">
        <v>1160</v>
      </c>
      <c r="I6" s="25">
        <v>42841</v>
      </c>
      <c r="J6" s="21">
        <v>47</v>
      </c>
      <c r="K6" s="21">
        <v>5.2</v>
      </c>
      <c r="L6" s="21">
        <v>5.0999999999999996</v>
      </c>
      <c r="M6" s="21">
        <f t="shared" ref="M6:M69" si="0">H6*EXP(-D6*(J6/365))-K6</f>
        <v>1151.05686869954</v>
      </c>
      <c r="N6" s="21">
        <f t="shared" ref="N6:N69" si="1">M6/$B$1</f>
        <v>575.52843434977001</v>
      </c>
      <c r="O6" s="21">
        <f t="shared" ref="O6:O69" si="2">(N6+K6)*(EXP(D6*F6/365)-1)</f>
        <v>1.2393062343861496</v>
      </c>
      <c r="P6" s="21">
        <f t="shared" ref="P6:P69" si="3">K6-L6+O6</f>
        <v>1.3393062343861502</v>
      </c>
      <c r="Q6" s="26">
        <f t="shared" ref="Q6:Q69" si="4">P6/N6</f>
        <v>2.3270896005325847E-3</v>
      </c>
      <c r="R6" s="3"/>
    </row>
    <row r="7" spans="1:18" ht="15.75" x14ac:dyDescent="0.25">
      <c r="A7" s="25">
        <v>38412</v>
      </c>
      <c r="B7" s="26">
        <v>0.14019999999999999</v>
      </c>
      <c r="C7" s="21">
        <v>1180.589966</v>
      </c>
      <c r="D7" s="26">
        <v>2.63E-2</v>
      </c>
      <c r="E7" s="26">
        <v>1.6899999999999998E-2</v>
      </c>
      <c r="F7" s="21">
        <v>29</v>
      </c>
      <c r="G7" s="21">
        <f t="shared" ref="G7:G69" si="5">C7*EXP((D7-E7+((B7^2)/2))*(1/12)+(B7*SQRT(F7/365)*$B$2))</f>
        <v>1136.6645131297805</v>
      </c>
      <c r="H7" s="21">
        <v>1125</v>
      </c>
      <c r="I7" s="28">
        <v>42876</v>
      </c>
      <c r="J7" s="21">
        <v>51</v>
      </c>
      <c r="K7" s="21">
        <v>5.8</v>
      </c>
      <c r="L7" s="21">
        <v>5.9</v>
      </c>
      <c r="M7" s="21">
        <f>H7*EXP(-D7*(J7/365))-K7</f>
        <v>1115.0734429328238</v>
      </c>
      <c r="N7" s="21">
        <f>M7/$B$1</f>
        <v>557.5367214664119</v>
      </c>
      <c r="O7" s="21">
        <f>(N7+K7)*(EXP(D7*F7/365)-1)</f>
        <v>1.1783729684748958</v>
      </c>
      <c r="P7" s="21">
        <f t="shared" si="3"/>
        <v>1.0783729684748953</v>
      </c>
      <c r="Q7" s="26">
        <f t="shared" si="4"/>
        <v>1.934173888382813E-3</v>
      </c>
      <c r="R7" s="3"/>
    </row>
    <row r="8" spans="1:18" ht="15.75" x14ac:dyDescent="0.25">
      <c r="A8" s="25">
        <v>38443</v>
      </c>
      <c r="B8" s="26">
        <v>0.15310000000000001</v>
      </c>
      <c r="C8" s="21">
        <v>1156.849976</v>
      </c>
      <c r="D8" s="26">
        <v>2.7E-2</v>
      </c>
      <c r="E8" s="26">
        <v>1.7600000000000001E-2</v>
      </c>
      <c r="F8" s="21">
        <v>32</v>
      </c>
      <c r="G8" s="21">
        <f t="shared" si="5"/>
        <v>1107.526195393634</v>
      </c>
      <c r="H8" s="21">
        <v>1110</v>
      </c>
      <c r="I8" s="28">
        <v>42904</v>
      </c>
      <c r="J8" s="21">
        <v>50</v>
      </c>
      <c r="K8" s="21">
        <v>8.9</v>
      </c>
      <c r="L8" s="21">
        <v>0.95</v>
      </c>
      <c r="M8" s="21">
        <f t="shared" si="0"/>
        <v>1097.0021035212073</v>
      </c>
      <c r="N8" s="21">
        <f t="shared" si="1"/>
        <v>548.50105176060367</v>
      </c>
      <c r="O8" s="21">
        <f t="shared" si="2"/>
        <v>1.3209998781553849</v>
      </c>
      <c r="P8" s="21">
        <f t="shared" si="3"/>
        <v>9.2709998781553846</v>
      </c>
      <c r="Q8" s="26">
        <f t="shared" si="4"/>
        <v>1.6902428625062627E-2</v>
      </c>
      <c r="R8" s="3"/>
    </row>
    <row r="9" spans="1:18" ht="15.75" x14ac:dyDescent="0.25">
      <c r="A9" s="25">
        <v>38473</v>
      </c>
      <c r="B9" s="26">
        <v>0.13289999999999999</v>
      </c>
      <c r="C9" s="21">
        <v>1191.5</v>
      </c>
      <c r="D9" s="26">
        <v>2.8000000000000001E-2</v>
      </c>
      <c r="E9" s="26">
        <v>1.7600000000000001E-2</v>
      </c>
      <c r="F9" s="21">
        <v>30</v>
      </c>
      <c r="G9" s="21">
        <f t="shared" si="5"/>
        <v>1148.7959250546005</v>
      </c>
      <c r="H9" s="21">
        <v>1150</v>
      </c>
      <c r="I9" s="28">
        <v>42932</v>
      </c>
      <c r="J9" s="21">
        <v>46</v>
      </c>
      <c r="K9" s="21">
        <v>6.6</v>
      </c>
      <c r="L9" s="21">
        <v>1.5</v>
      </c>
      <c r="M9" s="21">
        <f t="shared" si="0"/>
        <v>1139.3490694071481</v>
      </c>
      <c r="N9" s="21">
        <f t="shared" si="1"/>
        <v>569.67453470357407</v>
      </c>
      <c r="O9" s="21">
        <f t="shared" si="2"/>
        <v>1.3277480806853694</v>
      </c>
      <c r="P9" s="21">
        <f t="shared" si="3"/>
        <v>6.4277480806853688</v>
      </c>
      <c r="Q9" s="26">
        <f t="shared" si="4"/>
        <v>1.1283193629200926E-2</v>
      </c>
      <c r="R9" s="3"/>
    </row>
    <row r="10" spans="1:18" ht="15.75" x14ac:dyDescent="0.25">
      <c r="A10" s="25">
        <v>38504</v>
      </c>
      <c r="B10" s="26">
        <v>0.12039999999999999</v>
      </c>
      <c r="C10" s="21">
        <v>1191.329956</v>
      </c>
      <c r="D10" s="26">
        <v>2.9899999999999999E-2</v>
      </c>
      <c r="E10" s="26">
        <v>1.7399999999999999E-2</v>
      </c>
      <c r="F10" s="21">
        <v>29</v>
      </c>
      <c r="G10" s="21">
        <f t="shared" si="5"/>
        <v>1153.4743116549657</v>
      </c>
      <c r="H10" s="21">
        <v>1155</v>
      </c>
      <c r="I10" s="28">
        <v>42967</v>
      </c>
      <c r="J10" s="21">
        <v>49</v>
      </c>
      <c r="K10" s="21">
        <v>7.4</v>
      </c>
      <c r="L10" s="21">
        <v>0.8</v>
      </c>
      <c r="M10" s="21">
        <f t="shared" si="0"/>
        <v>1142.9731538729322</v>
      </c>
      <c r="N10" s="21">
        <f t="shared" si="1"/>
        <v>571.48657693646612</v>
      </c>
      <c r="O10" s="21">
        <f t="shared" si="2"/>
        <v>1.3768472510694774</v>
      </c>
      <c r="P10" s="21">
        <f t="shared" si="3"/>
        <v>7.9768472510694775</v>
      </c>
      <c r="Q10" s="26">
        <f t="shared" si="4"/>
        <v>1.3958065811152529E-2</v>
      </c>
      <c r="R10" s="3"/>
    </row>
    <row r="11" spans="1:18" ht="15.75" x14ac:dyDescent="0.25">
      <c r="A11" s="25">
        <v>38534</v>
      </c>
      <c r="B11" s="26">
        <v>0.1157</v>
      </c>
      <c r="C11" s="21">
        <v>1234.1800539999999</v>
      </c>
      <c r="D11" s="26">
        <v>3.2500000000000001E-2</v>
      </c>
      <c r="E11" s="26">
        <v>1.7299999999999999E-2</v>
      </c>
      <c r="F11" s="21">
        <v>32</v>
      </c>
      <c r="G11" s="21">
        <f t="shared" si="5"/>
        <v>1194.7933837581281</v>
      </c>
      <c r="H11" s="21">
        <v>1195</v>
      </c>
      <c r="I11" s="28">
        <v>42995</v>
      </c>
      <c r="J11" s="21">
        <v>49</v>
      </c>
      <c r="K11" s="21">
        <v>6.1</v>
      </c>
      <c r="L11" s="21">
        <v>3.7</v>
      </c>
      <c r="M11" s="21">
        <f t="shared" si="0"/>
        <v>1183.6975560500064</v>
      </c>
      <c r="N11" s="21">
        <f t="shared" si="1"/>
        <v>591.84877802500318</v>
      </c>
      <c r="O11" s="21">
        <f t="shared" si="2"/>
        <v>1.7061740227785951</v>
      </c>
      <c r="P11" s="21">
        <f t="shared" si="3"/>
        <v>4.1061740227785943</v>
      </c>
      <c r="Q11" s="26">
        <f t="shared" si="4"/>
        <v>6.9378769970276514E-3</v>
      </c>
      <c r="R11" s="3"/>
    </row>
    <row r="12" spans="1:18" ht="15.75" x14ac:dyDescent="0.25">
      <c r="A12" s="25">
        <v>38565</v>
      </c>
      <c r="B12" s="26">
        <v>0.126</v>
      </c>
      <c r="C12" s="21">
        <v>1220.329956</v>
      </c>
      <c r="D12" s="26">
        <v>3.4099999999999998E-2</v>
      </c>
      <c r="E12" s="26">
        <v>1.7399999999999999E-2</v>
      </c>
      <c r="F12" s="21">
        <v>30</v>
      </c>
      <c r="G12" s="21">
        <f t="shared" si="5"/>
        <v>1179.4537025085679</v>
      </c>
      <c r="H12" s="21">
        <v>1180</v>
      </c>
      <c r="I12" s="28">
        <v>43030</v>
      </c>
      <c r="J12" s="21">
        <v>52</v>
      </c>
      <c r="K12" s="21">
        <v>8.6</v>
      </c>
      <c r="L12" s="21">
        <v>1.95</v>
      </c>
      <c r="M12" s="21">
        <f t="shared" si="0"/>
        <v>1165.6813650600832</v>
      </c>
      <c r="N12" s="21">
        <f t="shared" si="1"/>
        <v>582.84068253004159</v>
      </c>
      <c r="O12" s="21">
        <f t="shared" si="2"/>
        <v>1.6599794550541056</v>
      </c>
      <c r="P12" s="21">
        <f t="shared" si="3"/>
        <v>8.3099794550541048</v>
      </c>
      <c r="Q12" s="26">
        <f t="shared" si="4"/>
        <v>1.4257720341314336E-2</v>
      </c>
      <c r="R12" s="3"/>
    </row>
    <row r="13" spans="1:18" ht="15.75" x14ac:dyDescent="0.25">
      <c r="A13" s="25">
        <v>38596</v>
      </c>
      <c r="B13" s="26">
        <v>0.1192</v>
      </c>
      <c r="C13" s="21">
        <v>1228.8100589999999</v>
      </c>
      <c r="D13" s="26">
        <v>3.15E-2</v>
      </c>
      <c r="E13" s="26">
        <v>1.7500000000000002E-2</v>
      </c>
      <c r="F13" s="21">
        <v>31</v>
      </c>
      <c r="G13" s="21">
        <f t="shared" si="5"/>
        <v>1188.9451602667793</v>
      </c>
      <c r="H13" s="21">
        <v>1190</v>
      </c>
      <c r="I13" s="28">
        <v>43058</v>
      </c>
      <c r="J13" s="21">
        <v>50</v>
      </c>
      <c r="K13" s="21">
        <v>7.4</v>
      </c>
      <c r="L13" s="21">
        <v>10.8</v>
      </c>
      <c r="M13" s="21">
        <f t="shared" si="0"/>
        <v>1177.4761313656593</v>
      </c>
      <c r="N13" s="21">
        <f t="shared" si="1"/>
        <v>588.73806568282964</v>
      </c>
      <c r="O13" s="21">
        <f t="shared" si="2"/>
        <v>1.597008802764071</v>
      </c>
      <c r="P13" s="21">
        <f t="shared" si="3"/>
        <v>-1.8029911972359294</v>
      </c>
      <c r="Q13" s="26">
        <f t="shared" si="4"/>
        <v>-3.0624675086106173E-3</v>
      </c>
      <c r="R13" s="3"/>
    </row>
    <row r="14" spans="1:18" ht="15.75" x14ac:dyDescent="0.25">
      <c r="A14" s="25">
        <v>38626</v>
      </c>
      <c r="B14" s="26">
        <v>0.1532</v>
      </c>
      <c r="C14" s="21">
        <v>1207.01001</v>
      </c>
      <c r="D14" s="26">
        <v>3.7699999999999997E-2</v>
      </c>
      <c r="E14" s="26">
        <v>1.8200000000000001E-2</v>
      </c>
      <c r="F14" s="21">
        <v>30</v>
      </c>
      <c r="G14" s="21">
        <f t="shared" si="5"/>
        <v>1158.1548441791394</v>
      </c>
      <c r="H14" s="21">
        <v>1160</v>
      </c>
      <c r="I14" s="28">
        <v>43086</v>
      </c>
      <c r="J14" s="21">
        <v>47</v>
      </c>
      <c r="K14" s="21">
        <v>9.5</v>
      </c>
      <c r="L14" s="21">
        <v>0.6</v>
      </c>
      <c r="M14" s="21">
        <f t="shared" si="0"/>
        <v>1144.8824025676602</v>
      </c>
      <c r="N14" s="21">
        <f t="shared" si="1"/>
        <v>572.44120128383008</v>
      </c>
      <c r="O14" s="21">
        <f t="shared" si="2"/>
        <v>1.8060171888561913</v>
      </c>
      <c r="P14" s="21">
        <f t="shared" si="3"/>
        <v>10.706017188856192</v>
      </c>
      <c r="Q14" s="26">
        <f t="shared" si="4"/>
        <v>1.8702387537524387E-2</v>
      </c>
      <c r="R14" s="3"/>
    </row>
    <row r="15" spans="1:18" x14ac:dyDescent="0.25">
      <c r="A15" s="25">
        <v>38657</v>
      </c>
      <c r="B15" s="26">
        <v>0.1206</v>
      </c>
      <c r="C15" s="21">
        <v>1249.4799800000001</v>
      </c>
      <c r="D15" s="29">
        <v>0.04</v>
      </c>
      <c r="E15" s="26">
        <v>1.78E-2</v>
      </c>
      <c r="F15" s="21">
        <v>30</v>
      </c>
      <c r="G15" s="21">
        <f t="shared" si="5"/>
        <v>1209.9856721702881</v>
      </c>
      <c r="H15" s="21">
        <v>1210</v>
      </c>
      <c r="I15" s="28">
        <v>42756</v>
      </c>
      <c r="J15" s="21">
        <v>51</v>
      </c>
      <c r="K15" s="21">
        <v>6.9</v>
      </c>
      <c r="L15" s="21">
        <v>3</v>
      </c>
      <c r="M15" s="21">
        <f t="shared" si="0"/>
        <v>1196.3561237298588</v>
      </c>
      <c r="N15" s="21">
        <f t="shared" si="1"/>
        <v>598.17806186492942</v>
      </c>
      <c r="O15" s="21">
        <f t="shared" si="2"/>
        <v>1.9925714027059389</v>
      </c>
      <c r="P15" s="21">
        <f t="shared" si="3"/>
        <v>5.892571402705939</v>
      </c>
      <c r="Q15" s="26">
        <f t="shared" si="4"/>
        <v>9.8508651158733078E-3</v>
      </c>
    </row>
    <row r="16" spans="1:18" x14ac:dyDescent="0.25">
      <c r="A16" s="25">
        <v>38687</v>
      </c>
      <c r="B16" s="26">
        <v>0.1207</v>
      </c>
      <c r="C16" s="21">
        <v>1248.290039</v>
      </c>
      <c r="D16" s="26">
        <v>4.0099999999999997E-2</v>
      </c>
      <c r="E16" s="26">
        <v>1.7600000000000001E-2</v>
      </c>
      <c r="F16" s="21">
        <v>32</v>
      </c>
      <c r="G16" s="21">
        <f t="shared" si="5"/>
        <v>1207.4590670166936</v>
      </c>
      <c r="H16" s="21">
        <v>1205</v>
      </c>
      <c r="I16" s="28">
        <v>42784</v>
      </c>
      <c r="J16" s="21">
        <v>49</v>
      </c>
      <c r="K16" s="21">
        <v>7.3</v>
      </c>
      <c r="L16" s="21">
        <v>1.2</v>
      </c>
      <c r="M16" s="21">
        <f t="shared" si="0"/>
        <v>1191.230567388131</v>
      </c>
      <c r="N16" s="21">
        <f t="shared" si="1"/>
        <v>595.61528369406551</v>
      </c>
      <c r="O16" s="21">
        <f t="shared" si="2"/>
        <v>2.1233491358830991</v>
      </c>
      <c r="P16" s="21">
        <f t="shared" si="3"/>
        <v>8.2233491358830992</v>
      </c>
      <c r="Q16" s="26">
        <f t="shared" si="4"/>
        <v>1.3806477706349417E-2</v>
      </c>
    </row>
    <row r="17" spans="1:17" x14ac:dyDescent="0.25">
      <c r="A17" s="25">
        <v>38718</v>
      </c>
      <c r="B17" s="26">
        <v>0.1295</v>
      </c>
      <c r="C17" s="21">
        <v>1280.079956</v>
      </c>
      <c r="D17" s="26">
        <v>4.3700000000000003E-2</v>
      </c>
      <c r="E17" s="26">
        <v>1.7500000000000002E-2</v>
      </c>
      <c r="F17" s="21">
        <v>28</v>
      </c>
      <c r="G17" s="21">
        <f t="shared" si="5"/>
        <v>1238.5446643304597</v>
      </c>
      <c r="H17" s="21">
        <v>1235</v>
      </c>
      <c r="I17" s="28">
        <v>42812</v>
      </c>
      <c r="J17" s="21">
        <v>46</v>
      </c>
      <c r="K17" s="21">
        <v>7.3</v>
      </c>
      <c r="L17" s="21">
        <v>2.25</v>
      </c>
      <c r="M17" s="21">
        <f t="shared" si="0"/>
        <v>1220.9170597016478</v>
      </c>
      <c r="N17" s="21">
        <f t="shared" si="1"/>
        <v>610.45852985082388</v>
      </c>
      <c r="O17" s="21">
        <f t="shared" si="2"/>
        <v>2.0744047914848247</v>
      </c>
      <c r="P17" s="21">
        <f t="shared" si="3"/>
        <v>7.1244047914848245</v>
      </c>
      <c r="Q17" s="26">
        <f t="shared" si="4"/>
        <v>1.1670579479372327E-2</v>
      </c>
    </row>
    <row r="18" spans="1:17" x14ac:dyDescent="0.25">
      <c r="A18" s="25">
        <v>38749</v>
      </c>
      <c r="B18" s="26">
        <v>0.1234</v>
      </c>
      <c r="C18" s="21">
        <v>1280.660034</v>
      </c>
      <c r="D18" s="26">
        <v>4.4699999999999997E-2</v>
      </c>
      <c r="E18" s="26">
        <v>1.77E-2</v>
      </c>
      <c r="F18" s="21">
        <v>31</v>
      </c>
      <c r="G18" s="21">
        <f t="shared" si="5"/>
        <v>1238.9913276443137</v>
      </c>
      <c r="H18" s="21">
        <v>1230</v>
      </c>
      <c r="I18" s="28">
        <v>42847</v>
      </c>
      <c r="J18" s="21">
        <v>53</v>
      </c>
      <c r="K18" s="21">
        <v>5.9</v>
      </c>
      <c r="L18" s="21">
        <v>1.25</v>
      </c>
      <c r="M18" s="21">
        <f t="shared" si="0"/>
        <v>1216.1423108980496</v>
      </c>
      <c r="N18" s="21">
        <f t="shared" si="1"/>
        <v>608.07115544902479</v>
      </c>
      <c r="O18" s="21">
        <f t="shared" si="2"/>
        <v>2.335333814640407</v>
      </c>
      <c r="P18" s="21">
        <f t="shared" si="3"/>
        <v>6.9853338146404074</v>
      </c>
      <c r="Q18" s="26">
        <f t="shared" si="4"/>
        <v>1.1487691451968559E-2</v>
      </c>
    </row>
    <row r="19" spans="1:17" x14ac:dyDescent="0.25">
      <c r="A19" s="25">
        <v>38777</v>
      </c>
      <c r="B19" s="26">
        <v>0.1139</v>
      </c>
      <c r="C19" s="21">
        <v>1294.869995</v>
      </c>
      <c r="D19" s="26">
        <v>4.65E-2</v>
      </c>
      <c r="E19" s="26">
        <v>1.7600000000000001E-2</v>
      </c>
      <c r="F19" s="21">
        <v>28</v>
      </c>
      <c r="G19" s="21">
        <f t="shared" si="5"/>
        <v>1258.3638074996641</v>
      </c>
      <c r="H19" s="21">
        <v>1260</v>
      </c>
      <c r="I19" s="28">
        <v>42875</v>
      </c>
      <c r="J19" s="21">
        <v>50</v>
      </c>
      <c r="K19" s="21">
        <v>6.6</v>
      </c>
      <c r="L19" s="21">
        <v>2.0499999999999998</v>
      </c>
      <c r="M19" s="21">
        <f t="shared" si="0"/>
        <v>1245.3994807603779</v>
      </c>
      <c r="N19" s="21">
        <f t="shared" si="1"/>
        <v>622.69974038018893</v>
      </c>
      <c r="O19" s="21">
        <f t="shared" si="2"/>
        <v>2.2487982445850938</v>
      </c>
      <c r="P19" s="21">
        <f t="shared" si="3"/>
        <v>6.7987982445850932</v>
      </c>
      <c r="Q19" s="26">
        <f t="shared" si="4"/>
        <v>1.0918260926902091E-2</v>
      </c>
    </row>
    <row r="20" spans="1:17" x14ac:dyDescent="0.25">
      <c r="A20" s="25">
        <v>38808</v>
      </c>
      <c r="B20" s="26">
        <v>0.1159</v>
      </c>
      <c r="C20" s="21">
        <v>1310.6099850000001</v>
      </c>
      <c r="D20" s="26">
        <v>4.5999999999999999E-2</v>
      </c>
      <c r="E20" s="26">
        <v>1.77E-2</v>
      </c>
      <c r="F20" s="21">
        <v>33</v>
      </c>
      <c r="G20" s="21">
        <f t="shared" si="5"/>
        <v>1269.4216548215529</v>
      </c>
      <c r="H20" s="21">
        <v>1270</v>
      </c>
      <c r="I20" s="28">
        <v>42903</v>
      </c>
      <c r="J20" s="21">
        <v>50</v>
      </c>
      <c r="K20" s="21">
        <v>6.6</v>
      </c>
      <c r="L20" s="21">
        <v>14.6</v>
      </c>
      <c r="M20" s="21">
        <f t="shared" si="0"/>
        <v>1255.4224215076179</v>
      </c>
      <c r="N20" s="21">
        <f t="shared" si="1"/>
        <v>627.71121075380893</v>
      </c>
      <c r="O20" s="21">
        <f t="shared" si="2"/>
        <v>2.6435327905383286</v>
      </c>
      <c r="P20" s="21">
        <f t="shared" si="3"/>
        <v>-5.3564672094616714</v>
      </c>
      <c r="Q20" s="26">
        <f t="shared" si="4"/>
        <v>-8.5333304833430813E-3</v>
      </c>
    </row>
    <row r="21" spans="1:17" x14ac:dyDescent="0.25">
      <c r="A21" s="25">
        <v>38838</v>
      </c>
      <c r="B21" s="26">
        <v>0.16439999999999999</v>
      </c>
      <c r="C21" s="21">
        <v>1270.089966</v>
      </c>
      <c r="D21" s="26">
        <v>4.7500000000000001E-2</v>
      </c>
      <c r="E21" s="26">
        <v>1.7999999999999999E-2</v>
      </c>
      <c r="F21" s="21">
        <v>30</v>
      </c>
      <c r="G21" s="21">
        <f t="shared" si="5"/>
        <v>1215.9676694223995</v>
      </c>
      <c r="H21" s="21">
        <v>1215</v>
      </c>
      <c r="I21" s="28">
        <v>42938</v>
      </c>
      <c r="J21" s="21">
        <v>52</v>
      </c>
      <c r="K21" s="21">
        <v>9.6</v>
      </c>
      <c r="L21" s="21">
        <v>2.5</v>
      </c>
      <c r="M21" s="21">
        <f t="shared" si="0"/>
        <v>1197.2057023873326</v>
      </c>
      <c r="N21" s="21">
        <f t="shared" si="1"/>
        <v>598.60285119366631</v>
      </c>
      <c r="O21" s="21">
        <f t="shared" si="2"/>
        <v>2.3791317570732735</v>
      </c>
      <c r="P21" s="21">
        <f t="shared" si="3"/>
        <v>9.4791317570732723</v>
      </c>
      <c r="Q21" s="26">
        <f t="shared" si="4"/>
        <v>1.5835427008359642E-2</v>
      </c>
    </row>
    <row r="22" spans="1:17" x14ac:dyDescent="0.25">
      <c r="A22" s="25">
        <v>38869</v>
      </c>
      <c r="B22" s="26">
        <v>0.13009999999999999</v>
      </c>
      <c r="C22" s="21">
        <v>1270.1999510000001</v>
      </c>
      <c r="D22" s="26">
        <v>4.5400000000000003E-2</v>
      </c>
      <c r="E22" s="26">
        <v>1.8700000000000001E-2</v>
      </c>
      <c r="F22" s="21">
        <v>31</v>
      </c>
      <c r="G22" s="21">
        <f t="shared" si="5"/>
        <v>1226.5305876757498</v>
      </c>
      <c r="H22" s="21">
        <v>1225</v>
      </c>
      <c r="I22" s="28">
        <v>42966</v>
      </c>
      <c r="J22" s="21">
        <v>50</v>
      </c>
      <c r="K22" s="21">
        <v>7.8</v>
      </c>
      <c r="L22" s="21">
        <v>3.2</v>
      </c>
      <c r="M22" s="21">
        <f t="shared" si="0"/>
        <v>1209.6051481968198</v>
      </c>
      <c r="N22" s="21">
        <f t="shared" si="1"/>
        <v>604.80257409840988</v>
      </c>
      <c r="O22" s="21">
        <f t="shared" si="2"/>
        <v>2.3666883042592488</v>
      </c>
      <c r="P22" s="21">
        <f t="shared" si="3"/>
        <v>6.9666883042592485</v>
      </c>
      <c r="Q22" s="26">
        <f t="shared" si="4"/>
        <v>1.1518946186108114E-2</v>
      </c>
    </row>
    <row r="23" spans="1:17" x14ac:dyDescent="0.25">
      <c r="A23" s="25">
        <v>38899</v>
      </c>
      <c r="B23" s="26">
        <v>0.14949999999999999</v>
      </c>
      <c r="C23" s="21">
        <v>1276.660034</v>
      </c>
      <c r="D23" s="26">
        <v>5.0200000000000002E-2</v>
      </c>
      <c r="E23" s="26">
        <v>1.8800000000000001E-2</v>
      </c>
      <c r="F23" s="21">
        <v>31</v>
      </c>
      <c r="G23" s="21">
        <f t="shared" si="5"/>
        <v>1226.5758744806312</v>
      </c>
      <c r="H23" s="21">
        <v>1225</v>
      </c>
      <c r="I23" s="28">
        <v>42994</v>
      </c>
      <c r="J23" s="21">
        <v>47</v>
      </c>
      <c r="K23" s="21">
        <v>8.5</v>
      </c>
      <c r="L23" s="21">
        <v>0.7</v>
      </c>
      <c r="M23" s="21">
        <f t="shared" si="0"/>
        <v>1208.6070038333905</v>
      </c>
      <c r="N23" s="21">
        <f t="shared" si="1"/>
        <v>604.30350191669527</v>
      </c>
      <c r="O23" s="21">
        <f t="shared" si="2"/>
        <v>2.6183031882201688</v>
      </c>
      <c r="P23" s="21">
        <f t="shared" si="3"/>
        <v>10.418303188220168</v>
      </c>
      <c r="Q23" s="26">
        <f t="shared" si="4"/>
        <v>1.7240183376690671E-2</v>
      </c>
    </row>
    <row r="24" spans="1:17" x14ac:dyDescent="0.25">
      <c r="A24" s="25">
        <v>38930</v>
      </c>
      <c r="B24" s="26">
        <v>0.1231</v>
      </c>
      <c r="C24" s="21">
        <v>1303.8199460000001</v>
      </c>
      <c r="D24" s="26">
        <v>5.1200000000000002E-2</v>
      </c>
      <c r="E24" s="26">
        <v>1.8499999999999999E-2</v>
      </c>
      <c r="F24" s="21">
        <v>29</v>
      </c>
      <c r="G24" s="21">
        <f t="shared" si="5"/>
        <v>1263.5892502316108</v>
      </c>
      <c r="H24" s="21">
        <v>1265</v>
      </c>
      <c r="I24" s="28">
        <v>43029</v>
      </c>
      <c r="J24" s="21">
        <v>51</v>
      </c>
      <c r="K24" s="21">
        <v>8.4</v>
      </c>
      <c r="L24" s="21">
        <v>1.35</v>
      </c>
      <c r="M24" s="21">
        <f t="shared" si="0"/>
        <v>1247.5825185242634</v>
      </c>
      <c r="N24" s="21">
        <f t="shared" si="1"/>
        <v>623.79125926213169</v>
      </c>
      <c r="O24" s="21">
        <f t="shared" si="2"/>
        <v>2.5769573089648969</v>
      </c>
      <c r="P24" s="21">
        <f t="shared" si="3"/>
        <v>9.6269573089648972</v>
      </c>
      <c r="Q24" s="26">
        <f t="shared" si="4"/>
        <v>1.5432978846725752E-2</v>
      </c>
    </row>
    <row r="25" spans="1:17" x14ac:dyDescent="0.25">
      <c r="A25" s="25">
        <v>38961</v>
      </c>
      <c r="B25" s="26">
        <v>0.1198</v>
      </c>
      <c r="C25" s="21">
        <v>1335.849976</v>
      </c>
      <c r="D25" s="26">
        <v>4.5999999999999999E-2</v>
      </c>
      <c r="E25" s="26">
        <v>1.83E-2</v>
      </c>
      <c r="F25" s="21">
        <v>32</v>
      </c>
      <c r="G25" s="21">
        <f t="shared" si="5"/>
        <v>1293.0478873661057</v>
      </c>
      <c r="H25" s="21">
        <v>1295</v>
      </c>
      <c r="I25" s="28">
        <v>43057</v>
      </c>
      <c r="J25" s="21">
        <v>50</v>
      </c>
      <c r="K25" s="21">
        <v>8.4</v>
      </c>
      <c r="L25" s="21">
        <v>0.65</v>
      </c>
      <c r="M25" s="21">
        <f t="shared" si="0"/>
        <v>1278.4653825609173</v>
      </c>
      <c r="N25" s="21">
        <f t="shared" si="1"/>
        <v>639.23269128045865</v>
      </c>
      <c r="O25" s="21">
        <f t="shared" si="2"/>
        <v>2.6170964654447251</v>
      </c>
      <c r="P25" s="21">
        <f t="shared" si="3"/>
        <v>10.367096465444725</v>
      </c>
      <c r="Q25" s="26">
        <f t="shared" si="4"/>
        <v>1.6218032348561843E-2</v>
      </c>
    </row>
    <row r="26" spans="1:17" x14ac:dyDescent="0.25">
      <c r="A26" s="25">
        <v>38991</v>
      </c>
      <c r="B26" s="26">
        <v>0.111</v>
      </c>
      <c r="C26" s="21">
        <v>1377.9399410000001</v>
      </c>
      <c r="D26" s="26">
        <v>5.1799999999999999E-2</v>
      </c>
      <c r="E26" s="26">
        <v>1.7899999999999999E-2</v>
      </c>
      <c r="F26" s="21">
        <v>30</v>
      </c>
      <c r="G26" s="21">
        <f t="shared" si="5"/>
        <v>1339.2439676884028</v>
      </c>
      <c r="H26" s="21">
        <v>1340</v>
      </c>
      <c r="I26" s="28">
        <v>43085</v>
      </c>
      <c r="J26" s="21">
        <v>46</v>
      </c>
      <c r="K26" s="21">
        <v>6.9</v>
      </c>
      <c r="L26" s="21">
        <v>1.1499999999999999</v>
      </c>
      <c r="M26" s="21">
        <f t="shared" si="0"/>
        <v>1324.3806780900184</v>
      </c>
      <c r="N26" s="21">
        <f t="shared" si="1"/>
        <v>662.19033904500918</v>
      </c>
      <c r="O26" s="21">
        <f t="shared" si="2"/>
        <v>2.8547478135901603</v>
      </c>
      <c r="P26" s="21">
        <f t="shared" si="3"/>
        <v>8.6047478135901603</v>
      </c>
      <c r="Q26" s="26">
        <f t="shared" si="4"/>
        <v>1.2994372322011926E-2</v>
      </c>
    </row>
    <row r="27" spans="1:17" x14ac:dyDescent="0.25">
      <c r="A27" s="25">
        <v>39022</v>
      </c>
      <c r="B27" s="26">
        <v>0.1091</v>
      </c>
      <c r="C27" s="21">
        <v>1400.630005</v>
      </c>
      <c r="D27" s="26">
        <v>5.2200000000000003E-2</v>
      </c>
      <c r="E27" s="26">
        <v>1.77E-2</v>
      </c>
      <c r="F27" s="21">
        <v>29</v>
      </c>
      <c r="G27" s="21">
        <f t="shared" si="5"/>
        <v>1362.7991861260514</v>
      </c>
      <c r="H27" s="21">
        <v>1360</v>
      </c>
      <c r="I27" s="28">
        <v>42755</v>
      </c>
      <c r="J27" s="21">
        <v>51</v>
      </c>
      <c r="K27" s="21">
        <v>7.9</v>
      </c>
      <c r="L27" s="21">
        <v>1.95</v>
      </c>
      <c r="M27" s="21">
        <f t="shared" si="0"/>
        <v>1342.2166567411095</v>
      </c>
      <c r="N27" s="21">
        <f t="shared" si="1"/>
        <v>671.10832837055477</v>
      </c>
      <c r="O27" s="21">
        <f t="shared" si="2"/>
        <v>2.821965141006249</v>
      </c>
      <c r="P27" s="21">
        <f t="shared" si="3"/>
        <v>8.7719651410062482</v>
      </c>
      <c r="Q27" s="26">
        <f t="shared" si="4"/>
        <v>1.3070863182855299E-2</v>
      </c>
    </row>
    <row r="28" spans="1:17" x14ac:dyDescent="0.25">
      <c r="A28" s="25">
        <v>39052</v>
      </c>
      <c r="B28" s="26">
        <v>0.11559999999999999</v>
      </c>
      <c r="C28" s="21">
        <v>1418.3000489999999</v>
      </c>
      <c r="D28" s="26">
        <v>4.7500000000000001E-2</v>
      </c>
      <c r="E28" s="26">
        <v>1.7600000000000001E-2</v>
      </c>
      <c r="F28" s="21">
        <v>33</v>
      </c>
      <c r="G28" s="21">
        <f t="shared" si="5"/>
        <v>1374.0304997007265</v>
      </c>
      <c r="H28" s="21">
        <v>1375</v>
      </c>
      <c r="I28" s="28">
        <v>42783</v>
      </c>
      <c r="J28" s="21">
        <v>50</v>
      </c>
      <c r="K28" s="21">
        <v>8.4</v>
      </c>
      <c r="L28" s="21">
        <v>1.1499999999999999</v>
      </c>
      <c r="M28" s="21">
        <f t="shared" si="0"/>
        <v>1357.6821272832976</v>
      </c>
      <c r="N28" s="21">
        <f t="shared" si="1"/>
        <v>678.84106364164882</v>
      </c>
      <c r="O28" s="21">
        <f t="shared" si="2"/>
        <v>2.9577173123465106</v>
      </c>
      <c r="P28" s="21">
        <f t="shared" si="3"/>
        <v>10.20771731234651</v>
      </c>
      <c r="Q28" s="26">
        <f t="shared" si="4"/>
        <v>1.5036976781556379E-2</v>
      </c>
    </row>
    <row r="29" spans="1:17" x14ac:dyDescent="0.25">
      <c r="A29" s="25">
        <v>39083</v>
      </c>
      <c r="B29" s="26">
        <v>0.1042</v>
      </c>
      <c r="C29" s="21">
        <v>1438.23999</v>
      </c>
      <c r="D29" s="26">
        <v>0.05</v>
      </c>
      <c r="E29" s="26">
        <v>1.7600000000000001E-2</v>
      </c>
      <c r="F29" s="21">
        <v>28</v>
      </c>
      <c r="G29" s="21">
        <f t="shared" si="5"/>
        <v>1401.7371296694134</v>
      </c>
      <c r="H29" s="21">
        <v>1400</v>
      </c>
      <c r="I29" s="28">
        <v>42811</v>
      </c>
      <c r="J29" s="21">
        <v>45</v>
      </c>
      <c r="K29" s="21">
        <v>6.9</v>
      </c>
      <c r="L29" s="21">
        <v>14</v>
      </c>
      <c r="M29" s="21">
        <f t="shared" si="0"/>
        <v>1384.4964081781186</v>
      </c>
      <c r="N29" s="21">
        <f t="shared" si="1"/>
        <v>692.2482040890593</v>
      </c>
      <c r="O29" s="21">
        <f t="shared" si="2"/>
        <v>2.686813844102331</v>
      </c>
      <c r="P29" s="21">
        <f t="shared" si="3"/>
        <v>-4.4131861558976686</v>
      </c>
      <c r="Q29" s="26">
        <f t="shared" si="4"/>
        <v>-6.3751500254233991E-3</v>
      </c>
    </row>
    <row r="30" spans="1:17" x14ac:dyDescent="0.25">
      <c r="A30" s="25">
        <v>39114</v>
      </c>
      <c r="B30" s="26">
        <v>0.1542</v>
      </c>
      <c r="C30" s="21">
        <v>1406.8199460000001</v>
      </c>
      <c r="D30" s="26">
        <v>5.2400000000000002E-2</v>
      </c>
      <c r="E30" s="26">
        <v>1.7500000000000002E-2</v>
      </c>
      <c r="F30" s="21">
        <v>30</v>
      </c>
      <c r="G30" s="21">
        <f t="shared" si="5"/>
        <v>1351.2405576993644</v>
      </c>
      <c r="H30" s="21">
        <v>1350</v>
      </c>
      <c r="I30" s="28">
        <v>42846</v>
      </c>
      <c r="J30" s="21">
        <v>52</v>
      </c>
      <c r="K30" s="21">
        <v>9.5</v>
      </c>
      <c r="L30" s="21">
        <v>3</v>
      </c>
      <c r="M30" s="21">
        <f t="shared" si="0"/>
        <v>1330.4594964429621</v>
      </c>
      <c r="N30" s="21">
        <f t="shared" si="1"/>
        <v>665.22974822148103</v>
      </c>
      <c r="O30" s="21">
        <f t="shared" si="2"/>
        <v>2.912226111941584</v>
      </c>
      <c r="P30" s="21">
        <f t="shared" si="3"/>
        <v>9.4122261119415835</v>
      </c>
      <c r="Q30" s="26">
        <f t="shared" si="4"/>
        <v>1.4148835251438402E-2</v>
      </c>
    </row>
    <row r="31" spans="1:17" x14ac:dyDescent="0.25">
      <c r="A31" s="25">
        <v>39142</v>
      </c>
      <c r="B31" s="26">
        <v>0.1464</v>
      </c>
      <c r="C31" s="21">
        <v>1420.8599850000001</v>
      </c>
      <c r="D31" s="26">
        <v>5.0700000000000002E-2</v>
      </c>
      <c r="E31" s="26">
        <v>1.8100000000000002E-2</v>
      </c>
      <c r="F31" s="21">
        <v>31</v>
      </c>
      <c r="G31" s="21">
        <f t="shared" si="5"/>
        <v>1366.4370389482526</v>
      </c>
      <c r="H31" s="21">
        <v>1365</v>
      </c>
      <c r="I31" s="28">
        <v>42874</v>
      </c>
      <c r="J31" s="21">
        <v>50</v>
      </c>
      <c r="K31" s="21">
        <v>9.9</v>
      </c>
      <c r="L31" s="21">
        <v>1.5</v>
      </c>
      <c r="M31" s="21">
        <f t="shared" si="0"/>
        <v>1345.6526394258756</v>
      </c>
      <c r="N31" s="21">
        <f t="shared" si="1"/>
        <v>672.82631971293779</v>
      </c>
      <c r="O31" s="21">
        <f t="shared" si="2"/>
        <v>2.9461768443175478</v>
      </c>
      <c r="P31" s="21">
        <f t="shared" si="3"/>
        <v>11.346176844317547</v>
      </c>
      <c r="Q31" s="26">
        <f t="shared" si="4"/>
        <v>1.6863455711956108E-2</v>
      </c>
    </row>
    <row r="32" spans="1:17" x14ac:dyDescent="0.25">
      <c r="A32" s="25">
        <v>39173</v>
      </c>
      <c r="B32" s="26">
        <v>0.14219999999999999</v>
      </c>
      <c r="C32" s="21">
        <v>1482.369995</v>
      </c>
      <c r="D32" s="26">
        <v>4.8000000000000001E-2</v>
      </c>
      <c r="E32" s="26">
        <v>1.7600000000000001E-2</v>
      </c>
      <c r="F32" s="21">
        <v>31</v>
      </c>
      <c r="G32" s="21">
        <f t="shared" si="5"/>
        <v>1427.0033159000311</v>
      </c>
      <c r="H32" s="21">
        <v>1425</v>
      </c>
      <c r="I32" s="28">
        <v>42902</v>
      </c>
      <c r="J32" s="21">
        <v>47</v>
      </c>
      <c r="K32" s="21">
        <v>9.5</v>
      </c>
      <c r="L32" s="21">
        <v>1.25</v>
      </c>
      <c r="M32" s="21">
        <f t="shared" si="0"/>
        <v>1406.7194920981065</v>
      </c>
      <c r="N32" s="21">
        <f t="shared" si="1"/>
        <v>703.35974604905323</v>
      </c>
      <c r="O32" s="21">
        <f t="shared" si="2"/>
        <v>2.9120558893778754</v>
      </c>
      <c r="P32" s="21">
        <f t="shared" si="3"/>
        <v>11.162055889377875</v>
      </c>
      <c r="Q32" s="26">
        <f t="shared" si="4"/>
        <v>1.5869625681705444E-2</v>
      </c>
    </row>
    <row r="33" spans="1:17" x14ac:dyDescent="0.25">
      <c r="A33" s="25">
        <v>39203</v>
      </c>
      <c r="B33" s="26">
        <v>0.1305</v>
      </c>
      <c r="C33" s="21">
        <v>1530.619995</v>
      </c>
      <c r="D33" s="26">
        <v>4.7800000000000002E-2</v>
      </c>
      <c r="E33" s="26">
        <v>1.72E-2</v>
      </c>
      <c r="F33" s="21">
        <v>29</v>
      </c>
      <c r="G33" s="21">
        <f t="shared" si="5"/>
        <v>1480.1569407859006</v>
      </c>
      <c r="H33" s="21">
        <v>1475</v>
      </c>
      <c r="I33" s="28">
        <v>42937</v>
      </c>
      <c r="J33" s="21">
        <v>51</v>
      </c>
      <c r="K33" s="21">
        <v>9.1999999999999993</v>
      </c>
      <c r="L33" s="21">
        <v>11.7</v>
      </c>
      <c r="M33" s="21">
        <f t="shared" si="0"/>
        <v>1455.9814415422045</v>
      </c>
      <c r="N33" s="21">
        <f t="shared" si="1"/>
        <v>727.99072077110225</v>
      </c>
      <c r="O33" s="21">
        <f t="shared" si="2"/>
        <v>2.805032093921866</v>
      </c>
      <c r="P33" s="21">
        <f t="shared" si="3"/>
        <v>0.30503209392186603</v>
      </c>
      <c r="Q33" s="26">
        <f t="shared" si="4"/>
        <v>4.1900546973836422E-4</v>
      </c>
    </row>
    <row r="34" spans="1:17" x14ac:dyDescent="0.25">
      <c r="A34" s="25">
        <v>39234</v>
      </c>
      <c r="B34" s="26">
        <v>0.1623</v>
      </c>
      <c r="C34" s="21">
        <v>1503.349976</v>
      </c>
      <c r="D34" s="26">
        <v>4.2799999999999998E-2</v>
      </c>
      <c r="E34" s="26">
        <v>1.7299999999999999E-2</v>
      </c>
      <c r="F34" s="21">
        <v>32</v>
      </c>
      <c r="G34" s="21">
        <f t="shared" si="5"/>
        <v>1437.4382683908402</v>
      </c>
      <c r="H34" s="21">
        <v>1425</v>
      </c>
      <c r="I34" s="28">
        <v>42965</v>
      </c>
      <c r="J34" s="21">
        <v>50</v>
      </c>
      <c r="K34" s="21">
        <v>10.8</v>
      </c>
      <c r="L34" s="21">
        <v>18</v>
      </c>
      <c r="M34" s="21">
        <f t="shared" si="0"/>
        <v>1405.8696498209788</v>
      </c>
      <c r="N34" s="21">
        <f t="shared" si="1"/>
        <v>702.9348249104894</v>
      </c>
      <c r="O34" s="21">
        <f t="shared" si="2"/>
        <v>2.6831986891446689</v>
      </c>
      <c r="P34" s="21">
        <f t="shared" si="3"/>
        <v>-4.51680131085533</v>
      </c>
      <c r="Q34" s="26">
        <f t="shared" si="4"/>
        <v>-6.4256331466156797E-3</v>
      </c>
    </row>
    <row r="35" spans="1:17" x14ac:dyDescent="0.25">
      <c r="A35" s="25">
        <v>39264</v>
      </c>
      <c r="B35" s="26">
        <v>0.23519999999999999</v>
      </c>
      <c r="C35" s="21">
        <v>1455.2700199999999</v>
      </c>
      <c r="D35" s="26">
        <v>5.1299999999999998E-2</v>
      </c>
      <c r="E35" s="26">
        <v>1.7399999999999999E-2</v>
      </c>
      <c r="F35" s="21">
        <v>31</v>
      </c>
      <c r="G35" s="21">
        <f t="shared" si="5"/>
        <v>1365.8501607706921</v>
      </c>
      <c r="H35" s="21">
        <v>1365</v>
      </c>
      <c r="I35" s="28">
        <v>43000</v>
      </c>
      <c r="J35" s="21">
        <v>53</v>
      </c>
      <c r="K35" s="21">
        <v>17.2</v>
      </c>
      <c r="L35" s="21">
        <v>7.1</v>
      </c>
      <c r="M35" s="21">
        <f t="shared" si="0"/>
        <v>1337.6698357510252</v>
      </c>
      <c r="N35" s="21">
        <f t="shared" si="1"/>
        <v>668.83491787551259</v>
      </c>
      <c r="O35" s="21">
        <f t="shared" si="2"/>
        <v>2.9955658202504973</v>
      </c>
      <c r="P35" s="21">
        <f t="shared" si="3"/>
        <v>13.095565820250497</v>
      </c>
      <c r="Q35" s="26">
        <f t="shared" si="4"/>
        <v>1.9579668271278744E-2</v>
      </c>
    </row>
    <row r="36" spans="1:17" x14ac:dyDescent="0.25">
      <c r="A36" s="25">
        <v>39295</v>
      </c>
      <c r="B36" s="26">
        <v>0.23380000000000001</v>
      </c>
      <c r="C36" s="21">
        <v>1473.98999</v>
      </c>
      <c r="D36" s="26">
        <v>4.02E-2</v>
      </c>
      <c r="E36" s="26">
        <v>1.84E-2</v>
      </c>
      <c r="F36" s="21">
        <v>28</v>
      </c>
      <c r="G36" s="21">
        <f t="shared" si="5"/>
        <v>1387.2338203372988</v>
      </c>
      <c r="H36" s="21">
        <v>1375</v>
      </c>
      <c r="I36" s="28">
        <v>43028</v>
      </c>
      <c r="J36" s="21">
        <v>50</v>
      </c>
      <c r="K36" s="21">
        <v>17.600000000000001</v>
      </c>
      <c r="L36" s="21">
        <v>1.6</v>
      </c>
      <c r="M36" s="21">
        <f t="shared" si="0"/>
        <v>1349.8488926793821</v>
      </c>
      <c r="N36" s="21">
        <f t="shared" si="1"/>
        <v>674.92444633969103</v>
      </c>
      <c r="O36" s="21">
        <f t="shared" si="2"/>
        <v>2.1389279088021329</v>
      </c>
      <c r="P36" s="21">
        <f t="shared" si="3"/>
        <v>18.138927908802131</v>
      </c>
      <c r="Q36" s="26">
        <f t="shared" si="4"/>
        <v>2.6875494001105966E-2</v>
      </c>
    </row>
    <row r="37" spans="1:17" x14ac:dyDescent="0.25">
      <c r="A37" s="25">
        <v>39326</v>
      </c>
      <c r="B37" s="29">
        <v>0.18</v>
      </c>
      <c r="C37" s="21">
        <v>1526.75</v>
      </c>
      <c r="D37" s="26">
        <v>3.4299999999999997E-2</v>
      </c>
      <c r="E37" s="26">
        <v>1.7999999999999999E-2</v>
      </c>
      <c r="F37" s="21">
        <v>33</v>
      </c>
      <c r="G37" s="21">
        <f t="shared" si="5"/>
        <v>1450.2362572613376</v>
      </c>
      <c r="H37" s="21">
        <v>1450</v>
      </c>
      <c r="I37" s="28">
        <v>43056</v>
      </c>
      <c r="J37" s="21">
        <v>50</v>
      </c>
      <c r="K37" s="21">
        <v>13.2</v>
      </c>
      <c r="L37" s="21">
        <v>3</v>
      </c>
      <c r="M37" s="21">
        <f t="shared" si="0"/>
        <v>1430.0029671779073</v>
      </c>
      <c r="N37" s="21">
        <f t="shared" si="1"/>
        <v>715.00148358895365</v>
      </c>
      <c r="O37" s="21">
        <f t="shared" si="2"/>
        <v>2.261727732890193</v>
      </c>
      <c r="P37" s="21">
        <f t="shared" si="3"/>
        <v>12.461727732890193</v>
      </c>
      <c r="Q37" s="26">
        <f t="shared" si="4"/>
        <v>1.7428953672009861E-2</v>
      </c>
    </row>
    <row r="38" spans="1:17" x14ac:dyDescent="0.25">
      <c r="A38" s="25">
        <v>39356</v>
      </c>
      <c r="B38" s="26">
        <v>0.18529999999999999</v>
      </c>
      <c r="C38" s="21">
        <v>1549.380005</v>
      </c>
      <c r="D38" s="26">
        <v>4.0099999999999997E-2</v>
      </c>
      <c r="E38" s="26">
        <v>1.77E-2</v>
      </c>
      <c r="F38" s="21">
        <v>30</v>
      </c>
      <c r="G38" s="21">
        <f t="shared" si="5"/>
        <v>1474.0715475756722</v>
      </c>
      <c r="H38" s="21">
        <v>1475</v>
      </c>
      <c r="I38" s="28">
        <v>43091</v>
      </c>
      <c r="J38" s="21">
        <v>52</v>
      </c>
      <c r="K38" s="21">
        <v>17</v>
      </c>
      <c r="L38" s="21">
        <v>27.1</v>
      </c>
      <c r="M38" s="21">
        <f t="shared" si="0"/>
        <v>1449.5975308370939</v>
      </c>
      <c r="N38" s="21">
        <f t="shared" si="1"/>
        <v>724.79876541854696</v>
      </c>
      <c r="O38" s="21">
        <f t="shared" si="2"/>
        <v>2.4489209084102401</v>
      </c>
      <c r="P38" s="21">
        <f t="shared" si="3"/>
        <v>-7.6510790915897608</v>
      </c>
      <c r="Q38" s="26">
        <f t="shared" si="4"/>
        <v>-1.055614255519809E-2</v>
      </c>
    </row>
    <row r="39" spans="1:17" x14ac:dyDescent="0.25">
      <c r="A39" s="25">
        <v>39387</v>
      </c>
      <c r="B39" s="26">
        <v>0.22869999999999999</v>
      </c>
      <c r="C39" s="21">
        <v>1481.1400149999999</v>
      </c>
      <c r="D39" s="26">
        <v>3.6299999999999999E-2</v>
      </c>
      <c r="E39" s="26">
        <v>1.8800000000000001E-2</v>
      </c>
      <c r="F39" s="21">
        <v>31</v>
      </c>
      <c r="G39" s="21">
        <f t="shared" si="5"/>
        <v>1390.6894899745412</v>
      </c>
      <c r="H39" s="21">
        <v>1390</v>
      </c>
      <c r="I39" s="28">
        <v>42754</v>
      </c>
      <c r="J39" s="21">
        <v>50</v>
      </c>
      <c r="K39" s="21">
        <v>18.100000000000001</v>
      </c>
      <c r="L39" s="21">
        <v>6.9</v>
      </c>
      <c r="M39" s="21">
        <f t="shared" si="0"/>
        <v>1365.0052388529623</v>
      </c>
      <c r="N39" s="21">
        <f t="shared" si="1"/>
        <v>682.50261942648115</v>
      </c>
      <c r="O39" s="21">
        <f t="shared" si="2"/>
        <v>2.1633005020197356</v>
      </c>
      <c r="P39" s="21">
        <f t="shared" si="3"/>
        <v>13.363300502019737</v>
      </c>
      <c r="Q39" s="26">
        <f t="shared" si="4"/>
        <v>1.957985232825795E-2</v>
      </c>
    </row>
    <row r="40" spans="1:17" x14ac:dyDescent="0.25">
      <c r="A40" s="25">
        <v>39417</v>
      </c>
      <c r="B40" s="26">
        <v>0.22500000000000001</v>
      </c>
      <c r="C40" s="21">
        <v>1468.3599850000001</v>
      </c>
      <c r="D40" s="26">
        <v>2.76E-2</v>
      </c>
      <c r="E40" s="26">
        <v>1.8700000000000001E-2</v>
      </c>
      <c r="F40" s="21">
        <v>31</v>
      </c>
      <c r="G40" s="21">
        <f t="shared" si="5"/>
        <v>1379.0921071222922</v>
      </c>
      <c r="H40" s="21">
        <v>1380</v>
      </c>
      <c r="I40" s="28">
        <v>42782</v>
      </c>
      <c r="J40" s="21">
        <v>47</v>
      </c>
      <c r="K40" s="21">
        <v>17.5</v>
      </c>
      <c r="L40" s="21">
        <v>32</v>
      </c>
      <c r="M40" s="21">
        <f t="shared" si="0"/>
        <v>1357.6042226905315</v>
      </c>
      <c r="N40" s="21">
        <f t="shared" si="1"/>
        <v>678.80211134526576</v>
      </c>
      <c r="O40" s="21">
        <f t="shared" si="2"/>
        <v>1.6341229894870994</v>
      </c>
      <c r="P40" s="21">
        <f t="shared" si="3"/>
        <v>-12.8658770105129</v>
      </c>
      <c r="Q40" s="26">
        <f t="shared" si="4"/>
        <v>-1.8953796394379219E-2</v>
      </c>
    </row>
    <row r="41" spans="1:17" x14ac:dyDescent="0.25">
      <c r="A41" s="25">
        <v>39448</v>
      </c>
      <c r="B41" s="26">
        <v>0.26200000000000001</v>
      </c>
      <c r="C41" s="21">
        <v>1378.5500489999999</v>
      </c>
      <c r="D41" s="26">
        <v>1.6400000000000001E-2</v>
      </c>
      <c r="E41" s="26">
        <v>2.0299999999999999E-2</v>
      </c>
      <c r="F41" s="21">
        <v>29</v>
      </c>
      <c r="G41" s="21">
        <f t="shared" si="5"/>
        <v>1283.6619005453331</v>
      </c>
      <c r="H41" s="21">
        <v>1285</v>
      </c>
      <c r="I41" s="28">
        <v>42816</v>
      </c>
      <c r="J41" s="21">
        <v>51</v>
      </c>
      <c r="K41" s="21">
        <v>20.399999999999999</v>
      </c>
      <c r="L41" s="21">
        <v>15.7</v>
      </c>
      <c r="M41" s="21">
        <f t="shared" si="0"/>
        <v>1261.6587848929391</v>
      </c>
      <c r="N41" s="21">
        <f t="shared" si="1"/>
        <v>630.82939244646957</v>
      </c>
      <c r="O41" s="21">
        <f t="shared" si="2"/>
        <v>0.84911390269311582</v>
      </c>
      <c r="P41" s="21">
        <f t="shared" si="3"/>
        <v>5.5491139026931151</v>
      </c>
      <c r="Q41" s="26">
        <f t="shared" si="4"/>
        <v>8.7965367009496115E-3</v>
      </c>
    </row>
    <row r="42" spans="1:17" x14ac:dyDescent="0.25">
      <c r="A42" s="25">
        <v>39479</v>
      </c>
      <c r="B42" s="26">
        <v>0.26540000000000002</v>
      </c>
      <c r="C42" s="21">
        <v>1330.630005</v>
      </c>
      <c r="D42" s="26">
        <v>2.07E-2</v>
      </c>
      <c r="E42" s="26">
        <v>2.07E-2</v>
      </c>
      <c r="F42" s="21">
        <v>31</v>
      </c>
      <c r="G42" s="21">
        <f t="shared" si="5"/>
        <v>1235.2110541248912</v>
      </c>
      <c r="H42" s="21">
        <v>1235</v>
      </c>
      <c r="I42" s="28">
        <v>42844</v>
      </c>
      <c r="J42" s="21">
        <v>50</v>
      </c>
      <c r="K42" s="21">
        <v>18.100000000000001</v>
      </c>
      <c r="L42" s="21">
        <v>6.8</v>
      </c>
      <c r="M42" s="21">
        <f t="shared" si="0"/>
        <v>1213.4029741538345</v>
      </c>
      <c r="N42" s="21">
        <f t="shared" si="1"/>
        <v>606.70148707691726</v>
      </c>
      <c r="O42" s="21">
        <f t="shared" si="2"/>
        <v>1.0994185187091896</v>
      </c>
      <c r="P42" s="21">
        <f t="shared" si="3"/>
        <v>12.39941851870919</v>
      </c>
      <c r="Q42" s="26">
        <f t="shared" si="4"/>
        <v>2.0437428921510455E-2</v>
      </c>
    </row>
    <row r="43" spans="1:17" x14ac:dyDescent="0.25">
      <c r="A43" s="25">
        <v>39508</v>
      </c>
      <c r="B43" s="26">
        <v>0.25609999999999999</v>
      </c>
      <c r="C43" s="21">
        <v>1322.6999510000001</v>
      </c>
      <c r="D43" s="26">
        <v>1.2200000000000001E-2</v>
      </c>
      <c r="E43" s="26">
        <v>2.1499999999999998E-2</v>
      </c>
      <c r="F43" s="21">
        <v>30</v>
      </c>
      <c r="G43" s="21">
        <f t="shared" si="5"/>
        <v>1231.4733245350481</v>
      </c>
      <c r="H43" s="21">
        <v>1235</v>
      </c>
      <c r="I43" s="28">
        <v>42872</v>
      </c>
      <c r="J43" s="21">
        <v>47</v>
      </c>
      <c r="K43" s="21">
        <v>18.3</v>
      </c>
      <c r="L43" s="21">
        <v>1</v>
      </c>
      <c r="M43" s="21">
        <f t="shared" si="0"/>
        <v>1214.7613888913095</v>
      </c>
      <c r="N43" s="21">
        <f t="shared" si="1"/>
        <v>607.38069444565474</v>
      </c>
      <c r="O43" s="21">
        <f t="shared" si="2"/>
        <v>0.62770955018417385</v>
      </c>
      <c r="P43" s="21">
        <f t="shared" si="3"/>
        <v>17.927709550184176</v>
      </c>
      <c r="Q43" s="26">
        <f t="shared" si="4"/>
        <v>2.9516429669445565E-2</v>
      </c>
    </row>
    <row r="44" spans="1:17" x14ac:dyDescent="0.25">
      <c r="A44" s="25">
        <v>39539</v>
      </c>
      <c r="B44" s="26">
        <v>0.2079</v>
      </c>
      <c r="C44" s="21">
        <v>1385.589966</v>
      </c>
      <c r="D44" s="26">
        <v>1.17E-2</v>
      </c>
      <c r="E44" s="26">
        <v>2.0799999999999999E-2</v>
      </c>
      <c r="F44" s="21">
        <v>30</v>
      </c>
      <c r="G44" s="21">
        <f t="shared" si="5"/>
        <v>1306.7792734382733</v>
      </c>
      <c r="H44" s="21">
        <v>1305</v>
      </c>
      <c r="I44" s="28">
        <v>42907</v>
      </c>
      <c r="J44" s="21">
        <v>52</v>
      </c>
      <c r="K44" s="21">
        <v>15.3</v>
      </c>
      <c r="L44" s="21">
        <v>2.85</v>
      </c>
      <c r="M44" s="21">
        <f t="shared" si="0"/>
        <v>1287.5265735342618</v>
      </c>
      <c r="N44" s="21">
        <f t="shared" si="1"/>
        <v>643.76328676713092</v>
      </c>
      <c r="O44" s="21">
        <f t="shared" si="2"/>
        <v>0.63408898201611863</v>
      </c>
      <c r="P44" s="21">
        <f t="shared" si="3"/>
        <v>13.084088982016119</v>
      </c>
      <c r="Q44" s="26">
        <f t="shared" si="4"/>
        <v>2.0324378930836794E-2</v>
      </c>
    </row>
    <row r="45" spans="1:17" x14ac:dyDescent="0.25">
      <c r="A45" s="25">
        <v>39569</v>
      </c>
      <c r="B45" s="26">
        <v>0.17829999999999999</v>
      </c>
      <c r="C45" s="21">
        <v>1400.380005</v>
      </c>
      <c r="D45" s="26">
        <v>1.9800000000000002E-2</v>
      </c>
      <c r="E45" s="26">
        <v>2.0400000000000001E-2</v>
      </c>
      <c r="F45" s="21">
        <v>31</v>
      </c>
      <c r="G45" s="21">
        <f t="shared" si="5"/>
        <v>1331.1673504763448</v>
      </c>
      <c r="H45" s="21">
        <v>1330</v>
      </c>
      <c r="I45" s="28">
        <v>42935</v>
      </c>
      <c r="J45" s="21">
        <v>50</v>
      </c>
      <c r="K45" s="21">
        <v>13.2</v>
      </c>
      <c r="L45" s="21">
        <v>54.8</v>
      </c>
      <c r="M45" s="21">
        <f t="shared" si="0"/>
        <v>1313.197490543299</v>
      </c>
      <c r="N45" s="21">
        <f t="shared" si="1"/>
        <v>656.59874527164948</v>
      </c>
      <c r="O45" s="21">
        <f t="shared" si="2"/>
        <v>1.1273105328313799</v>
      </c>
      <c r="P45" s="21">
        <f t="shared" si="3"/>
        <v>-40.472689467168614</v>
      </c>
      <c r="Q45" s="26">
        <f t="shared" si="4"/>
        <v>-6.16399128975249E-2</v>
      </c>
    </row>
    <row r="46" spans="1:17" x14ac:dyDescent="0.25">
      <c r="A46" s="25">
        <v>39600</v>
      </c>
      <c r="B46" s="26">
        <v>0.23949999999999999</v>
      </c>
      <c r="C46" s="21">
        <v>1280</v>
      </c>
      <c r="D46" s="26">
        <v>1.6E-2</v>
      </c>
      <c r="E46" s="26">
        <v>2.1399999999999999E-2</v>
      </c>
      <c r="F46" s="21">
        <v>31</v>
      </c>
      <c r="G46" s="21">
        <f t="shared" si="5"/>
        <v>1196.0238273852699</v>
      </c>
      <c r="H46" s="21">
        <v>1200</v>
      </c>
      <c r="I46" s="28">
        <v>42963</v>
      </c>
      <c r="J46" s="21">
        <v>47</v>
      </c>
      <c r="K46" s="21">
        <v>15.7</v>
      </c>
      <c r="L46" s="21">
        <v>5.4</v>
      </c>
      <c r="M46" s="21">
        <f t="shared" si="0"/>
        <v>1181.8302163220217</v>
      </c>
      <c r="N46" s="21">
        <f t="shared" si="1"/>
        <v>590.91510816101083</v>
      </c>
      <c r="O46" s="21">
        <f t="shared" si="2"/>
        <v>0.82489211112020522</v>
      </c>
      <c r="P46" s="21">
        <f t="shared" si="3"/>
        <v>11.124892111120204</v>
      </c>
      <c r="Q46" s="26">
        <f t="shared" si="4"/>
        <v>1.8826548784210344E-2</v>
      </c>
    </row>
    <row r="47" spans="1:17" x14ac:dyDescent="0.25">
      <c r="A47" s="25">
        <v>39630</v>
      </c>
      <c r="B47" s="26">
        <v>0.22939999999999999</v>
      </c>
      <c r="C47" s="21">
        <v>1267.380005</v>
      </c>
      <c r="D47" s="26">
        <v>1.55E-2</v>
      </c>
      <c r="E47" s="26">
        <v>2.29E-2</v>
      </c>
      <c r="F47" s="21">
        <v>29</v>
      </c>
      <c r="G47" s="21">
        <f t="shared" si="5"/>
        <v>1189.8964253698266</v>
      </c>
      <c r="H47" s="21">
        <v>1190</v>
      </c>
      <c r="I47" s="28">
        <v>42998</v>
      </c>
      <c r="J47" s="21">
        <v>51</v>
      </c>
      <c r="K47" s="21">
        <v>15.3</v>
      </c>
      <c r="L47" s="21">
        <v>2.8</v>
      </c>
      <c r="M47" s="21">
        <f t="shared" si="0"/>
        <v>1172.1255422512891</v>
      </c>
      <c r="N47" s="21">
        <f t="shared" si="1"/>
        <v>586.06277112564453</v>
      </c>
      <c r="O47" s="21">
        <f t="shared" si="2"/>
        <v>0.74103857494911995</v>
      </c>
      <c r="P47" s="21">
        <f t="shared" si="3"/>
        <v>13.241038574949119</v>
      </c>
      <c r="Q47" s="26">
        <f t="shared" si="4"/>
        <v>2.2593208829008532E-2</v>
      </c>
    </row>
    <row r="48" spans="1:17" x14ac:dyDescent="0.25">
      <c r="A48" s="25">
        <v>39661</v>
      </c>
      <c r="B48" s="26">
        <v>0.20649999999999999</v>
      </c>
      <c r="C48" s="21">
        <v>1282.829956</v>
      </c>
      <c r="D48" s="26">
        <v>1.6299999999999999E-2</v>
      </c>
      <c r="E48" s="26">
        <v>2.2499999999999999E-2</v>
      </c>
      <c r="F48" s="21">
        <v>32</v>
      </c>
      <c r="G48" s="21">
        <f t="shared" si="5"/>
        <v>1208.2649092339425</v>
      </c>
      <c r="H48" s="21">
        <v>1210</v>
      </c>
      <c r="I48" s="28">
        <v>43026</v>
      </c>
      <c r="J48" s="21">
        <v>50</v>
      </c>
      <c r="K48" s="21">
        <v>14.1</v>
      </c>
      <c r="L48" s="21">
        <v>68.900000000000006</v>
      </c>
      <c r="M48" s="21">
        <f t="shared" si="0"/>
        <v>1193.2012333060125</v>
      </c>
      <c r="N48" s="21">
        <f t="shared" si="1"/>
        <v>596.60061665300623</v>
      </c>
      <c r="O48" s="21">
        <f t="shared" si="2"/>
        <v>0.87334014933993975</v>
      </c>
      <c r="P48" s="21">
        <f t="shared" si="3"/>
        <v>-53.926659850660066</v>
      </c>
      <c r="Q48" s="26">
        <f t="shared" si="4"/>
        <v>-9.0389882855291773E-2</v>
      </c>
    </row>
    <row r="49" spans="1:17" x14ac:dyDescent="0.25">
      <c r="A49" s="25">
        <v>39692</v>
      </c>
      <c r="B49" s="26">
        <v>0.39389999999999997</v>
      </c>
      <c r="C49" s="21">
        <v>1166.3599850000001</v>
      </c>
      <c r="D49" s="26">
        <v>1.0200000000000001E-2</v>
      </c>
      <c r="E49" s="26">
        <v>2.3699999999999999E-2</v>
      </c>
      <c r="F49" s="21">
        <v>31</v>
      </c>
      <c r="G49" s="21">
        <f t="shared" si="5"/>
        <v>1045.4352858337909</v>
      </c>
      <c r="H49" s="21">
        <v>1045</v>
      </c>
      <c r="I49" s="28">
        <v>43061</v>
      </c>
      <c r="J49" s="21">
        <v>53</v>
      </c>
      <c r="K49" s="21">
        <v>19.899999999999999</v>
      </c>
      <c r="L49" s="21">
        <v>94</v>
      </c>
      <c r="M49" s="21">
        <f t="shared" si="0"/>
        <v>1023.5534004083944</v>
      </c>
      <c r="N49" s="21">
        <f t="shared" si="1"/>
        <v>511.7767002041972</v>
      </c>
      <c r="O49" s="21">
        <f t="shared" si="2"/>
        <v>0.46079181718453377</v>
      </c>
      <c r="P49" s="21">
        <f t="shared" si="3"/>
        <v>-73.639208182815466</v>
      </c>
      <c r="Q49" s="26">
        <f t="shared" si="4"/>
        <v>-0.14388933328428916</v>
      </c>
    </row>
    <row r="50" spans="1:17" x14ac:dyDescent="0.25">
      <c r="A50" s="25">
        <v>39722</v>
      </c>
      <c r="B50" s="26">
        <v>0.59889999999999999</v>
      </c>
      <c r="C50" s="21">
        <v>968.75</v>
      </c>
      <c r="D50" s="26">
        <v>1.1999999999999999E-3</v>
      </c>
      <c r="E50" s="26">
        <v>2.9600000000000001E-2</v>
      </c>
      <c r="F50" s="21">
        <v>28</v>
      </c>
      <c r="G50" s="21">
        <f t="shared" si="5"/>
        <v>831.06473154279468</v>
      </c>
      <c r="H50" s="21">
        <v>830</v>
      </c>
      <c r="I50" s="28">
        <v>43089</v>
      </c>
      <c r="J50" s="21">
        <v>50</v>
      </c>
      <c r="K50" s="21">
        <v>28.3</v>
      </c>
      <c r="L50" s="21">
        <v>22.1</v>
      </c>
      <c r="M50" s="21">
        <f t="shared" si="0"/>
        <v>801.5635728573327</v>
      </c>
      <c r="N50" s="21">
        <f t="shared" si="1"/>
        <v>400.78178642866635</v>
      </c>
      <c r="O50" s="21">
        <f t="shared" si="2"/>
        <v>3.9500853775755809E-2</v>
      </c>
      <c r="P50" s="21">
        <f t="shared" si="3"/>
        <v>6.2395008537757555</v>
      </c>
      <c r="Q50" s="26">
        <f t="shared" si="4"/>
        <v>1.5568324372660335E-2</v>
      </c>
    </row>
    <row r="51" spans="1:17" x14ac:dyDescent="0.25">
      <c r="A51" s="25">
        <v>39753</v>
      </c>
      <c r="B51" s="26">
        <v>0.55279999999999996</v>
      </c>
      <c r="C51" s="21">
        <v>896.23999000000003</v>
      </c>
      <c r="D51" s="26">
        <v>2.0000000000000001E-4</v>
      </c>
      <c r="E51" s="26">
        <v>3.2300000000000002E-2</v>
      </c>
      <c r="F51" s="21">
        <v>33</v>
      </c>
      <c r="G51" s="21">
        <f t="shared" si="5"/>
        <v>766.66339884548722</v>
      </c>
      <c r="H51" s="21">
        <v>765</v>
      </c>
      <c r="I51" s="28">
        <v>42752</v>
      </c>
      <c r="J51" s="21">
        <v>50</v>
      </c>
      <c r="K51" s="21">
        <v>24.6</v>
      </c>
      <c r="L51" s="21">
        <v>3</v>
      </c>
      <c r="M51" s="21">
        <f t="shared" si="0"/>
        <v>740.37904138299609</v>
      </c>
      <c r="N51" s="21">
        <f t="shared" si="1"/>
        <v>370.18952069149805</v>
      </c>
      <c r="O51" s="21">
        <f t="shared" si="2"/>
        <v>7.1387243679169494E-3</v>
      </c>
      <c r="P51" s="21">
        <f t="shared" si="3"/>
        <v>21.607138724367918</v>
      </c>
      <c r="Q51" s="26">
        <f t="shared" si="4"/>
        <v>5.8367775197976202E-2</v>
      </c>
    </row>
    <row r="52" spans="1:17" x14ac:dyDescent="0.25">
      <c r="A52" s="25">
        <v>39783</v>
      </c>
      <c r="B52" s="29">
        <v>0.4</v>
      </c>
      <c r="C52" s="21">
        <v>903.25</v>
      </c>
      <c r="D52" s="26">
        <v>1.1000000000000001E-3</v>
      </c>
      <c r="E52" s="26">
        <v>3.2300000000000002E-2</v>
      </c>
      <c r="F52" s="21">
        <v>30</v>
      </c>
      <c r="G52" s="21">
        <f t="shared" si="5"/>
        <v>808.66893097073535</v>
      </c>
      <c r="H52" s="21">
        <v>810</v>
      </c>
      <c r="I52" s="28">
        <v>42787</v>
      </c>
      <c r="J52" s="21">
        <v>52</v>
      </c>
      <c r="K52" s="21">
        <v>21.2</v>
      </c>
      <c r="L52" s="21">
        <v>26.5</v>
      </c>
      <c r="M52" s="21">
        <f t="shared" si="0"/>
        <v>788.67307295947444</v>
      </c>
      <c r="N52" s="21">
        <f t="shared" si="1"/>
        <v>394.33653647973722</v>
      </c>
      <c r="O52" s="21">
        <f t="shared" si="2"/>
        <v>3.7570755101252004E-2</v>
      </c>
      <c r="P52" s="21">
        <f t="shared" si="3"/>
        <v>-5.2624292448987484</v>
      </c>
      <c r="Q52" s="26">
        <f t="shared" si="4"/>
        <v>-1.3345020707126782E-2</v>
      </c>
    </row>
    <row r="53" spans="1:17" x14ac:dyDescent="0.25">
      <c r="A53" s="25">
        <v>39814</v>
      </c>
      <c r="B53" s="26">
        <v>0.44840000000000002</v>
      </c>
      <c r="C53" s="21">
        <v>825.88000499999998</v>
      </c>
      <c r="D53" s="26">
        <v>1.5E-3</v>
      </c>
      <c r="E53" s="26">
        <v>3.2399999999999998E-2</v>
      </c>
      <c r="F53" s="21">
        <v>28</v>
      </c>
      <c r="G53" s="21">
        <f t="shared" si="5"/>
        <v>733.66960029691813</v>
      </c>
      <c r="H53" s="21">
        <v>735</v>
      </c>
      <c r="I53" s="28">
        <v>42815</v>
      </c>
      <c r="J53" s="21">
        <v>50</v>
      </c>
      <c r="K53" s="21">
        <v>19.2</v>
      </c>
      <c r="L53" s="21">
        <v>32.799999999999997</v>
      </c>
      <c r="M53" s="21">
        <f t="shared" si="0"/>
        <v>715.64898811819035</v>
      </c>
      <c r="N53" s="21">
        <f t="shared" si="1"/>
        <v>357.82449405909517</v>
      </c>
      <c r="O53" s="21">
        <f t="shared" si="2"/>
        <v>4.3386136553101612E-2</v>
      </c>
      <c r="P53" s="21">
        <f t="shared" si="3"/>
        <v>-13.556613863446897</v>
      </c>
      <c r="Q53" s="26">
        <f t="shared" si="4"/>
        <v>-3.7886209827793414E-2</v>
      </c>
    </row>
    <row r="54" spans="1:17" x14ac:dyDescent="0.25">
      <c r="A54" s="25">
        <v>39845</v>
      </c>
      <c r="B54" s="26">
        <v>0.46350000000000002</v>
      </c>
      <c r="C54" s="21">
        <v>735.09002699999996</v>
      </c>
      <c r="D54" s="26">
        <v>1.6000000000000001E-3</v>
      </c>
      <c r="E54" s="26">
        <v>3.4299999999999997E-2</v>
      </c>
      <c r="F54" s="21">
        <v>32</v>
      </c>
      <c r="G54" s="21">
        <f t="shared" si="5"/>
        <v>644.82572339910507</v>
      </c>
      <c r="H54" s="21">
        <v>645</v>
      </c>
      <c r="I54" s="28">
        <v>42843</v>
      </c>
      <c r="J54" s="21">
        <v>50</v>
      </c>
      <c r="K54" s="21">
        <v>16.3</v>
      </c>
      <c r="L54" s="21">
        <v>2.2999999999999998</v>
      </c>
      <c r="M54" s="21">
        <f t="shared" si="0"/>
        <v>628.55864562844226</v>
      </c>
      <c r="N54" s="21">
        <f t="shared" si="1"/>
        <v>314.27932281422113</v>
      </c>
      <c r="O54" s="21">
        <f t="shared" si="2"/>
        <v>4.6374927393043143E-2</v>
      </c>
      <c r="P54" s="21">
        <f t="shared" si="3"/>
        <v>14.046374927393042</v>
      </c>
      <c r="Q54" s="26">
        <f t="shared" si="4"/>
        <v>4.4693920050528517E-2</v>
      </c>
    </row>
    <row r="55" spans="1:17" x14ac:dyDescent="0.25">
      <c r="A55" s="25">
        <v>39873</v>
      </c>
      <c r="B55" s="26">
        <v>0.44140000000000001</v>
      </c>
      <c r="C55" s="21">
        <v>797.86999500000002</v>
      </c>
      <c r="D55" s="26">
        <v>1.6999999999999999E-3</v>
      </c>
      <c r="E55" s="26">
        <v>3.5999999999999997E-2</v>
      </c>
      <c r="F55" s="21">
        <v>30</v>
      </c>
      <c r="G55" s="21">
        <f t="shared" si="5"/>
        <v>706.73796802332015</v>
      </c>
      <c r="H55" s="21">
        <v>705</v>
      </c>
      <c r="I55" s="28">
        <v>42871</v>
      </c>
      <c r="J55" s="21">
        <v>46</v>
      </c>
      <c r="K55" s="21">
        <v>15.7</v>
      </c>
      <c r="L55" s="21">
        <v>1.1000000000000001</v>
      </c>
      <c r="M55" s="21">
        <f t="shared" si="0"/>
        <v>689.14897234354032</v>
      </c>
      <c r="N55" s="21">
        <f t="shared" si="1"/>
        <v>344.57448617177016</v>
      </c>
      <c r="O55" s="21">
        <f t="shared" si="2"/>
        <v>5.0343239773876919E-2</v>
      </c>
      <c r="P55" s="21">
        <f t="shared" si="3"/>
        <v>14.650343239773877</v>
      </c>
      <c r="Q55" s="26">
        <f t="shared" si="4"/>
        <v>4.2517202601212584E-2</v>
      </c>
    </row>
    <row r="56" spans="1:17" x14ac:dyDescent="0.25">
      <c r="A56" s="25">
        <v>39904</v>
      </c>
      <c r="B56" s="26">
        <v>0.36499999999999999</v>
      </c>
      <c r="C56" s="21">
        <v>872.80999799999995</v>
      </c>
      <c r="D56" s="26">
        <v>4.0000000000000002E-4</v>
      </c>
      <c r="E56" s="26">
        <v>1.83E-2</v>
      </c>
      <c r="F56" s="21">
        <v>29</v>
      </c>
      <c r="G56" s="21">
        <f t="shared" si="5"/>
        <v>790.68039585072233</v>
      </c>
      <c r="H56" s="21">
        <v>790</v>
      </c>
      <c r="I56" s="28">
        <v>42906</v>
      </c>
      <c r="J56" s="21">
        <v>51</v>
      </c>
      <c r="K56" s="21">
        <v>17.8</v>
      </c>
      <c r="L56" s="21">
        <v>2.2000000000000002</v>
      </c>
      <c r="M56" s="21">
        <f t="shared" si="0"/>
        <v>772.15584780919608</v>
      </c>
      <c r="N56" s="21">
        <f t="shared" si="1"/>
        <v>386.07792390459804</v>
      </c>
      <c r="O56" s="21">
        <f t="shared" si="2"/>
        <v>1.2835776340830735E-2</v>
      </c>
      <c r="P56" s="21">
        <f t="shared" si="3"/>
        <v>15.612835776340832</v>
      </c>
      <c r="Q56" s="26">
        <f t="shared" si="4"/>
        <v>4.0439597318697895E-2</v>
      </c>
    </row>
    <row r="57" spans="1:17" x14ac:dyDescent="0.25">
      <c r="A57" s="25">
        <v>39934</v>
      </c>
      <c r="B57" s="26">
        <v>0.28920000000000001</v>
      </c>
      <c r="C57" s="21">
        <v>919.14001499999995</v>
      </c>
      <c r="D57" s="26">
        <v>1.4E-3</v>
      </c>
      <c r="E57" s="26">
        <v>1.95E-2</v>
      </c>
      <c r="F57" s="21">
        <v>32</v>
      </c>
      <c r="G57" s="21">
        <f t="shared" si="5"/>
        <v>845.37880384790401</v>
      </c>
      <c r="H57" s="21">
        <v>845</v>
      </c>
      <c r="I57" s="28">
        <v>42934</v>
      </c>
      <c r="J57" s="21">
        <v>50</v>
      </c>
      <c r="K57" s="21">
        <v>11.7</v>
      </c>
      <c r="L57" s="21">
        <v>3</v>
      </c>
      <c r="M57" s="21">
        <f t="shared" si="0"/>
        <v>833.13796074398692</v>
      </c>
      <c r="N57" s="21">
        <f t="shared" si="1"/>
        <v>416.56898037199346</v>
      </c>
      <c r="O57" s="21">
        <f t="shared" si="2"/>
        <v>5.2568843393656216E-2</v>
      </c>
      <c r="P57" s="21">
        <f t="shared" si="3"/>
        <v>8.7525688433936555</v>
      </c>
      <c r="Q57" s="26">
        <f t="shared" si="4"/>
        <v>2.1011091213699269E-2</v>
      </c>
    </row>
    <row r="58" spans="1:17" x14ac:dyDescent="0.25">
      <c r="A58" s="25">
        <v>39965</v>
      </c>
      <c r="B58" s="26">
        <v>0.26350000000000001</v>
      </c>
      <c r="C58" s="21">
        <v>919.32000700000003</v>
      </c>
      <c r="D58" s="26">
        <v>1.6999999999999999E-3</v>
      </c>
      <c r="E58" s="26">
        <v>2.0299999999999999E-2</v>
      </c>
      <c r="F58" s="21">
        <v>31</v>
      </c>
      <c r="G58" s="21">
        <f t="shared" si="5"/>
        <v>852.51043652568978</v>
      </c>
      <c r="H58" s="21">
        <v>850</v>
      </c>
      <c r="I58" s="28">
        <v>42969</v>
      </c>
      <c r="J58" s="21">
        <v>53</v>
      </c>
      <c r="K58" s="21">
        <v>12.4</v>
      </c>
      <c r="L58" s="21">
        <v>1.25</v>
      </c>
      <c r="M58" s="21">
        <f t="shared" si="0"/>
        <v>837.39020397725938</v>
      </c>
      <c r="N58" s="21">
        <f t="shared" si="1"/>
        <v>418.69510198862969</v>
      </c>
      <c r="O58" s="21">
        <f t="shared" si="2"/>
        <v>6.2247539884958562E-2</v>
      </c>
      <c r="P58" s="21">
        <f t="shared" si="3"/>
        <v>11.212247539884959</v>
      </c>
      <c r="Q58" s="26">
        <f t="shared" si="4"/>
        <v>2.6779027236362191E-2</v>
      </c>
    </row>
    <row r="59" spans="1:17" x14ac:dyDescent="0.25">
      <c r="A59" s="25">
        <v>39995</v>
      </c>
      <c r="B59" s="26">
        <v>0.25919999999999999</v>
      </c>
      <c r="C59" s="21">
        <v>987.47997999999995</v>
      </c>
      <c r="D59" s="26">
        <v>1.4E-3</v>
      </c>
      <c r="E59" s="26">
        <v>2.0500000000000001E-2</v>
      </c>
      <c r="F59" s="21">
        <v>31</v>
      </c>
      <c r="G59" s="21">
        <f t="shared" si="5"/>
        <v>916.74122306363574</v>
      </c>
      <c r="H59" s="21">
        <v>915</v>
      </c>
      <c r="I59" s="28">
        <v>42997</v>
      </c>
      <c r="J59" s="21">
        <v>50</v>
      </c>
      <c r="K59" s="21">
        <v>12.7</v>
      </c>
      <c r="L59" s="21">
        <v>1.85</v>
      </c>
      <c r="M59" s="21">
        <f t="shared" si="0"/>
        <v>902.12453737366627</v>
      </c>
      <c r="N59" s="21">
        <f t="shared" si="1"/>
        <v>451.06226868683314</v>
      </c>
      <c r="O59" s="21">
        <f t="shared" si="2"/>
        <v>5.5146518128008755E-2</v>
      </c>
      <c r="P59" s="21">
        <f t="shared" si="3"/>
        <v>10.905146518128008</v>
      </c>
      <c r="Q59" s="26">
        <f t="shared" si="4"/>
        <v>2.4176587746689394E-2</v>
      </c>
    </row>
    <row r="60" spans="1:17" x14ac:dyDescent="0.25">
      <c r="A60" s="25">
        <v>40026</v>
      </c>
      <c r="B60" s="26">
        <v>0.2601</v>
      </c>
      <c r="C60" s="21">
        <v>1020.619995</v>
      </c>
      <c r="D60" s="26">
        <v>1.1000000000000001E-3</v>
      </c>
      <c r="E60" s="26">
        <v>2.0500000000000001E-2</v>
      </c>
      <c r="F60" s="21">
        <v>30</v>
      </c>
      <c r="G60" s="21">
        <f t="shared" si="5"/>
        <v>948.42183275823231</v>
      </c>
      <c r="H60" s="21">
        <v>950</v>
      </c>
      <c r="I60" s="28">
        <v>43025</v>
      </c>
      <c r="J60" s="21">
        <v>47</v>
      </c>
      <c r="K60" s="21">
        <v>13.5</v>
      </c>
      <c r="L60" s="21">
        <v>2.1</v>
      </c>
      <c r="M60" s="21">
        <f t="shared" si="0"/>
        <v>936.3654478856281</v>
      </c>
      <c r="N60" s="21">
        <f t="shared" si="1"/>
        <v>468.18272394281405</v>
      </c>
      <c r="O60" s="21">
        <f t="shared" si="2"/>
        <v>4.3551365689938351E-2</v>
      </c>
      <c r="P60" s="21">
        <f t="shared" si="3"/>
        <v>11.443551365689938</v>
      </c>
      <c r="Q60" s="26">
        <f t="shared" si="4"/>
        <v>2.4442489610290927E-2</v>
      </c>
    </row>
    <row r="61" spans="1:17" x14ac:dyDescent="0.25">
      <c r="A61" s="25">
        <v>40057</v>
      </c>
      <c r="B61" s="26">
        <v>0.25609999999999999</v>
      </c>
      <c r="C61" s="21">
        <v>1057.079956</v>
      </c>
      <c r="D61" s="26">
        <v>5.9999999999999995E-4</v>
      </c>
      <c r="E61" s="26">
        <v>1.9900000000000001E-2</v>
      </c>
      <c r="F61" s="21">
        <v>30</v>
      </c>
      <c r="G61" s="21">
        <f t="shared" si="5"/>
        <v>983.35334011419047</v>
      </c>
      <c r="H61" s="21">
        <v>985</v>
      </c>
      <c r="I61" s="28">
        <v>43060</v>
      </c>
      <c r="J61" s="21">
        <v>52</v>
      </c>
      <c r="K61" s="21">
        <v>14.4</v>
      </c>
      <c r="L61" s="21">
        <v>13.8</v>
      </c>
      <c r="M61" s="21">
        <f t="shared" si="0"/>
        <v>970.5158063381914</v>
      </c>
      <c r="N61" s="21">
        <f t="shared" si="1"/>
        <v>485.2579031690957</v>
      </c>
      <c r="O61" s="21">
        <f t="shared" si="2"/>
        <v>2.4641271305971071E-2</v>
      </c>
      <c r="P61" s="21">
        <f t="shared" si="3"/>
        <v>0.62464127130597069</v>
      </c>
      <c r="Q61" s="26">
        <f t="shared" si="4"/>
        <v>1.2872356477382392E-3</v>
      </c>
    </row>
    <row r="62" spans="1:17" x14ac:dyDescent="0.25">
      <c r="A62" s="25">
        <v>40087</v>
      </c>
      <c r="B62" s="26">
        <v>0.30690000000000001</v>
      </c>
      <c r="C62" s="21">
        <v>1036.1899410000001</v>
      </c>
      <c r="D62" s="26">
        <v>1E-4</v>
      </c>
      <c r="E62" s="26">
        <v>1.9199999999999998E-2</v>
      </c>
      <c r="F62" s="21">
        <v>31</v>
      </c>
      <c r="G62" s="21">
        <f t="shared" si="5"/>
        <v>949.74987856960524</v>
      </c>
      <c r="H62" s="21">
        <v>950</v>
      </c>
      <c r="I62" s="28">
        <v>43088</v>
      </c>
      <c r="J62" s="21">
        <v>50</v>
      </c>
      <c r="K62" s="21">
        <v>14.8</v>
      </c>
      <c r="L62" s="21">
        <v>1.7</v>
      </c>
      <c r="M62" s="21">
        <f t="shared" si="0"/>
        <v>935.18698639050444</v>
      </c>
      <c r="N62" s="21">
        <f t="shared" si="1"/>
        <v>467.59349319525222</v>
      </c>
      <c r="O62" s="21">
        <f t="shared" si="2"/>
        <v>4.097058025603873E-3</v>
      </c>
      <c r="P62" s="21">
        <f t="shared" si="3"/>
        <v>13.104097058025605</v>
      </c>
      <c r="Q62" s="26">
        <f t="shared" si="4"/>
        <v>2.8024549632801991E-2</v>
      </c>
    </row>
    <row r="63" spans="1:17" x14ac:dyDescent="0.25">
      <c r="A63" s="25">
        <v>40118</v>
      </c>
      <c r="B63" s="26">
        <v>0.24510000000000001</v>
      </c>
      <c r="C63" s="21">
        <v>1095.630005</v>
      </c>
      <c r="D63" s="26">
        <v>8.0000000000000004E-4</v>
      </c>
      <c r="E63" s="26">
        <v>1.89E-2</v>
      </c>
      <c r="F63" s="21">
        <v>31</v>
      </c>
      <c r="G63" s="21">
        <f t="shared" si="5"/>
        <v>1021.1146004442851</v>
      </c>
      <c r="H63" s="21">
        <v>1020</v>
      </c>
      <c r="I63" s="28">
        <v>42751</v>
      </c>
      <c r="J63" s="21">
        <v>47</v>
      </c>
      <c r="K63" s="21">
        <v>12.1</v>
      </c>
      <c r="L63" s="21">
        <v>2.2000000000000002</v>
      </c>
      <c r="M63" s="21">
        <f t="shared" si="0"/>
        <v>1007.7949314392407</v>
      </c>
      <c r="N63" s="21">
        <f t="shared" si="1"/>
        <v>503.89746571962036</v>
      </c>
      <c r="O63" s="21">
        <f t="shared" si="2"/>
        <v>3.5060744926480432E-2</v>
      </c>
      <c r="P63" s="21">
        <f t="shared" si="3"/>
        <v>9.9350607449264796</v>
      </c>
      <c r="Q63" s="26">
        <f t="shared" si="4"/>
        <v>1.9716433244485826E-2</v>
      </c>
    </row>
    <row r="64" spans="1:17" x14ac:dyDescent="0.25">
      <c r="A64" s="25">
        <v>40148</v>
      </c>
      <c r="B64" s="26">
        <v>0.21679999999999999</v>
      </c>
      <c r="C64" s="21">
        <v>1115.099976</v>
      </c>
      <c r="D64" s="26">
        <v>4.0000000000000002E-4</v>
      </c>
      <c r="E64" s="26">
        <v>1.83E-2</v>
      </c>
      <c r="F64" s="21">
        <v>29</v>
      </c>
      <c r="G64" s="21">
        <f t="shared" si="5"/>
        <v>1049.4863849023436</v>
      </c>
      <c r="H64" s="21">
        <v>1050</v>
      </c>
      <c r="I64" s="28">
        <v>42786</v>
      </c>
      <c r="J64" s="21">
        <v>51</v>
      </c>
      <c r="K64" s="21">
        <v>13</v>
      </c>
      <c r="L64" s="21">
        <v>14.9</v>
      </c>
      <c r="M64" s="21">
        <f t="shared" si="0"/>
        <v>1036.9413167084251</v>
      </c>
      <c r="N64" s="21">
        <f t="shared" si="1"/>
        <v>518.47065835421256</v>
      </c>
      <c r="O64" s="21">
        <f t="shared" si="2"/>
        <v>1.6890842748711752E-2</v>
      </c>
      <c r="P64" s="21">
        <f t="shared" si="3"/>
        <v>-1.8831091572512886</v>
      </c>
      <c r="Q64" s="26">
        <f t="shared" si="4"/>
        <v>-3.6320457617194076E-3</v>
      </c>
    </row>
    <row r="65" spans="1:18" x14ac:dyDescent="0.25">
      <c r="A65" s="25">
        <v>40179</v>
      </c>
      <c r="B65" s="26">
        <v>0.2462</v>
      </c>
      <c r="C65" s="21">
        <v>1073.869995</v>
      </c>
      <c r="D65" s="26">
        <v>2.0000000000000001E-4</v>
      </c>
      <c r="E65" s="26">
        <v>1.7899999999999999E-2</v>
      </c>
      <c r="F65" s="21">
        <v>28</v>
      </c>
      <c r="G65" s="21">
        <f t="shared" si="5"/>
        <v>1004.1380904605171</v>
      </c>
      <c r="H65" s="21">
        <v>1005</v>
      </c>
      <c r="I65" s="28">
        <v>42814</v>
      </c>
      <c r="J65" s="21">
        <v>50</v>
      </c>
      <c r="K65" s="21">
        <v>14.6</v>
      </c>
      <c r="L65" s="21">
        <v>2.35</v>
      </c>
      <c r="M65" s="21">
        <f t="shared" si="0"/>
        <v>990.37246613060267</v>
      </c>
      <c r="N65" s="21">
        <f t="shared" si="1"/>
        <v>495.18623306530134</v>
      </c>
      <c r="O65" s="21">
        <f t="shared" si="2"/>
        <v>7.8214378223160335E-3</v>
      </c>
      <c r="P65" s="21">
        <f t="shared" si="3"/>
        <v>12.257821437822315</v>
      </c>
      <c r="Q65" s="26">
        <f t="shared" si="4"/>
        <v>2.4753962487898667E-2</v>
      </c>
    </row>
    <row r="66" spans="1:18" x14ac:dyDescent="0.25">
      <c r="A66" s="25">
        <v>40210</v>
      </c>
      <c r="B66" s="26">
        <v>0.19500000000000001</v>
      </c>
      <c r="C66" s="21">
        <v>1104.48999</v>
      </c>
      <c r="D66" s="26">
        <v>8.9999999999999998E-4</v>
      </c>
      <c r="E66" s="26">
        <v>2.0299999999999999E-2</v>
      </c>
      <c r="F66" s="21">
        <v>33</v>
      </c>
      <c r="G66" s="21">
        <f t="shared" si="5"/>
        <v>1041.5583235538343</v>
      </c>
      <c r="H66" s="21">
        <v>1040</v>
      </c>
      <c r="I66" s="28">
        <v>42842</v>
      </c>
      <c r="J66" s="21">
        <v>50</v>
      </c>
      <c r="K66" s="21">
        <v>10</v>
      </c>
      <c r="L66" s="21">
        <v>1</v>
      </c>
      <c r="M66" s="21">
        <f t="shared" si="0"/>
        <v>1029.871788725515</v>
      </c>
      <c r="N66" s="21">
        <f t="shared" si="1"/>
        <v>514.93589436275749</v>
      </c>
      <c r="O66" s="21">
        <f t="shared" si="2"/>
        <v>4.2715699677063595E-2</v>
      </c>
      <c r="P66" s="21">
        <f t="shared" si="3"/>
        <v>9.0427156996770641</v>
      </c>
      <c r="Q66" s="26">
        <f t="shared" si="4"/>
        <v>1.7560857183723012E-2</v>
      </c>
    </row>
    <row r="67" spans="1:18" x14ac:dyDescent="0.25">
      <c r="A67" s="25">
        <v>40238</v>
      </c>
      <c r="B67" s="26">
        <v>0.1759</v>
      </c>
      <c r="C67" s="21">
        <v>1169.4300539999999</v>
      </c>
      <c r="D67" s="26">
        <v>1.5E-3</v>
      </c>
      <c r="E67" s="26">
        <v>1.9E-2</v>
      </c>
      <c r="F67" s="21">
        <v>30</v>
      </c>
      <c r="G67" s="21">
        <f t="shared" si="5"/>
        <v>1111.7311569008561</v>
      </c>
      <c r="H67" s="21">
        <v>1110</v>
      </c>
      <c r="I67" s="28">
        <v>42877</v>
      </c>
      <c r="J67" s="21">
        <v>52</v>
      </c>
      <c r="K67" s="21">
        <v>10</v>
      </c>
      <c r="L67" s="21">
        <v>5.6</v>
      </c>
      <c r="M67" s="21">
        <f t="shared" si="0"/>
        <v>1099.7628198639857</v>
      </c>
      <c r="N67" s="21">
        <f t="shared" si="1"/>
        <v>549.88140993199283</v>
      </c>
      <c r="O67" s="21">
        <f t="shared" si="2"/>
        <v>6.9030730428716103E-2</v>
      </c>
      <c r="P67" s="21">
        <f t="shared" si="3"/>
        <v>4.4690307304287167</v>
      </c>
      <c r="Q67" s="26">
        <f t="shared" si="4"/>
        <v>8.1272628055955344E-3</v>
      </c>
    </row>
    <row r="68" spans="1:18" x14ac:dyDescent="0.25">
      <c r="A68" s="25">
        <v>40269</v>
      </c>
      <c r="B68" s="26">
        <v>0.2205</v>
      </c>
      <c r="C68" s="21">
        <v>1186.6899410000001</v>
      </c>
      <c r="D68" s="26">
        <v>1.4E-3</v>
      </c>
      <c r="E68" s="26">
        <v>1.83E-2</v>
      </c>
      <c r="F68" s="21">
        <v>28</v>
      </c>
      <c r="G68" s="21">
        <f t="shared" si="5"/>
        <v>1117.074836242648</v>
      </c>
      <c r="H68" s="21">
        <v>1115</v>
      </c>
      <c r="I68" s="28">
        <v>42905</v>
      </c>
      <c r="J68" s="21">
        <v>50</v>
      </c>
      <c r="K68" s="21">
        <v>12.5</v>
      </c>
      <c r="L68" s="21">
        <v>43.8</v>
      </c>
      <c r="M68" s="21">
        <f t="shared" si="0"/>
        <v>1102.2861848870359</v>
      </c>
      <c r="N68" s="21">
        <f t="shared" si="1"/>
        <v>551.14309244351796</v>
      </c>
      <c r="O68" s="21">
        <f t="shared" si="2"/>
        <v>6.0536974595259259E-2</v>
      </c>
      <c r="P68" s="21">
        <f t="shared" si="3"/>
        <v>-31.239463025404739</v>
      </c>
      <c r="Q68" s="26">
        <f t="shared" si="4"/>
        <v>-5.6681220274218007E-2</v>
      </c>
    </row>
    <row r="69" spans="1:18" x14ac:dyDescent="0.25">
      <c r="A69" s="25">
        <v>40299</v>
      </c>
      <c r="B69" s="26">
        <v>0.35539999999999999</v>
      </c>
      <c r="C69" s="21">
        <v>1089.410034</v>
      </c>
      <c r="D69" s="26">
        <v>1.5E-3</v>
      </c>
      <c r="E69" s="26">
        <v>1.95E-2</v>
      </c>
      <c r="F69" s="21">
        <v>33</v>
      </c>
      <c r="G69" s="21">
        <f t="shared" si="5"/>
        <v>982.68764200800706</v>
      </c>
      <c r="H69" s="21">
        <v>985</v>
      </c>
      <c r="I69" s="28">
        <v>42933</v>
      </c>
      <c r="J69" s="21">
        <v>50</v>
      </c>
      <c r="K69" s="21">
        <v>16.3</v>
      </c>
      <c r="L69" s="21">
        <v>14.6</v>
      </c>
      <c r="M69" s="21">
        <f t="shared" si="0"/>
        <v>968.49762353254096</v>
      </c>
      <c r="N69" s="21">
        <f t="shared" si="1"/>
        <v>484.24881176627048</v>
      </c>
      <c r="O69" s="21">
        <f t="shared" si="2"/>
        <v>6.7887250284705464E-2</v>
      </c>
      <c r="P69" s="21">
        <f t="shared" si="3"/>
        <v>1.7678872502847065</v>
      </c>
      <c r="Q69" s="26">
        <f t="shared" si="4"/>
        <v>3.650782835865795E-3</v>
      </c>
    </row>
    <row r="70" spans="1:18" x14ac:dyDescent="0.25">
      <c r="A70" s="25">
        <v>40330</v>
      </c>
      <c r="B70" s="26">
        <v>0.34539999999999998</v>
      </c>
      <c r="C70" s="21">
        <v>1030.709961</v>
      </c>
      <c r="D70" s="26">
        <v>1.6999999999999999E-3</v>
      </c>
      <c r="E70" s="26">
        <v>2.0299999999999999E-2</v>
      </c>
      <c r="F70" s="21">
        <v>30</v>
      </c>
      <c r="G70" s="21">
        <f t="shared" ref="G70:G133" si="6">C70*EXP((D70-E70+((B70^2)/2))*(1/12)+(B70*SQRT(F70/365)*$B$2))</f>
        <v>936.73545048149288</v>
      </c>
      <c r="H70" s="21">
        <v>935</v>
      </c>
      <c r="I70" s="28">
        <v>42968</v>
      </c>
      <c r="J70" s="21">
        <v>52</v>
      </c>
      <c r="K70" s="21">
        <v>19.600000000000001</v>
      </c>
      <c r="L70" s="21">
        <v>1.25</v>
      </c>
      <c r="M70" s="21">
        <f t="shared" ref="M70:M133" si="7">H70*EXP(-D70*(J70/365))-K70</f>
        <v>915.17357810479928</v>
      </c>
      <c r="N70" s="21">
        <f t="shared" ref="N70:N133" si="8">M70/$B$1</f>
        <v>457.58678905239964</v>
      </c>
      <c r="O70" s="21">
        <f t="shared" ref="O70:O133" si="9">(N70+K70)*(EXP(D70*F70/365)-1)</f>
        <v>6.6680072723045214E-2</v>
      </c>
      <c r="P70" s="21">
        <f t="shared" ref="P70:P133" si="10">K70-L70+O70</f>
        <v>18.416680072723047</v>
      </c>
      <c r="Q70" s="26">
        <f t="shared" ref="Q70:Q133" si="11">P70/N70</f>
        <v>4.024740336333027E-2</v>
      </c>
      <c r="R70" s="4"/>
    </row>
    <row r="71" spans="1:18" x14ac:dyDescent="0.25">
      <c r="A71" s="25">
        <v>40360</v>
      </c>
      <c r="B71" s="26">
        <v>0.23499999999999999</v>
      </c>
      <c r="C71" s="21">
        <v>1101.599976</v>
      </c>
      <c r="D71" s="26">
        <v>1.4E-3</v>
      </c>
      <c r="E71" s="26">
        <v>2.0500000000000001E-2</v>
      </c>
      <c r="F71" s="21">
        <v>32</v>
      </c>
      <c r="G71" s="21">
        <f t="shared" si="6"/>
        <v>1028.2836981132016</v>
      </c>
      <c r="H71" s="21">
        <v>1030</v>
      </c>
      <c r="I71" s="28">
        <v>42996</v>
      </c>
      <c r="J71" s="21">
        <v>50</v>
      </c>
      <c r="K71" s="21">
        <v>12.8</v>
      </c>
      <c r="L71" s="21">
        <v>13.6</v>
      </c>
      <c r="M71" s="21">
        <f t="shared" si="7"/>
        <v>1017.0024846938541</v>
      </c>
      <c r="N71" s="21">
        <f t="shared" si="8"/>
        <v>508.50124234692703</v>
      </c>
      <c r="O71" s="21">
        <f t="shared" si="9"/>
        <v>6.3988298536239552E-2</v>
      </c>
      <c r="P71" s="21">
        <f t="shared" si="10"/>
        <v>-0.73601170146375938</v>
      </c>
      <c r="Q71" s="26">
        <f t="shared" si="11"/>
        <v>-1.4474137724163364E-3</v>
      </c>
    </row>
    <row r="72" spans="1:18" x14ac:dyDescent="0.25">
      <c r="A72" s="25">
        <v>40391</v>
      </c>
      <c r="B72" s="26">
        <v>0.26050000000000001</v>
      </c>
      <c r="C72" s="21">
        <v>1049.329956</v>
      </c>
      <c r="D72" s="26">
        <v>1.6000000000000001E-3</v>
      </c>
      <c r="E72" s="26">
        <v>2.0500000000000001E-2</v>
      </c>
      <c r="F72" s="21">
        <v>30</v>
      </c>
      <c r="G72" s="21">
        <f t="shared" si="6"/>
        <v>975.03813582920839</v>
      </c>
      <c r="H72" s="21">
        <v>975</v>
      </c>
      <c r="I72" s="28">
        <v>43024</v>
      </c>
      <c r="J72" s="21">
        <v>46</v>
      </c>
      <c r="K72" s="21">
        <v>13.1</v>
      </c>
      <c r="L72" s="21">
        <v>0.65</v>
      </c>
      <c r="M72" s="21">
        <f t="shared" si="7"/>
        <v>961.70341708080696</v>
      </c>
      <c r="N72" s="21">
        <f t="shared" si="8"/>
        <v>480.85170854040348</v>
      </c>
      <c r="O72" s="21">
        <f t="shared" si="9"/>
        <v>6.4962304304313892E-2</v>
      </c>
      <c r="P72" s="21">
        <f t="shared" si="10"/>
        <v>12.514962304304314</v>
      </c>
      <c r="Q72" s="26">
        <f t="shared" si="11"/>
        <v>2.6026656622044106E-2</v>
      </c>
    </row>
    <row r="73" spans="1:18" x14ac:dyDescent="0.25">
      <c r="A73" s="25">
        <v>40422</v>
      </c>
      <c r="B73" s="26">
        <v>0.23699999999999999</v>
      </c>
      <c r="C73" s="21">
        <v>1141.1999510000001</v>
      </c>
      <c r="D73" s="26">
        <v>1.4E-3</v>
      </c>
      <c r="E73" s="26">
        <v>1.9900000000000001E-2</v>
      </c>
      <c r="F73" s="21">
        <v>29</v>
      </c>
      <c r="G73" s="21">
        <f t="shared" si="6"/>
        <v>1068.3070987897383</v>
      </c>
      <c r="H73" s="21">
        <v>1070</v>
      </c>
      <c r="I73" s="28">
        <v>43059</v>
      </c>
      <c r="J73" s="21">
        <v>51</v>
      </c>
      <c r="K73" s="21">
        <v>14.4</v>
      </c>
      <c r="L73" s="21">
        <v>2.4500000000000002</v>
      </c>
      <c r="M73" s="21">
        <f t="shared" si="7"/>
        <v>1055.3907108818221</v>
      </c>
      <c r="N73" s="21">
        <f t="shared" si="8"/>
        <v>527.69535544091104</v>
      </c>
      <c r="O73" s="21">
        <f t="shared" si="9"/>
        <v>6.0302179568407055E-2</v>
      </c>
      <c r="P73" s="21">
        <f t="shared" si="10"/>
        <v>12.010302179568406</v>
      </c>
      <c r="Q73" s="26">
        <f t="shared" si="11"/>
        <v>2.2759916409598312E-2</v>
      </c>
    </row>
    <row r="74" spans="1:18" x14ac:dyDescent="0.25">
      <c r="A74" s="25">
        <v>40452</v>
      </c>
      <c r="B74" s="26">
        <v>0.21199999999999999</v>
      </c>
      <c r="C74" s="21">
        <v>1183.26001</v>
      </c>
      <c r="D74" s="26">
        <v>1.4E-3</v>
      </c>
      <c r="E74" s="26">
        <v>1.9199999999999998E-2</v>
      </c>
      <c r="F74" s="21">
        <v>32</v>
      </c>
      <c r="G74" s="21">
        <f t="shared" si="6"/>
        <v>1111.7005907244836</v>
      </c>
      <c r="H74" s="21">
        <v>1110</v>
      </c>
      <c r="I74" s="28">
        <v>43087</v>
      </c>
      <c r="J74" s="21">
        <v>50</v>
      </c>
      <c r="K74" s="21">
        <v>12.5</v>
      </c>
      <c r="L74" s="21">
        <v>6.4</v>
      </c>
      <c r="M74" s="21">
        <f t="shared" si="7"/>
        <v>1097.2871436992018</v>
      </c>
      <c r="N74" s="21">
        <f t="shared" si="8"/>
        <v>548.6435718496009</v>
      </c>
      <c r="O74" s="21">
        <f t="shared" si="9"/>
        <v>6.8878835269124722E-2</v>
      </c>
      <c r="P74" s="21">
        <f t="shared" si="10"/>
        <v>6.1688788352691244</v>
      </c>
      <c r="Q74" s="26">
        <f t="shared" si="11"/>
        <v>1.1243873348360659E-2</v>
      </c>
    </row>
    <row r="75" spans="1:18" x14ac:dyDescent="0.25">
      <c r="A75" s="25">
        <v>40483</v>
      </c>
      <c r="B75" s="26">
        <v>0.2354</v>
      </c>
      <c r="C75" s="21">
        <v>1180.5500489999999</v>
      </c>
      <c r="D75" s="26">
        <v>1.8E-3</v>
      </c>
      <c r="E75" s="26">
        <v>1.89E-2</v>
      </c>
      <c r="F75" s="21">
        <v>31</v>
      </c>
      <c r="G75" s="21">
        <f t="shared" si="6"/>
        <v>1103.2514767745445</v>
      </c>
      <c r="H75" s="21">
        <v>1105</v>
      </c>
      <c r="I75" s="28">
        <v>42757</v>
      </c>
      <c r="J75" s="21">
        <v>53</v>
      </c>
      <c r="K75" s="21">
        <v>15</v>
      </c>
      <c r="L75" s="21">
        <v>0.95</v>
      </c>
      <c r="M75" s="21">
        <f t="shared" si="7"/>
        <v>1089.7112240416802</v>
      </c>
      <c r="N75" s="21">
        <f t="shared" si="8"/>
        <v>544.85561202084011</v>
      </c>
      <c r="O75" s="21">
        <f t="shared" si="9"/>
        <v>8.5595427951656519E-2</v>
      </c>
      <c r="P75" s="21">
        <f t="shared" si="10"/>
        <v>14.135595427951657</v>
      </c>
      <c r="Q75" s="26">
        <f t="shared" si="11"/>
        <v>2.5943745675158773E-2</v>
      </c>
    </row>
    <row r="76" spans="1:18" x14ac:dyDescent="0.25">
      <c r="A76" s="25">
        <v>40513</v>
      </c>
      <c r="B76" s="26">
        <v>0.17749999999999999</v>
      </c>
      <c r="C76" s="21">
        <v>1257.6400149999999</v>
      </c>
      <c r="D76" s="26">
        <v>6.9999999999999999E-4</v>
      </c>
      <c r="E76" s="26">
        <v>1.83E-2</v>
      </c>
      <c r="F76" s="21">
        <v>31</v>
      </c>
      <c r="G76" s="21">
        <f t="shared" si="6"/>
        <v>1194.0539648182425</v>
      </c>
      <c r="H76" s="21">
        <v>1195</v>
      </c>
      <c r="I76" s="28">
        <v>42785</v>
      </c>
      <c r="J76" s="21">
        <v>50</v>
      </c>
      <c r="K76" s="21">
        <v>12</v>
      </c>
      <c r="L76" s="21">
        <v>4.0999999999999996</v>
      </c>
      <c r="M76" s="21">
        <f t="shared" si="7"/>
        <v>1182.8854164527236</v>
      </c>
      <c r="N76" s="21">
        <f t="shared" si="8"/>
        <v>591.44270822636179</v>
      </c>
      <c r="O76" s="21">
        <f t="shared" si="9"/>
        <v>3.5876975424266426E-2</v>
      </c>
      <c r="P76" s="21">
        <f t="shared" si="10"/>
        <v>7.9358769754242671</v>
      </c>
      <c r="Q76" s="26">
        <f t="shared" si="11"/>
        <v>1.3417828751702157E-2</v>
      </c>
    </row>
    <row r="77" spans="1:18" x14ac:dyDescent="0.25">
      <c r="A77" s="25">
        <v>40544</v>
      </c>
      <c r="B77" s="26">
        <v>0.1953</v>
      </c>
      <c r="C77" s="21">
        <v>1286.119995</v>
      </c>
      <c r="D77" s="26">
        <v>1.5E-3</v>
      </c>
      <c r="E77" s="26">
        <v>1.7899999999999999E-2</v>
      </c>
      <c r="F77" s="21">
        <v>28</v>
      </c>
      <c r="G77" s="21">
        <f t="shared" si="6"/>
        <v>1218.6702370135233</v>
      </c>
      <c r="H77" s="21">
        <v>1220</v>
      </c>
      <c r="I77" s="28">
        <v>42813</v>
      </c>
      <c r="J77" s="21">
        <v>47</v>
      </c>
      <c r="K77" s="21">
        <v>11.2</v>
      </c>
      <c r="L77" s="21">
        <v>2.5</v>
      </c>
      <c r="M77" s="21">
        <f t="shared" si="7"/>
        <v>1208.5643789203025</v>
      </c>
      <c r="N77" s="21">
        <f t="shared" si="8"/>
        <v>604.28218946015124</v>
      </c>
      <c r="O77" s="21">
        <f t="shared" si="9"/>
        <v>7.0826682983982911E-2</v>
      </c>
      <c r="P77" s="21">
        <f t="shared" si="10"/>
        <v>8.7708266829839818</v>
      </c>
      <c r="Q77" s="26">
        <f t="shared" si="11"/>
        <v>1.4514455060837705E-2</v>
      </c>
    </row>
    <row r="78" spans="1:18" x14ac:dyDescent="0.25">
      <c r="A78" s="25">
        <v>40575</v>
      </c>
      <c r="B78" s="26">
        <v>0.1835</v>
      </c>
      <c r="C78" s="21">
        <v>1327.219971</v>
      </c>
      <c r="D78" s="26">
        <v>1.2999999999999999E-3</v>
      </c>
      <c r="E78" s="26">
        <v>1.7600000000000001E-2</v>
      </c>
      <c r="F78" s="21">
        <v>31</v>
      </c>
      <c r="G78" s="21">
        <f t="shared" si="6"/>
        <v>1258.164307480353</v>
      </c>
      <c r="H78" s="21">
        <v>1260</v>
      </c>
      <c r="I78" s="28">
        <v>42841</v>
      </c>
      <c r="J78" s="21">
        <v>47</v>
      </c>
      <c r="K78" s="21">
        <v>11.2</v>
      </c>
      <c r="L78" s="21">
        <v>3.5</v>
      </c>
      <c r="M78" s="21">
        <f t="shared" si="7"/>
        <v>1248.5890971048307</v>
      </c>
      <c r="N78" s="21">
        <f t="shared" si="8"/>
        <v>624.29454855241534</v>
      </c>
      <c r="O78" s="21">
        <f t="shared" si="9"/>
        <v>7.0169436150100961E-2</v>
      </c>
      <c r="P78" s="21">
        <f t="shared" si="10"/>
        <v>7.7701694361501001</v>
      </c>
      <c r="Q78" s="26">
        <f t="shared" si="11"/>
        <v>1.244631953645471E-2</v>
      </c>
    </row>
    <row r="79" spans="1:18" x14ac:dyDescent="0.25">
      <c r="A79" s="25">
        <v>40603</v>
      </c>
      <c r="B79" s="26">
        <v>0.1774</v>
      </c>
      <c r="C79" s="21">
        <v>1325.829956</v>
      </c>
      <c r="D79" s="26">
        <v>5.0000000000000001E-4</v>
      </c>
      <c r="E79" s="26">
        <v>1.7999999999999999E-2</v>
      </c>
      <c r="F79" s="21">
        <v>29</v>
      </c>
      <c r="G79" s="21">
        <f t="shared" si="6"/>
        <v>1260.9777703728621</v>
      </c>
      <c r="H79" s="21">
        <v>1260</v>
      </c>
      <c r="I79" s="28">
        <v>42876</v>
      </c>
      <c r="J79" s="21">
        <v>51</v>
      </c>
      <c r="K79" s="21">
        <v>12.1</v>
      </c>
      <c r="L79" s="21">
        <v>1.65</v>
      </c>
      <c r="M79" s="21">
        <f t="shared" si="7"/>
        <v>1247.8119756775977</v>
      </c>
      <c r="N79" s="21">
        <f t="shared" si="8"/>
        <v>623.90598783879886</v>
      </c>
      <c r="O79" s="21">
        <f t="shared" si="9"/>
        <v>2.5266493163015179E-2</v>
      </c>
      <c r="P79" s="21">
        <f t="shared" si="10"/>
        <v>10.475266493163014</v>
      </c>
      <c r="Q79" s="26">
        <f t="shared" si="11"/>
        <v>1.678981560899773E-2</v>
      </c>
    </row>
    <row r="80" spans="1:18" x14ac:dyDescent="0.25">
      <c r="A80" s="25">
        <v>40634</v>
      </c>
      <c r="B80" s="26">
        <v>0.1474</v>
      </c>
      <c r="C80" s="21">
        <v>1363.6099850000001</v>
      </c>
      <c r="D80" s="26">
        <v>2.0000000000000001E-4</v>
      </c>
      <c r="E80" s="26">
        <v>1.78E-2</v>
      </c>
      <c r="F80" s="21">
        <v>32</v>
      </c>
      <c r="G80" s="21">
        <f t="shared" si="6"/>
        <v>1304.6437939787413</v>
      </c>
      <c r="H80" s="21">
        <v>1305</v>
      </c>
      <c r="I80" s="28">
        <v>42904</v>
      </c>
      <c r="J80" s="21">
        <v>50</v>
      </c>
      <c r="K80" s="21">
        <v>9.4</v>
      </c>
      <c r="L80" s="21">
        <v>5.2</v>
      </c>
      <c r="M80" s="21">
        <f t="shared" si="7"/>
        <v>1295.564247065111</v>
      </c>
      <c r="N80" s="21">
        <f t="shared" si="8"/>
        <v>647.78212353255549</v>
      </c>
      <c r="O80" s="21">
        <f t="shared" si="9"/>
        <v>1.1523294424717728E-2</v>
      </c>
      <c r="P80" s="21">
        <f t="shared" si="10"/>
        <v>4.2115232944247181</v>
      </c>
      <c r="Q80" s="26">
        <f t="shared" si="11"/>
        <v>6.5014503201446562E-3</v>
      </c>
    </row>
    <row r="81" spans="1:17" x14ac:dyDescent="0.25">
      <c r="A81" s="25">
        <v>40664</v>
      </c>
      <c r="B81" s="26">
        <v>0.1545</v>
      </c>
      <c r="C81" s="21">
        <v>1345.1999510000001</v>
      </c>
      <c r="D81" s="26">
        <v>4.0000000000000002E-4</v>
      </c>
      <c r="E81" s="26">
        <v>1.7999999999999999E-2</v>
      </c>
      <c r="F81" s="21">
        <v>30</v>
      </c>
      <c r="G81" s="21">
        <f t="shared" si="6"/>
        <v>1286.3089245153699</v>
      </c>
      <c r="H81" s="21">
        <v>1285</v>
      </c>
      <c r="I81" s="28">
        <v>42932</v>
      </c>
      <c r="J81" s="21">
        <v>46</v>
      </c>
      <c r="K81" s="21">
        <v>9.5</v>
      </c>
      <c r="L81" s="21">
        <v>5.2</v>
      </c>
      <c r="M81" s="21">
        <f t="shared" si="7"/>
        <v>1275.4352235505435</v>
      </c>
      <c r="N81" s="21">
        <f t="shared" si="8"/>
        <v>637.71761177527173</v>
      </c>
      <c r="O81" s="21">
        <f t="shared" si="9"/>
        <v>2.1278737021983393E-2</v>
      </c>
      <c r="P81" s="21">
        <f t="shared" si="10"/>
        <v>4.3212787370219834</v>
      </c>
      <c r="Q81" s="26">
        <f t="shared" si="11"/>
        <v>6.7761633946292503E-3</v>
      </c>
    </row>
    <row r="82" spans="1:17" x14ac:dyDescent="0.25">
      <c r="A82" s="25">
        <v>40695</v>
      </c>
      <c r="B82" s="26">
        <v>0.16520000000000001</v>
      </c>
      <c r="C82" s="21">
        <v>1320.6400149999999</v>
      </c>
      <c r="D82" s="26">
        <v>1E-4</v>
      </c>
      <c r="E82" s="26">
        <v>1.89E-2</v>
      </c>
      <c r="F82" s="21">
        <v>29</v>
      </c>
      <c r="G82" s="21">
        <f t="shared" si="6"/>
        <v>1260.0124690937507</v>
      </c>
      <c r="H82" s="21">
        <v>1260</v>
      </c>
      <c r="I82" s="28">
        <v>42967</v>
      </c>
      <c r="J82" s="21">
        <v>51</v>
      </c>
      <c r="K82" s="21">
        <v>10.7</v>
      </c>
      <c r="L82" s="21">
        <v>19.5</v>
      </c>
      <c r="M82" s="21">
        <f t="shared" si="7"/>
        <v>1249.2823946435444</v>
      </c>
      <c r="N82" s="21">
        <f t="shared" si="8"/>
        <v>624.64119732177221</v>
      </c>
      <c r="O82" s="21">
        <f t="shared" si="9"/>
        <v>5.0479364157320931E-3</v>
      </c>
      <c r="P82" s="21">
        <f t="shared" si="10"/>
        <v>-8.7949520635842688</v>
      </c>
      <c r="Q82" s="26">
        <f t="shared" si="11"/>
        <v>-1.4080006412151061E-2</v>
      </c>
    </row>
    <row r="83" spans="1:17" x14ac:dyDescent="0.25">
      <c r="A83" s="25">
        <v>40725</v>
      </c>
      <c r="B83" s="26">
        <v>0.2525</v>
      </c>
      <c r="C83" s="21">
        <v>1292.280029</v>
      </c>
      <c r="D83" s="26">
        <v>1.6000000000000001E-3</v>
      </c>
      <c r="E83" s="26">
        <v>1.8599999999999998E-2</v>
      </c>
      <c r="F83" s="21">
        <v>33</v>
      </c>
      <c r="G83" s="21">
        <f t="shared" si="6"/>
        <v>1199.2846069071854</v>
      </c>
      <c r="H83" s="21">
        <v>1200</v>
      </c>
      <c r="I83" s="28">
        <v>42995</v>
      </c>
      <c r="J83" s="21">
        <v>50</v>
      </c>
      <c r="K83" s="21">
        <v>13.3</v>
      </c>
      <c r="L83" s="21">
        <v>24</v>
      </c>
      <c r="M83" s="21">
        <f t="shared" si="7"/>
        <v>1186.4370151226833</v>
      </c>
      <c r="N83" s="21">
        <f t="shared" si="8"/>
        <v>593.21850756134165</v>
      </c>
      <c r="O83" s="21">
        <f t="shared" si="9"/>
        <v>8.7743818027915671E-2</v>
      </c>
      <c r="P83" s="21">
        <f t="shared" si="10"/>
        <v>-10.612256181972084</v>
      </c>
      <c r="Q83" s="26">
        <f t="shared" si="11"/>
        <v>-1.7889287078378495E-2</v>
      </c>
    </row>
    <row r="84" spans="1:17" x14ac:dyDescent="0.25">
      <c r="A84" s="25">
        <v>40756</v>
      </c>
      <c r="B84" s="26">
        <v>0.31619999999999998</v>
      </c>
      <c r="C84" s="21">
        <v>1218.8900149999999</v>
      </c>
      <c r="D84" s="26">
        <v>1E-4</v>
      </c>
      <c r="E84" s="26">
        <v>2.1000000000000001E-2</v>
      </c>
      <c r="F84" s="21">
        <v>30</v>
      </c>
      <c r="G84" s="21">
        <f t="shared" si="6"/>
        <v>1115.9579306009332</v>
      </c>
      <c r="H84" s="21">
        <v>1115</v>
      </c>
      <c r="I84" s="28">
        <v>43030</v>
      </c>
      <c r="J84" s="21">
        <v>52</v>
      </c>
      <c r="K84" s="21">
        <v>20.2</v>
      </c>
      <c r="L84" s="21">
        <v>39.6</v>
      </c>
      <c r="M84" s="21">
        <f t="shared" si="7"/>
        <v>1094.7841151816456</v>
      </c>
      <c r="N84" s="21">
        <f t="shared" si="8"/>
        <v>547.39205759082279</v>
      </c>
      <c r="O84" s="21">
        <f t="shared" si="9"/>
        <v>4.665159371269394E-3</v>
      </c>
      <c r="P84" s="21">
        <f t="shared" si="10"/>
        <v>-19.395334840628731</v>
      </c>
      <c r="Q84" s="26">
        <f t="shared" si="11"/>
        <v>-3.5432254764512498E-2</v>
      </c>
    </row>
    <row r="85" spans="1:17" x14ac:dyDescent="0.25">
      <c r="A85" s="25">
        <v>40787</v>
      </c>
      <c r="B85" s="26">
        <v>0.42959999999999998</v>
      </c>
      <c r="C85" s="21">
        <v>1131.420044</v>
      </c>
      <c r="D85" s="26">
        <v>2.0000000000000001E-4</v>
      </c>
      <c r="E85" s="26">
        <v>2.1499999999999998E-2</v>
      </c>
      <c r="F85" s="21">
        <v>31</v>
      </c>
      <c r="G85" s="21">
        <f t="shared" si="6"/>
        <v>1004.1987764788528</v>
      </c>
      <c r="H85" s="21">
        <v>1005</v>
      </c>
      <c r="I85" s="28">
        <v>43058</v>
      </c>
      <c r="J85" s="21">
        <v>50</v>
      </c>
      <c r="K85" s="21">
        <v>26.5</v>
      </c>
      <c r="L85" s="21">
        <v>1.65</v>
      </c>
      <c r="M85" s="21">
        <f t="shared" si="7"/>
        <v>978.4724661306027</v>
      </c>
      <c r="N85" s="21">
        <f t="shared" si="8"/>
        <v>489.23623306530135</v>
      </c>
      <c r="O85" s="21">
        <f t="shared" si="9"/>
        <v>8.7605254864366634E-3</v>
      </c>
      <c r="P85" s="21">
        <f t="shared" si="10"/>
        <v>24.858760525486439</v>
      </c>
      <c r="Q85" s="26">
        <f t="shared" si="11"/>
        <v>5.0811364419463156E-2</v>
      </c>
    </row>
    <row r="86" spans="1:17" x14ac:dyDescent="0.25">
      <c r="A86" s="25">
        <v>40817</v>
      </c>
      <c r="B86" s="26">
        <v>0.29959999999999998</v>
      </c>
      <c r="C86" s="21">
        <v>1253.3000489999999</v>
      </c>
      <c r="D86" s="26">
        <v>2.0000000000000001E-4</v>
      </c>
      <c r="E86" s="26">
        <v>2.12E-2</v>
      </c>
      <c r="F86" s="21">
        <v>30</v>
      </c>
      <c r="G86" s="21">
        <f t="shared" si="6"/>
        <v>1152.4354296354566</v>
      </c>
      <c r="H86" s="21">
        <v>1150</v>
      </c>
      <c r="I86" s="28">
        <v>43086</v>
      </c>
      <c r="J86" s="21">
        <v>47</v>
      </c>
      <c r="K86" s="21">
        <v>17.600000000000001</v>
      </c>
      <c r="L86" s="21">
        <v>5.5</v>
      </c>
      <c r="M86" s="21">
        <f t="shared" si="7"/>
        <v>1132.3703839430029</v>
      </c>
      <c r="N86" s="21">
        <f t="shared" si="8"/>
        <v>566.18519197150147</v>
      </c>
      <c r="O86" s="21">
        <f t="shared" si="9"/>
        <v>9.5965477846169499E-3</v>
      </c>
      <c r="P86" s="21">
        <f t="shared" si="10"/>
        <v>12.109596547784619</v>
      </c>
      <c r="Q86" s="26">
        <f t="shared" si="11"/>
        <v>2.1388048856625957E-2</v>
      </c>
    </row>
    <row r="87" spans="1:17" x14ac:dyDescent="0.25">
      <c r="A87" s="25">
        <v>40848</v>
      </c>
      <c r="B87" s="26">
        <v>0.27800000000000002</v>
      </c>
      <c r="C87" s="21">
        <v>1246.959961</v>
      </c>
      <c r="D87" s="26">
        <v>2.0000000000000001E-4</v>
      </c>
      <c r="E87" s="26">
        <v>2.12E-2</v>
      </c>
      <c r="F87" s="21">
        <v>30</v>
      </c>
      <c r="G87" s="21">
        <f t="shared" si="6"/>
        <v>1153.1284057023463</v>
      </c>
      <c r="H87" s="21">
        <v>1155</v>
      </c>
      <c r="I87" s="28">
        <v>42756</v>
      </c>
      <c r="J87" s="21">
        <v>52</v>
      </c>
      <c r="K87" s="21">
        <v>19.8</v>
      </c>
      <c r="L87" s="21">
        <v>4.3</v>
      </c>
      <c r="M87" s="21">
        <f t="shared" si="7"/>
        <v>1135.1670908798035</v>
      </c>
      <c r="N87" s="21">
        <f t="shared" si="8"/>
        <v>567.58354543990174</v>
      </c>
      <c r="O87" s="21">
        <f t="shared" si="9"/>
        <v>9.6556992867111151E-3</v>
      </c>
      <c r="P87" s="21">
        <f t="shared" si="10"/>
        <v>15.509655699286711</v>
      </c>
      <c r="Q87" s="26">
        <f t="shared" si="11"/>
        <v>2.7325766971038702E-2</v>
      </c>
    </row>
    <row r="88" spans="1:17" x14ac:dyDescent="0.25">
      <c r="A88" s="25">
        <v>40878</v>
      </c>
      <c r="B88" s="26">
        <v>0.23400000000000001</v>
      </c>
      <c r="C88" s="21">
        <v>1257.599976</v>
      </c>
      <c r="D88" s="26">
        <v>1E-4</v>
      </c>
      <c r="E88" s="26">
        <v>2.1299999999999999E-2</v>
      </c>
      <c r="F88" s="21">
        <v>32</v>
      </c>
      <c r="G88" s="21">
        <f t="shared" si="6"/>
        <v>1174.0204360683813</v>
      </c>
      <c r="H88" s="21">
        <v>1175</v>
      </c>
      <c r="I88" s="28">
        <v>42784</v>
      </c>
      <c r="J88" s="21">
        <v>50</v>
      </c>
      <c r="K88" s="21">
        <v>16.8</v>
      </c>
      <c r="L88" s="21">
        <v>1.1499999999999999</v>
      </c>
      <c r="M88" s="21">
        <f t="shared" si="7"/>
        <v>1158.1839042198344</v>
      </c>
      <c r="N88" s="21">
        <f t="shared" si="8"/>
        <v>579.0919521099172</v>
      </c>
      <c r="O88" s="21">
        <f t="shared" si="9"/>
        <v>5.224281111226658E-3</v>
      </c>
      <c r="P88" s="21">
        <f t="shared" si="10"/>
        <v>15.655224281111227</v>
      </c>
      <c r="Q88" s="26">
        <f t="shared" si="11"/>
        <v>2.703409056898742E-2</v>
      </c>
    </row>
    <row r="89" spans="1:17" x14ac:dyDescent="0.25">
      <c r="A89" s="25">
        <v>40909</v>
      </c>
      <c r="B89" s="26">
        <v>0.19439999999999999</v>
      </c>
      <c r="C89" s="21">
        <v>1312.410034</v>
      </c>
      <c r="D89" s="26">
        <v>4.0000000000000002E-4</v>
      </c>
      <c r="E89" s="26">
        <v>2.06E-2</v>
      </c>
      <c r="F89" s="21">
        <v>29</v>
      </c>
      <c r="G89" s="21">
        <f t="shared" si="6"/>
        <v>1242.2950032130402</v>
      </c>
      <c r="H89" s="21">
        <v>1240</v>
      </c>
      <c r="I89" s="28">
        <v>42811</v>
      </c>
      <c r="J89" s="21">
        <v>46</v>
      </c>
      <c r="K89" s="21">
        <v>12.2</v>
      </c>
      <c r="L89" s="21">
        <v>1.7</v>
      </c>
      <c r="M89" s="21">
        <f t="shared" si="7"/>
        <v>1227.7374919865165</v>
      </c>
      <c r="N89" s="21">
        <f t="shared" si="8"/>
        <v>613.86874599325824</v>
      </c>
      <c r="O89" s="21">
        <f t="shared" si="9"/>
        <v>1.9897295499251087E-2</v>
      </c>
      <c r="P89" s="21">
        <f t="shared" si="10"/>
        <v>10.51989729549925</v>
      </c>
      <c r="Q89" s="26">
        <f t="shared" si="11"/>
        <v>1.713704658229136E-2</v>
      </c>
    </row>
    <row r="90" spans="1:17" x14ac:dyDescent="0.25">
      <c r="A90" s="25">
        <v>40940</v>
      </c>
      <c r="B90" s="26">
        <v>0.18429999999999999</v>
      </c>
      <c r="C90" s="21">
        <v>1365.6800539999999</v>
      </c>
      <c r="D90" s="26">
        <v>8.0000000000000004E-4</v>
      </c>
      <c r="E90" s="26">
        <v>0.02</v>
      </c>
      <c r="F90" s="21">
        <v>30</v>
      </c>
      <c r="G90" s="21">
        <f t="shared" si="6"/>
        <v>1295.1553058336281</v>
      </c>
      <c r="H90" s="21">
        <v>1295</v>
      </c>
      <c r="I90" s="28">
        <v>42846</v>
      </c>
      <c r="J90" s="21">
        <v>52</v>
      </c>
      <c r="K90" s="21">
        <v>13.7</v>
      </c>
      <c r="L90" s="21">
        <v>2.1</v>
      </c>
      <c r="M90" s="21">
        <f t="shared" si="7"/>
        <v>1281.1524138899983</v>
      </c>
      <c r="N90" s="21">
        <f t="shared" si="8"/>
        <v>640.57620694499917</v>
      </c>
      <c r="O90" s="21">
        <f t="shared" si="9"/>
        <v>4.3022315695395739E-2</v>
      </c>
      <c r="P90" s="21">
        <f t="shared" si="10"/>
        <v>11.643022315695395</v>
      </c>
      <c r="Q90" s="26">
        <f t="shared" si="11"/>
        <v>1.8175858218685108E-2</v>
      </c>
    </row>
    <row r="91" spans="1:17" x14ac:dyDescent="0.25">
      <c r="A91" s="25">
        <v>40969</v>
      </c>
      <c r="B91" s="26">
        <v>0.155</v>
      </c>
      <c r="C91" s="21">
        <v>1408.469971</v>
      </c>
      <c r="D91" s="26">
        <v>5.0000000000000001E-4</v>
      </c>
      <c r="E91" s="26">
        <v>1.9699999999999999E-2</v>
      </c>
      <c r="F91" s="21">
        <v>31</v>
      </c>
      <c r="G91" s="21">
        <f t="shared" si="6"/>
        <v>1345.4565037435327</v>
      </c>
      <c r="H91" s="21">
        <v>1345</v>
      </c>
      <c r="I91" s="28">
        <v>42874</v>
      </c>
      <c r="J91" s="21">
        <v>50</v>
      </c>
      <c r="K91" s="21">
        <v>11.3</v>
      </c>
      <c r="L91" s="21">
        <v>6.2</v>
      </c>
      <c r="M91" s="21">
        <f t="shared" si="7"/>
        <v>1333.607879867164</v>
      </c>
      <c r="N91" s="21">
        <f t="shared" si="8"/>
        <v>666.803939933582</v>
      </c>
      <c r="O91" s="21">
        <f t="shared" si="9"/>
        <v>2.8796806144225175E-2</v>
      </c>
      <c r="P91" s="21">
        <f t="shared" si="10"/>
        <v>5.1287968061442255</v>
      </c>
      <c r="Q91" s="26">
        <f t="shared" si="11"/>
        <v>7.691611430273023E-3</v>
      </c>
    </row>
    <row r="92" spans="1:17" x14ac:dyDescent="0.25">
      <c r="A92" s="25">
        <v>41000</v>
      </c>
      <c r="B92" s="26">
        <v>0.17150000000000001</v>
      </c>
      <c r="C92" s="21">
        <v>1397.910034</v>
      </c>
      <c r="D92" s="26">
        <v>6.9999999999999999E-4</v>
      </c>
      <c r="E92" s="26">
        <v>0.02</v>
      </c>
      <c r="F92" s="21">
        <v>31</v>
      </c>
      <c r="G92" s="21">
        <f t="shared" si="6"/>
        <v>1329.250437100065</v>
      </c>
      <c r="H92" s="21">
        <v>1330</v>
      </c>
      <c r="I92" s="28">
        <v>42902</v>
      </c>
      <c r="J92" s="21">
        <v>47</v>
      </c>
      <c r="K92" s="21">
        <v>11.7</v>
      </c>
      <c r="L92" s="21">
        <v>35.4</v>
      </c>
      <c r="M92" s="21">
        <f t="shared" si="7"/>
        <v>1318.1801232109667</v>
      </c>
      <c r="N92" s="21">
        <f t="shared" si="8"/>
        <v>659.09006160548336</v>
      </c>
      <c r="O92" s="21">
        <f t="shared" si="9"/>
        <v>3.9881032991179247E-2</v>
      </c>
      <c r="P92" s="21">
        <f t="shared" si="10"/>
        <v>-23.66011896700882</v>
      </c>
      <c r="Q92" s="26">
        <f t="shared" si="11"/>
        <v>-3.5898157695436833E-2</v>
      </c>
    </row>
    <row r="93" spans="1:17" x14ac:dyDescent="0.25">
      <c r="A93" s="25">
        <v>41030</v>
      </c>
      <c r="B93" s="26">
        <v>0.24060000000000001</v>
      </c>
      <c r="C93" s="21">
        <v>1310.329956</v>
      </c>
      <c r="D93" s="26">
        <v>2.9999999999999997E-4</v>
      </c>
      <c r="E93" s="26">
        <v>2.0899999999999998E-2</v>
      </c>
      <c r="F93" s="21">
        <v>29</v>
      </c>
      <c r="G93" s="21">
        <f t="shared" si="6"/>
        <v>1225.263382616489</v>
      </c>
      <c r="H93" s="21">
        <v>1225</v>
      </c>
      <c r="I93" s="28">
        <v>42922</v>
      </c>
      <c r="J93" s="21">
        <v>36</v>
      </c>
      <c r="K93" s="21">
        <v>12.2</v>
      </c>
      <c r="L93" s="21">
        <v>0.15</v>
      </c>
      <c r="M93" s="21">
        <f t="shared" si="7"/>
        <v>1212.7637539609029</v>
      </c>
      <c r="N93" s="21">
        <f t="shared" si="8"/>
        <v>606.38187698045147</v>
      </c>
      <c r="O93" s="21">
        <f t="shared" si="9"/>
        <v>1.474445607632534E-2</v>
      </c>
      <c r="P93" s="21">
        <f t="shared" si="10"/>
        <v>12.064744456076324</v>
      </c>
      <c r="Q93" s="26">
        <f t="shared" si="11"/>
        <v>1.9896281393095242E-2</v>
      </c>
    </row>
    <row r="94" spans="1:17" x14ac:dyDescent="0.25">
      <c r="A94" s="25">
        <v>41061</v>
      </c>
      <c r="B94" s="26">
        <v>0.17080000000000001</v>
      </c>
      <c r="C94" s="21">
        <v>1362.160034</v>
      </c>
      <c r="D94" s="26">
        <v>4.0000000000000002E-4</v>
      </c>
      <c r="E94" s="26">
        <v>2.1399999999999999E-2</v>
      </c>
      <c r="F94" s="21">
        <v>32</v>
      </c>
      <c r="G94" s="21">
        <f t="shared" si="6"/>
        <v>1294.2928624344845</v>
      </c>
      <c r="H94" s="21">
        <v>1290</v>
      </c>
      <c r="I94" s="28">
        <v>42950</v>
      </c>
      <c r="J94" s="21">
        <v>35</v>
      </c>
      <c r="K94" s="21">
        <v>6.6</v>
      </c>
      <c r="L94" s="21">
        <v>0.25</v>
      </c>
      <c r="M94" s="21">
        <f t="shared" si="7"/>
        <v>1283.3505214968543</v>
      </c>
      <c r="N94" s="21">
        <f t="shared" si="8"/>
        <v>641.67526074842715</v>
      </c>
      <c r="O94" s="21">
        <f t="shared" si="9"/>
        <v>2.2734435170194515E-2</v>
      </c>
      <c r="P94" s="21">
        <f t="shared" si="10"/>
        <v>6.3727344351701944</v>
      </c>
      <c r="Q94" s="26">
        <f t="shared" si="11"/>
        <v>9.9314011697089026E-3</v>
      </c>
    </row>
    <row r="95" spans="1:17" x14ac:dyDescent="0.25">
      <c r="A95" s="25">
        <v>41091</v>
      </c>
      <c r="B95" s="26">
        <v>0.1893</v>
      </c>
      <c r="C95" s="21">
        <v>1379.3199460000001</v>
      </c>
      <c r="D95" s="26">
        <v>6.9999999999999999E-4</v>
      </c>
      <c r="E95" s="26">
        <v>2.1100000000000001E-2</v>
      </c>
      <c r="F95" s="21">
        <v>31</v>
      </c>
      <c r="G95" s="21">
        <f t="shared" si="6"/>
        <v>1305.0168722045776</v>
      </c>
      <c r="H95" s="21">
        <v>1305</v>
      </c>
      <c r="I95" s="28">
        <v>43000</v>
      </c>
      <c r="J95" s="21">
        <v>53</v>
      </c>
      <c r="K95" s="21">
        <v>14.9</v>
      </c>
      <c r="L95" s="21">
        <v>2.4500000000000002</v>
      </c>
      <c r="M95" s="21">
        <f t="shared" si="7"/>
        <v>1289.9673615355759</v>
      </c>
      <c r="N95" s="21">
        <f t="shared" si="8"/>
        <v>644.98368076778797</v>
      </c>
      <c r="O95" s="21">
        <f t="shared" si="9"/>
        <v>3.9232606965066905E-2</v>
      </c>
      <c r="P95" s="21">
        <f t="shared" si="10"/>
        <v>12.489232606965066</v>
      </c>
      <c r="Q95" s="26">
        <f t="shared" si="11"/>
        <v>1.9363641250733501E-2</v>
      </c>
    </row>
    <row r="96" spans="1:17" x14ac:dyDescent="0.25">
      <c r="A96" s="25">
        <v>41122</v>
      </c>
      <c r="B96" s="26">
        <v>0.17469999999999999</v>
      </c>
      <c r="C96" s="21">
        <v>1406.579956</v>
      </c>
      <c r="D96" s="26">
        <v>8.9999999999999998E-4</v>
      </c>
      <c r="E96" s="26">
        <v>2.0799999999999999E-2</v>
      </c>
      <c r="F96" s="21">
        <v>28</v>
      </c>
      <c r="G96" s="21">
        <f t="shared" si="6"/>
        <v>1339.6225421917638</v>
      </c>
      <c r="H96" s="21">
        <v>1340</v>
      </c>
      <c r="I96" s="28">
        <v>43013</v>
      </c>
      <c r="J96" s="21">
        <v>35</v>
      </c>
      <c r="K96" s="21">
        <v>9.6</v>
      </c>
      <c r="L96" s="21">
        <v>0.85</v>
      </c>
      <c r="M96" s="21">
        <f t="shared" si="7"/>
        <v>1330.2843611543508</v>
      </c>
      <c r="N96" s="21">
        <f t="shared" si="8"/>
        <v>665.1421805771754</v>
      </c>
      <c r="O96" s="21">
        <f t="shared" si="9"/>
        <v>4.6586547765255185E-2</v>
      </c>
      <c r="P96" s="21">
        <f t="shared" si="10"/>
        <v>8.7965865477652549</v>
      </c>
      <c r="Q96" s="26">
        <f t="shared" si="11"/>
        <v>1.3225122093643257E-2</v>
      </c>
    </row>
    <row r="97" spans="1:17" x14ac:dyDescent="0.25">
      <c r="A97" s="25">
        <v>41153</v>
      </c>
      <c r="B97" s="26">
        <v>0.1573</v>
      </c>
      <c r="C97" s="21">
        <v>1440.670044</v>
      </c>
      <c r="D97" s="26">
        <v>5.9999999999999995E-4</v>
      </c>
      <c r="E97" s="26">
        <v>2.0500000000000001E-2</v>
      </c>
      <c r="F97" s="21">
        <v>33</v>
      </c>
      <c r="G97" s="21">
        <f t="shared" si="6"/>
        <v>1373.2543127343163</v>
      </c>
      <c r="H97" s="21">
        <v>1375</v>
      </c>
      <c r="I97" s="28">
        <v>43041</v>
      </c>
      <c r="J97" s="21">
        <v>35</v>
      </c>
      <c r="K97" s="21">
        <v>6.7</v>
      </c>
      <c r="L97" s="21">
        <v>0.75</v>
      </c>
      <c r="M97" s="21">
        <f t="shared" si="7"/>
        <v>1368.2208926866706</v>
      </c>
      <c r="N97" s="21">
        <f t="shared" si="8"/>
        <v>684.1104463433353</v>
      </c>
      <c r="O97" s="21">
        <f t="shared" si="9"/>
        <v>3.7475117364097935E-2</v>
      </c>
      <c r="P97" s="21">
        <f t="shared" si="10"/>
        <v>5.9874751173640979</v>
      </c>
      <c r="Q97" s="26">
        <f t="shared" si="11"/>
        <v>8.7522053629906955E-3</v>
      </c>
    </row>
    <row r="98" spans="1:17" x14ac:dyDescent="0.25">
      <c r="A98" s="25">
        <v>41183</v>
      </c>
      <c r="B98" s="26">
        <v>0.186</v>
      </c>
      <c r="C98" s="21">
        <v>1412.160034</v>
      </c>
      <c r="D98" s="26">
        <v>8.9999999999999998E-4</v>
      </c>
      <c r="E98" s="26">
        <v>2.1000000000000001E-2</v>
      </c>
      <c r="F98" s="21">
        <v>30</v>
      </c>
      <c r="G98" s="21">
        <f t="shared" si="6"/>
        <v>1338.5171925309985</v>
      </c>
      <c r="H98" s="21">
        <v>1340</v>
      </c>
      <c r="I98" s="28">
        <v>43091</v>
      </c>
      <c r="J98" s="21">
        <v>52</v>
      </c>
      <c r="K98" s="21">
        <v>15.2</v>
      </c>
      <c r="L98" s="21">
        <v>4</v>
      </c>
      <c r="M98" s="21">
        <f t="shared" si="7"/>
        <v>1324.6281973158048</v>
      </c>
      <c r="N98" s="21">
        <f t="shared" si="8"/>
        <v>662.31409865790238</v>
      </c>
      <c r="O98" s="21">
        <f t="shared" si="9"/>
        <v>5.0119334976562888E-2</v>
      </c>
      <c r="P98" s="21">
        <f t="shared" si="10"/>
        <v>11.250119334976562</v>
      </c>
      <c r="Q98" s="26">
        <f t="shared" si="11"/>
        <v>1.6986078595901156E-2</v>
      </c>
    </row>
    <row r="99" spans="1:17" x14ac:dyDescent="0.25">
      <c r="A99" s="25">
        <v>41214</v>
      </c>
      <c r="B99" s="26">
        <v>0.15870000000000001</v>
      </c>
      <c r="C99" s="21">
        <v>1416.1800539999999</v>
      </c>
      <c r="D99" s="26">
        <v>1.1000000000000001E-3</v>
      </c>
      <c r="E99" s="26">
        <v>2.1999999999999999E-2</v>
      </c>
      <c r="F99" s="21">
        <v>31</v>
      </c>
      <c r="G99" s="21">
        <f t="shared" si="6"/>
        <v>1351.2376134345768</v>
      </c>
      <c r="H99" s="21">
        <v>1350</v>
      </c>
      <c r="I99" s="28">
        <v>42754</v>
      </c>
      <c r="J99" s="21">
        <v>50</v>
      </c>
      <c r="K99" s="21">
        <v>11.3</v>
      </c>
      <c r="L99" s="21">
        <v>4.3</v>
      </c>
      <c r="M99" s="21">
        <f t="shared" si="7"/>
        <v>1338.4965906682112</v>
      </c>
      <c r="N99" s="21">
        <f t="shared" si="8"/>
        <v>669.24829533410559</v>
      </c>
      <c r="O99" s="21">
        <f t="shared" si="9"/>
        <v>6.3582961489129994E-2</v>
      </c>
      <c r="P99" s="21">
        <f t="shared" si="10"/>
        <v>7.0635829614891312</v>
      </c>
      <c r="Q99" s="26">
        <f t="shared" si="11"/>
        <v>1.0554502731998462E-2</v>
      </c>
    </row>
    <row r="100" spans="1:17" x14ac:dyDescent="0.25">
      <c r="A100" s="25">
        <v>41244</v>
      </c>
      <c r="B100" s="26">
        <v>0.1802</v>
      </c>
      <c r="C100" s="21">
        <v>1426.1899410000001</v>
      </c>
      <c r="D100" s="26">
        <v>2.0000000000000001E-4</v>
      </c>
      <c r="E100" s="26">
        <v>2.1999999999999999E-2</v>
      </c>
      <c r="F100" s="21">
        <v>31</v>
      </c>
      <c r="G100" s="21">
        <f t="shared" si="6"/>
        <v>1352.597937648977</v>
      </c>
      <c r="H100" s="21">
        <v>1350</v>
      </c>
      <c r="I100" s="28">
        <v>42767</v>
      </c>
      <c r="J100" s="21">
        <v>32</v>
      </c>
      <c r="K100" s="21">
        <v>5.5</v>
      </c>
      <c r="L100" s="21">
        <v>0.05</v>
      </c>
      <c r="M100" s="21">
        <f t="shared" si="7"/>
        <v>1344.4763289746506</v>
      </c>
      <c r="N100" s="21">
        <f t="shared" si="8"/>
        <v>672.23816448732532</v>
      </c>
      <c r="O100" s="21">
        <f t="shared" si="9"/>
        <v>1.1512362487764641E-2</v>
      </c>
      <c r="P100" s="21">
        <f t="shared" si="10"/>
        <v>5.4615123624877651</v>
      </c>
      <c r="Q100" s="26">
        <f t="shared" si="11"/>
        <v>8.124371169335386E-3</v>
      </c>
    </row>
    <row r="101" spans="1:17" x14ac:dyDescent="0.25">
      <c r="A101" s="25">
        <v>41275</v>
      </c>
      <c r="B101" s="26">
        <v>0.14280000000000001</v>
      </c>
      <c r="C101" s="21">
        <v>1498.1099850000001</v>
      </c>
      <c r="D101" s="26">
        <v>4.0000000000000002E-4</v>
      </c>
      <c r="E101" s="26">
        <v>2.1299999999999999E-2</v>
      </c>
      <c r="F101" s="21">
        <v>28</v>
      </c>
      <c r="G101" s="21">
        <f t="shared" si="6"/>
        <v>1438.7303084624964</v>
      </c>
      <c r="H101" s="21">
        <v>1440</v>
      </c>
      <c r="I101" s="28">
        <v>42795</v>
      </c>
      <c r="J101" s="21">
        <v>29</v>
      </c>
      <c r="K101" s="21">
        <v>6.1</v>
      </c>
      <c r="L101" s="21">
        <v>0.15</v>
      </c>
      <c r="M101" s="21">
        <f t="shared" si="7"/>
        <v>1433.8542363436457</v>
      </c>
      <c r="N101" s="21">
        <f t="shared" si="8"/>
        <v>716.92711817182283</v>
      </c>
      <c r="O101" s="21">
        <f t="shared" si="9"/>
        <v>2.2186377990738877E-2</v>
      </c>
      <c r="P101" s="21">
        <f t="shared" si="10"/>
        <v>5.972186377990738</v>
      </c>
      <c r="Q101" s="26">
        <f t="shared" si="11"/>
        <v>8.3302559306445562E-3</v>
      </c>
    </row>
    <row r="102" spans="1:17" x14ac:dyDescent="0.25">
      <c r="A102" s="25">
        <v>41306</v>
      </c>
      <c r="B102" s="26">
        <v>0.15509999999999999</v>
      </c>
      <c r="C102" s="21">
        <v>1514.6800539999999</v>
      </c>
      <c r="D102" s="26">
        <v>6.9999999999999999E-4</v>
      </c>
      <c r="E102" s="26">
        <v>2.1000000000000001E-2</v>
      </c>
      <c r="F102" s="21">
        <v>28</v>
      </c>
      <c r="G102" s="21">
        <f t="shared" si="6"/>
        <v>1449.990298702689</v>
      </c>
      <c r="H102" s="21">
        <v>1450</v>
      </c>
      <c r="I102" s="28">
        <v>42830</v>
      </c>
      <c r="J102" s="21">
        <v>36</v>
      </c>
      <c r="K102" s="21">
        <v>9</v>
      </c>
      <c r="L102" s="21">
        <v>0.3</v>
      </c>
      <c r="M102" s="21">
        <f t="shared" si="7"/>
        <v>1440.8998938667173</v>
      </c>
      <c r="N102" s="21">
        <f t="shared" si="8"/>
        <v>720.44994693335866</v>
      </c>
      <c r="O102" s="21">
        <f t="shared" si="9"/>
        <v>3.9171514622779346E-2</v>
      </c>
      <c r="P102" s="21">
        <f t="shared" si="10"/>
        <v>8.7391715146227789</v>
      </c>
      <c r="Q102" s="26">
        <f t="shared" si="11"/>
        <v>1.2130157760190868E-2</v>
      </c>
    </row>
    <row r="103" spans="1:17" x14ac:dyDescent="0.25">
      <c r="A103" s="25">
        <v>41334</v>
      </c>
      <c r="B103" s="26">
        <v>0.127</v>
      </c>
      <c r="C103" s="21">
        <v>1569.1899410000001</v>
      </c>
      <c r="D103" s="26">
        <v>4.0000000000000002E-4</v>
      </c>
      <c r="E103" s="26">
        <v>2.07E-2</v>
      </c>
      <c r="F103" s="21">
        <v>33</v>
      </c>
      <c r="G103" s="21">
        <f t="shared" si="6"/>
        <v>1508.8579087570417</v>
      </c>
      <c r="H103" s="21">
        <v>1510</v>
      </c>
      <c r="I103" s="28">
        <v>42858</v>
      </c>
      <c r="J103" s="21">
        <v>36</v>
      </c>
      <c r="K103" s="21">
        <v>7.4</v>
      </c>
      <c r="L103" s="21">
        <v>0.25</v>
      </c>
      <c r="M103" s="21">
        <f t="shared" si="7"/>
        <v>1502.5404285723755</v>
      </c>
      <c r="N103" s="21">
        <f t="shared" si="8"/>
        <v>751.27021428618775</v>
      </c>
      <c r="O103" s="21">
        <f t="shared" si="9"/>
        <v>2.7437336750493799E-2</v>
      </c>
      <c r="P103" s="21">
        <f t="shared" si="10"/>
        <v>7.1774373367504944</v>
      </c>
      <c r="Q103" s="26">
        <f t="shared" si="11"/>
        <v>9.5537360596281169E-3</v>
      </c>
    </row>
    <row r="104" spans="1:17" x14ac:dyDescent="0.25">
      <c r="A104" s="25">
        <v>41365</v>
      </c>
      <c r="B104" s="26">
        <v>0.13519999999999999</v>
      </c>
      <c r="C104" s="21">
        <v>1597.5699460000001</v>
      </c>
      <c r="D104" s="26">
        <v>2.9999999999999997E-4</v>
      </c>
      <c r="E104" s="26">
        <v>2.07E-2</v>
      </c>
      <c r="F104" s="21">
        <v>31</v>
      </c>
      <c r="G104" s="21">
        <f t="shared" si="6"/>
        <v>1534.4069694516004</v>
      </c>
      <c r="H104" s="21">
        <v>1535</v>
      </c>
      <c r="I104" s="28">
        <v>42908</v>
      </c>
      <c r="J104" s="21">
        <v>53</v>
      </c>
      <c r="K104" s="21">
        <v>12.6</v>
      </c>
      <c r="L104" s="21">
        <v>4.5</v>
      </c>
      <c r="M104" s="21">
        <f t="shared" si="7"/>
        <v>1522.3331343331122</v>
      </c>
      <c r="N104" s="21">
        <f t="shared" si="8"/>
        <v>761.16656716655609</v>
      </c>
      <c r="O104" s="21">
        <f t="shared" si="9"/>
        <v>1.9715399317440745E-2</v>
      </c>
      <c r="P104" s="21">
        <f t="shared" si="10"/>
        <v>8.1197153993174407</v>
      </c>
      <c r="Q104" s="26">
        <f t="shared" si="11"/>
        <v>1.0667461958481828E-2</v>
      </c>
    </row>
    <row r="105" spans="1:17" x14ac:dyDescent="0.25">
      <c r="A105" s="25">
        <v>41395</v>
      </c>
      <c r="B105" s="26">
        <v>0.16300000000000001</v>
      </c>
      <c r="C105" s="21">
        <v>1630.73999</v>
      </c>
      <c r="D105" s="26">
        <v>2.9999999999999997E-4</v>
      </c>
      <c r="E105" s="26">
        <v>2.01E-2</v>
      </c>
      <c r="F105" s="21">
        <v>28</v>
      </c>
      <c r="G105" s="21">
        <f t="shared" si="6"/>
        <v>1557.9094718522156</v>
      </c>
      <c r="H105" s="21">
        <v>1560</v>
      </c>
      <c r="I105" s="28">
        <v>42921</v>
      </c>
      <c r="J105" s="21">
        <v>35</v>
      </c>
      <c r="K105" s="21">
        <v>10.3</v>
      </c>
      <c r="L105" s="21">
        <v>3</v>
      </c>
      <c r="M105" s="21">
        <f t="shared" si="7"/>
        <v>1549.655123933152</v>
      </c>
      <c r="N105" s="21">
        <f t="shared" si="8"/>
        <v>774.82756196657601</v>
      </c>
      <c r="O105" s="21">
        <f t="shared" si="9"/>
        <v>1.8068897012640028E-2</v>
      </c>
      <c r="P105" s="21">
        <f t="shared" si="10"/>
        <v>7.3180688970126404</v>
      </c>
      <c r="Q105" s="26">
        <f t="shared" si="11"/>
        <v>9.4447710125834718E-3</v>
      </c>
    </row>
    <row r="106" spans="1:17" x14ac:dyDescent="0.25">
      <c r="A106" s="25">
        <v>41426</v>
      </c>
      <c r="B106" s="26">
        <v>0.1686</v>
      </c>
      <c r="C106" s="21">
        <v>1606.280029</v>
      </c>
      <c r="D106" s="26">
        <v>2.0000000000000001E-4</v>
      </c>
      <c r="E106" s="26">
        <v>2.06E-2</v>
      </c>
      <c r="F106" s="21">
        <v>33</v>
      </c>
      <c r="G106" s="21">
        <f t="shared" si="6"/>
        <v>1526.0917135175978</v>
      </c>
      <c r="H106" s="21">
        <v>1525</v>
      </c>
      <c r="I106" s="28">
        <v>42949</v>
      </c>
      <c r="J106" s="21">
        <v>35</v>
      </c>
      <c r="K106" s="21">
        <v>9.6</v>
      </c>
      <c r="L106" s="21">
        <v>0.05</v>
      </c>
      <c r="M106" s="21">
        <f t="shared" si="7"/>
        <v>1515.3707537051025</v>
      </c>
      <c r="N106" s="21">
        <f t="shared" si="8"/>
        <v>757.68537685255126</v>
      </c>
      <c r="O106" s="21">
        <f t="shared" si="9"/>
        <v>1.3874326773642769E-2</v>
      </c>
      <c r="P106" s="21">
        <f t="shared" si="10"/>
        <v>9.5638743267736412</v>
      </c>
      <c r="Q106" s="26">
        <f t="shared" si="11"/>
        <v>1.2622487669621228E-2</v>
      </c>
    </row>
    <row r="107" spans="1:17" x14ac:dyDescent="0.25">
      <c r="A107" s="25">
        <v>41456</v>
      </c>
      <c r="B107" s="26">
        <v>0.13450000000000001</v>
      </c>
      <c r="C107" s="21">
        <v>1685.7299800000001</v>
      </c>
      <c r="D107" s="26">
        <v>2.9999999999999997E-4</v>
      </c>
      <c r="E107" s="26">
        <v>2.0199999999999999E-2</v>
      </c>
      <c r="F107" s="21">
        <v>30</v>
      </c>
      <c r="G107" s="21">
        <f t="shared" si="6"/>
        <v>1620.4990673751795</v>
      </c>
      <c r="H107" s="21">
        <v>1620</v>
      </c>
      <c r="I107" s="28">
        <v>42999</v>
      </c>
      <c r="J107" s="21">
        <v>52</v>
      </c>
      <c r="K107" s="21">
        <v>12.4</v>
      </c>
      <c r="L107" s="21">
        <v>19.600000000000001</v>
      </c>
      <c r="M107" s="21">
        <f t="shared" si="7"/>
        <v>1607.5307631234286</v>
      </c>
      <c r="N107" s="21">
        <f t="shared" si="8"/>
        <v>803.76538156171432</v>
      </c>
      <c r="O107" s="21">
        <f t="shared" si="9"/>
        <v>2.0124873960633737E-2</v>
      </c>
      <c r="P107" s="21">
        <f t="shared" si="10"/>
        <v>-7.1798751260393674</v>
      </c>
      <c r="Q107" s="26">
        <f t="shared" si="11"/>
        <v>-8.9327996586378057E-3</v>
      </c>
    </row>
    <row r="108" spans="1:17" x14ac:dyDescent="0.25">
      <c r="A108" s="25">
        <v>41487</v>
      </c>
      <c r="B108" s="26">
        <v>0.1701</v>
      </c>
      <c r="C108" s="21">
        <v>1632.969971</v>
      </c>
      <c r="D108" s="26">
        <v>2.0000000000000001E-4</v>
      </c>
      <c r="E108" s="26">
        <v>2.0400000000000001E-2</v>
      </c>
      <c r="F108" s="21">
        <v>31</v>
      </c>
      <c r="G108" s="21">
        <f t="shared" si="6"/>
        <v>1553.2514046672004</v>
      </c>
      <c r="H108" s="21">
        <v>1555</v>
      </c>
      <c r="I108" s="28">
        <v>43012</v>
      </c>
      <c r="J108" s="21">
        <v>35</v>
      </c>
      <c r="K108" s="21">
        <v>11</v>
      </c>
      <c r="L108" s="21">
        <v>0.5</v>
      </c>
      <c r="M108" s="21">
        <f t="shared" si="7"/>
        <v>1543.9701783681535</v>
      </c>
      <c r="N108" s="21">
        <f t="shared" si="8"/>
        <v>771.98508918407674</v>
      </c>
      <c r="O108" s="21">
        <f t="shared" si="9"/>
        <v>1.3300133652677591E-2</v>
      </c>
      <c r="P108" s="21">
        <f t="shared" si="10"/>
        <v>10.513300133652677</v>
      </c>
      <c r="Q108" s="26">
        <f t="shared" si="11"/>
        <v>1.3618527457265205E-2</v>
      </c>
    </row>
    <row r="109" spans="1:17" x14ac:dyDescent="0.25">
      <c r="A109" s="25">
        <v>41518</v>
      </c>
      <c r="B109" s="26">
        <v>0.16600000000000001</v>
      </c>
      <c r="C109" s="21">
        <v>1681.5500489999999</v>
      </c>
      <c r="D109" s="26">
        <v>2.9999999999999997E-4</v>
      </c>
      <c r="E109" s="26">
        <v>2.0400000000000001E-2</v>
      </c>
      <c r="F109" s="21">
        <v>31</v>
      </c>
      <c r="G109" s="21">
        <f t="shared" si="6"/>
        <v>1601.2935722798452</v>
      </c>
      <c r="H109" s="21">
        <v>1600</v>
      </c>
      <c r="I109" s="28">
        <v>43040</v>
      </c>
      <c r="J109" s="21">
        <v>32</v>
      </c>
      <c r="K109" s="21">
        <v>9</v>
      </c>
      <c r="L109" s="21">
        <v>0.05</v>
      </c>
      <c r="M109" s="21">
        <f t="shared" si="7"/>
        <v>1590.957918361624</v>
      </c>
      <c r="N109" s="21">
        <f t="shared" si="8"/>
        <v>795.47895918081201</v>
      </c>
      <c r="O109" s="21">
        <f t="shared" si="9"/>
        <v>2.0497944206621124E-2</v>
      </c>
      <c r="P109" s="21">
        <f t="shared" si="10"/>
        <v>8.9704979442066204</v>
      </c>
      <c r="Q109" s="26">
        <f t="shared" si="11"/>
        <v>1.1276851311622977E-2</v>
      </c>
    </row>
    <row r="110" spans="1:17" x14ac:dyDescent="0.25">
      <c r="A110" s="25">
        <v>41548</v>
      </c>
      <c r="B110" s="26">
        <v>0.13750000000000001</v>
      </c>
      <c r="C110" s="21">
        <v>1756.540039</v>
      </c>
      <c r="D110" s="26">
        <v>2.9999999999999997E-4</v>
      </c>
      <c r="E110" s="26">
        <v>2.01E-2</v>
      </c>
      <c r="F110" s="21">
        <v>29</v>
      </c>
      <c r="G110" s="21">
        <f t="shared" si="6"/>
        <v>1688.3070671434891</v>
      </c>
      <c r="H110" s="21">
        <v>1690</v>
      </c>
      <c r="I110" s="28">
        <v>43075</v>
      </c>
      <c r="J110" s="21">
        <v>36</v>
      </c>
      <c r="K110" s="21">
        <v>7.9</v>
      </c>
      <c r="L110" s="21">
        <v>0.95</v>
      </c>
      <c r="M110" s="21">
        <f t="shared" si="7"/>
        <v>1682.0499952603475</v>
      </c>
      <c r="N110" s="21">
        <f t="shared" si="8"/>
        <v>841.02499763017374</v>
      </c>
      <c r="O110" s="21">
        <f t="shared" si="9"/>
        <v>2.0234891783045644E-2</v>
      </c>
      <c r="P110" s="21">
        <f t="shared" si="10"/>
        <v>6.9702348917830461</v>
      </c>
      <c r="Q110" s="26">
        <f t="shared" si="11"/>
        <v>8.2877856323220565E-3</v>
      </c>
    </row>
    <row r="111" spans="1:17" x14ac:dyDescent="0.25">
      <c r="A111" s="25">
        <v>41579</v>
      </c>
      <c r="B111" s="26">
        <v>0.13700000000000001</v>
      </c>
      <c r="C111" s="21">
        <v>1805.8100589999999</v>
      </c>
      <c r="D111" s="26">
        <v>5.0000000000000001E-4</v>
      </c>
      <c r="E111" s="26">
        <v>1.95E-2</v>
      </c>
      <c r="F111" s="21">
        <v>32</v>
      </c>
      <c r="G111" s="21">
        <f t="shared" si="6"/>
        <v>1732.6347133363827</v>
      </c>
      <c r="H111" s="21">
        <v>1730</v>
      </c>
      <c r="I111" s="28">
        <v>42738</v>
      </c>
      <c r="J111" s="21">
        <v>35</v>
      </c>
      <c r="K111" s="21">
        <v>7</v>
      </c>
      <c r="L111" s="21">
        <v>0.35</v>
      </c>
      <c r="M111" s="21">
        <f t="shared" si="7"/>
        <v>1722.9170567829012</v>
      </c>
      <c r="N111" s="21">
        <f t="shared" si="8"/>
        <v>861.45852839145061</v>
      </c>
      <c r="O111" s="21">
        <f t="shared" si="9"/>
        <v>3.8070249353540107E-2</v>
      </c>
      <c r="P111" s="21">
        <f t="shared" si="10"/>
        <v>6.6880702493535402</v>
      </c>
      <c r="Q111" s="26">
        <f t="shared" si="11"/>
        <v>7.7636589910390335E-3</v>
      </c>
    </row>
    <row r="112" spans="1:17" x14ac:dyDescent="0.25">
      <c r="A112" s="25">
        <v>41609</v>
      </c>
      <c r="B112" s="26">
        <v>0.13719999999999999</v>
      </c>
      <c r="C112" s="21">
        <v>1848.3599850000001</v>
      </c>
      <c r="D112" s="26">
        <v>1E-4</v>
      </c>
      <c r="E112" s="26">
        <v>1.9400000000000001E-2</v>
      </c>
      <c r="F112" s="21">
        <v>31</v>
      </c>
      <c r="G112" s="21">
        <f t="shared" si="6"/>
        <v>1774.4500325110639</v>
      </c>
      <c r="H112" s="21">
        <v>1775</v>
      </c>
      <c r="I112" s="28">
        <v>42788</v>
      </c>
      <c r="J112" s="21">
        <v>53</v>
      </c>
      <c r="K112" s="21">
        <v>12.3</v>
      </c>
      <c r="L112" s="21">
        <v>24.7</v>
      </c>
      <c r="M112" s="21">
        <f t="shared" si="7"/>
        <v>1762.6742262145224</v>
      </c>
      <c r="N112" s="21">
        <f t="shared" si="8"/>
        <v>881.33711310726119</v>
      </c>
      <c r="O112" s="21">
        <f t="shared" si="9"/>
        <v>7.5898268900398483E-3</v>
      </c>
      <c r="P112" s="21">
        <f t="shared" si="10"/>
        <v>-12.392410173109958</v>
      </c>
      <c r="Q112" s="26">
        <f t="shared" si="11"/>
        <v>-1.4060919469757729E-2</v>
      </c>
    </row>
    <row r="113" spans="1:17" x14ac:dyDescent="0.25">
      <c r="A113" s="25">
        <v>41640</v>
      </c>
      <c r="B113" s="26">
        <v>0.18410000000000001</v>
      </c>
      <c r="C113" s="21">
        <v>1782.589966</v>
      </c>
      <c r="D113" s="26">
        <v>2.9999999999999997E-4</v>
      </c>
      <c r="E113" s="26">
        <v>1.9400000000000001E-2</v>
      </c>
      <c r="F113" s="21">
        <v>28</v>
      </c>
      <c r="G113" s="21">
        <f t="shared" si="6"/>
        <v>1693.6699083047611</v>
      </c>
      <c r="H113" s="21">
        <v>1695</v>
      </c>
      <c r="I113" s="28">
        <v>42801</v>
      </c>
      <c r="J113" s="21">
        <v>35</v>
      </c>
      <c r="K113" s="21">
        <v>12.5</v>
      </c>
      <c r="L113" s="21">
        <v>0.3</v>
      </c>
      <c r="M113" s="21">
        <f t="shared" si="7"/>
        <v>1682.4512404273671</v>
      </c>
      <c r="N113" s="21">
        <f t="shared" si="8"/>
        <v>841.22562021368356</v>
      </c>
      <c r="O113" s="21">
        <f t="shared" si="9"/>
        <v>1.9647610217701138E-2</v>
      </c>
      <c r="P113" s="21">
        <f t="shared" si="10"/>
        <v>12.219647610217701</v>
      </c>
      <c r="Q113" s="26">
        <f t="shared" si="11"/>
        <v>1.452600505333365E-2</v>
      </c>
    </row>
    <row r="114" spans="1:17" x14ac:dyDescent="0.25">
      <c r="A114" s="25">
        <v>41671</v>
      </c>
      <c r="B114" s="26">
        <v>0.14000000000000001</v>
      </c>
      <c r="C114" s="21">
        <v>1859.4499510000001</v>
      </c>
      <c r="D114" s="26">
        <v>4.0000000000000002E-4</v>
      </c>
      <c r="E114" s="26">
        <v>1.9699999999999999E-2</v>
      </c>
      <c r="F114" s="21">
        <v>31</v>
      </c>
      <c r="G114" s="21">
        <f t="shared" si="6"/>
        <v>1783.698178115942</v>
      </c>
      <c r="H114" s="21">
        <v>1785</v>
      </c>
      <c r="I114" s="28">
        <v>42829</v>
      </c>
      <c r="J114" s="21">
        <v>35</v>
      </c>
      <c r="K114" s="21">
        <v>8.8000000000000007</v>
      </c>
      <c r="L114" s="21">
        <v>0.55000000000000004</v>
      </c>
      <c r="M114" s="21">
        <f t="shared" si="7"/>
        <v>1776.1315355596005</v>
      </c>
      <c r="N114" s="21">
        <f t="shared" si="8"/>
        <v>888.06576777980024</v>
      </c>
      <c r="O114" s="21">
        <f t="shared" si="9"/>
        <v>3.0469381998815721E-2</v>
      </c>
      <c r="P114" s="21">
        <f t="shared" si="10"/>
        <v>8.2804693819988149</v>
      </c>
      <c r="Q114" s="26">
        <f t="shared" si="11"/>
        <v>9.3241623339455123E-3</v>
      </c>
    </row>
    <row r="115" spans="1:17" x14ac:dyDescent="0.25">
      <c r="A115" s="25">
        <v>41699</v>
      </c>
      <c r="B115" s="26">
        <v>0.13880000000000001</v>
      </c>
      <c r="C115" s="21">
        <v>1872.339966</v>
      </c>
      <c r="D115" s="26">
        <v>2.9999999999999997E-4</v>
      </c>
      <c r="E115" s="26">
        <v>1.9400000000000001E-2</v>
      </c>
      <c r="F115" s="21">
        <v>30</v>
      </c>
      <c r="G115" s="21">
        <f t="shared" si="6"/>
        <v>1797.8784018814574</v>
      </c>
      <c r="H115" s="21">
        <v>1800</v>
      </c>
      <c r="I115" s="28">
        <v>42857</v>
      </c>
      <c r="J115" s="21">
        <v>32</v>
      </c>
      <c r="K115" s="21">
        <v>9.4</v>
      </c>
      <c r="L115" s="21">
        <v>0.2</v>
      </c>
      <c r="M115" s="21">
        <f t="shared" si="7"/>
        <v>1790.5526581568267</v>
      </c>
      <c r="N115" s="21">
        <f t="shared" si="8"/>
        <v>895.27632907841337</v>
      </c>
      <c r="O115" s="21">
        <f t="shared" si="9"/>
        <v>2.2307362587511554E-2</v>
      </c>
      <c r="P115" s="21">
        <f t="shared" si="10"/>
        <v>9.2223073625875127</v>
      </c>
      <c r="Q115" s="26">
        <f t="shared" si="11"/>
        <v>1.0301073604929156E-2</v>
      </c>
    </row>
    <row r="116" spans="1:17" x14ac:dyDescent="0.25">
      <c r="A116" s="25">
        <v>41730</v>
      </c>
      <c r="B116" s="26">
        <v>0.1341</v>
      </c>
      <c r="C116" s="21">
        <v>1883.9499510000001</v>
      </c>
      <c r="D116" s="26">
        <v>2.0000000000000001E-4</v>
      </c>
      <c r="E116" s="26">
        <v>1.9599999999999999E-2</v>
      </c>
      <c r="F116" s="21">
        <v>30</v>
      </c>
      <c r="G116" s="21">
        <f t="shared" si="6"/>
        <v>1811.3237879118321</v>
      </c>
      <c r="H116" s="21">
        <v>1810</v>
      </c>
      <c r="I116" s="28">
        <v>42892</v>
      </c>
      <c r="J116" s="21">
        <v>37</v>
      </c>
      <c r="K116" s="21">
        <v>9.6</v>
      </c>
      <c r="L116" s="21">
        <v>0.35</v>
      </c>
      <c r="M116" s="21">
        <f t="shared" si="7"/>
        <v>1800.3633044815724</v>
      </c>
      <c r="N116" s="21">
        <f t="shared" si="8"/>
        <v>900.18165224078621</v>
      </c>
      <c r="O116" s="21">
        <f t="shared" si="9"/>
        <v>1.4955437752389365E-2</v>
      </c>
      <c r="P116" s="21">
        <f t="shared" si="10"/>
        <v>9.2649554377523895</v>
      </c>
      <c r="Q116" s="26">
        <f t="shared" si="11"/>
        <v>1.0292317572447191E-2</v>
      </c>
    </row>
    <row r="117" spans="1:17" x14ac:dyDescent="0.25">
      <c r="A117" s="25">
        <v>41760</v>
      </c>
      <c r="B117" s="26">
        <v>0.114</v>
      </c>
      <c r="C117" s="21">
        <v>1923.5699460000001</v>
      </c>
      <c r="D117" s="26">
        <v>5.0000000000000001E-4</v>
      </c>
      <c r="E117" s="26">
        <v>1.9599999999999999E-2</v>
      </c>
      <c r="F117" s="21">
        <v>31</v>
      </c>
      <c r="G117" s="21">
        <f t="shared" si="6"/>
        <v>1858.7600166329851</v>
      </c>
      <c r="H117" s="21">
        <v>1860</v>
      </c>
      <c r="I117" s="28">
        <v>42919</v>
      </c>
      <c r="J117" s="21">
        <v>34</v>
      </c>
      <c r="K117" s="21">
        <v>7.8</v>
      </c>
      <c r="L117" s="21">
        <v>0.5</v>
      </c>
      <c r="M117" s="21">
        <f t="shared" si="7"/>
        <v>1852.1133718803965</v>
      </c>
      <c r="N117" s="21">
        <f t="shared" si="8"/>
        <v>926.05668594019824</v>
      </c>
      <c r="O117" s="21">
        <f t="shared" si="9"/>
        <v>3.9657769801695074E-2</v>
      </c>
      <c r="P117" s="21">
        <f t="shared" si="10"/>
        <v>7.3396577698016952</v>
      </c>
      <c r="Q117" s="26">
        <f t="shared" si="11"/>
        <v>7.925711115999292E-3</v>
      </c>
    </row>
    <row r="118" spans="1:17" x14ac:dyDescent="0.25">
      <c r="A118" s="25">
        <v>41791</v>
      </c>
      <c r="B118" s="26">
        <v>0.1157</v>
      </c>
      <c r="C118" s="21">
        <v>1960.2299800000001</v>
      </c>
      <c r="D118" s="26">
        <v>2.0000000000000001E-4</v>
      </c>
      <c r="E118" s="26">
        <v>1.9199999999999998E-2</v>
      </c>
      <c r="F118" s="21">
        <v>31</v>
      </c>
      <c r="G118" s="21">
        <f t="shared" si="6"/>
        <v>1893.2932572203736</v>
      </c>
      <c r="H118" s="21">
        <v>1895</v>
      </c>
      <c r="I118" s="28">
        <v>42948</v>
      </c>
      <c r="J118" s="21">
        <v>32</v>
      </c>
      <c r="K118" s="21">
        <v>7.3</v>
      </c>
      <c r="L118" s="21">
        <v>1.1000000000000001</v>
      </c>
      <c r="M118" s="21">
        <f t="shared" si="7"/>
        <v>1887.6667728940467</v>
      </c>
      <c r="N118" s="21">
        <f t="shared" si="8"/>
        <v>943.83338644702337</v>
      </c>
      <c r="O118" s="21">
        <f t="shared" si="9"/>
        <v>1.615637556323278E-2</v>
      </c>
      <c r="P118" s="21">
        <f t="shared" si="10"/>
        <v>6.2161563755632319</v>
      </c>
      <c r="Q118" s="26">
        <f t="shared" si="11"/>
        <v>6.5860738397519481E-3</v>
      </c>
    </row>
    <row r="119" spans="1:17" x14ac:dyDescent="0.25">
      <c r="A119" s="25">
        <v>41821</v>
      </c>
      <c r="B119" s="26">
        <v>0.16950000000000001</v>
      </c>
      <c r="C119" s="21">
        <v>1930.670044</v>
      </c>
      <c r="D119" s="26">
        <v>1E-4</v>
      </c>
      <c r="E119" s="26">
        <v>1.9099999999999999E-2</v>
      </c>
      <c r="F119" s="21">
        <v>29</v>
      </c>
      <c r="G119" s="21">
        <f t="shared" si="6"/>
        <v>1839.8857970292231</v>
      </c>
      <c r="H119" s="21">
        <v>1840</v>
      </c>
      <c r="I119" s="28">
        <v>42983</v>
      </c>
      <c r="J119" s="21">
        <v>36</v>
      </c>
      <c r="K119" s="21">
        <v>12.5</v>
      </c>
      <c r="L119" s="21">
        <v>0.35</v>
      </c>
      <c r="M119" s="21">
        <f t="shared" si="7"/>
        <v>1827.481852144291</v>
      </c>
      <c r="N119" s="21">
        <f t="shared" si="8"/>
        <v>913.7409260721455</v>
      </c>
      <c r="O119" s="21">
        <f t="shared" si="9"/>
        <v>7.3592037163190804E-3</v>
      </c>
      <c r="P119" s="21">
        <f t="shared" si="10"/>
        <v>12.15735920371632</v>
      </c>
      <c r="Q119" s="26">
        <f t="shared" si="11"/>
        <v>1.3305039598014483E-2</v>
      </c>
    </row>
    <row r="120" spans="1:17" x14ac:dyDescent="0.25">
      <c r="A120" s="25">
        <v>41852</v>
      </c>
      <c r="B120" s="26">
        <v>0.1198</v>
      </c>
      <c r="C120" s="21">
        <v>2003.369995</v>
      </c>
      <c r="D120" s="26">
        <v>2.0000000000000001E-4</v>
      </c>
      <c r="E120" s="26">
        <v>1.9400000000000001E-2</v>
      </c>
      <c r="F120" s="21">
        <v>32</v>
      </c>
      <c r="G120" s="21">
        <f t="shared" si="6"/>
        <v>1931.615667775452</v>
      </c>
      <c r="H120" s="21">
        <v>1930</v>
      </c>
      <c r="I120" s="28">
        <v>43011</v>
      </c>
      <c r="J120" s="21">
        <v>35</v>
      </c>
      <c r="K120" s="21">
        <v>8.6999999999999993</v>
      </c>
      <c r="L120" s="21">
        <v>2.75</v>
      </c>
      <c r="M120" s="21">
        <f t="shared" si="7"/>
        <v>1921.2629866562934</v>
      </c>
      <c r="N120" s="21">
        <f t="shared" si="8"/>
        <v>960.63149332814669</v>
      </c>
      <c r="O120" s="21">
        <f t="shared" si="9"/>
        <v>1.6996646428435923E-2</v>
      </c>
      <c r="P120" s="21">
        <f t="shared" si="10"/>
        <v>5.9669966464284352</v>
      </c>
      <c r="Q120" s="26">
        <f t="shared" si="11"/>
        <v>6.2115355241535268E-3</v>
      </c>
    </row>
    <row r="121" spans="1:17" x14ac:dyDescent="0.25">
      <c r="A121" s="25">
        <v>41883</v>
      </c>
      <c r="B121" s="26">
        <v>0.16309999999999999</v>
      </c>
      <c r="C121" s="21">
        <v>1972.290039</v>
      </c>
      <c r="D121" s="26">
        <v>2.0000000000000001E-4</v>
      </c>
      <c r="E121" s="26">
        <v>1.9300000000000001E-2</v>
      </c>
      <c r="F121" s="21">
        <v>31</v>
      </c>
      <c r="G121" s="21">
        <f t="shared" si="6"/>
        <v>1879.8271053637729</v>
      </c>
      <c r="H121" s="21">
        <v>1880</v>
      </c>
      <c r="I121" s="28">
        <v>43046</v>
      </c>
      <c r="J121" s="21">
        <v>38</v>
      </c>
      <c r="K121" s="21">
        <v>13.6</v>
      </c>
      <c r="L121" s="21">
        <v>0.4</v>
      </c>
      <c r="M121" s="21">
        <f t="shared" si="7"/>
        <v>1866.3608552020569</v>
      </c>
      <c r="N121" s="21">
        <f t="shared" si="8"/>
        <v>933.18042760102844</v>
      </c>
      <c r="O121" s="21">
        <f t="shared" si="9"/>
        <v>1.6082434264431459E-2</v>
      </c>
      <c r="P121" s="21">
        <f t="shared" si="10"/>
        <v>13.216082434264431</v>
      </c>
      <c r="Q121" s="26">
        <f t="shared" si="11"/>
        <v>1.4162408515403228E-2</v>
      </c>
    </row>
    <row r="122" spans="1:17" x14ac:dyDescent="0.25">
      <c r="A122" s="25">
        <v>41913</v>
      </c>
      <c r="B122" s="26">
        <v>0.14030000000000001</v>
      </c>
      <c r="C122" s="21">
        <v>2018.0500489999999</v>
      </c>
      <c r="D122" s="26">
        <v>1E-4</v>
      </c>
      <c r="E122" s="26">
        <v>0.02</v>
      </c>
      <c r="F122" s="21">
        <v>28</v>
      </c>
      <c r="G122" s="21">
        <f t="shared" si="6"/>
        <v>1939.5086779276762</v>
      </c>
      <c r="H122" s="21">
        <v>1940</v>
      </c>
      <c r="I122" s="28">
        <v>43074</v>
      </c>
      <c r="J122" s="21">
        <v>35</v>
      </c>
      <c r="K122" s="21">
        <v>12.1</v>
      </c>
      <c r="L122" s="21">
        <v>0.95</v>
      </c>
      <c r="M122" s="21">
        <f t="shared" si="7"/>
        <v>1927.881397349465</v>
      </c>
      <c r="N122" s="21">
        <f t="shared" si="8"/>
        <v>963.94069867473252</v>
      </c>
      <c r="O122" s="21">
        <f t="shared" si="9"/>
        <v>7.4874642157153684E-3</v>
      </c>
      <c r="P122" s="21">
        <f t="shared" si="10"/>
        <v>11.157487464215716</v>
      </c>
      <c r="Q122" s="26">
        <f t="shared" si="11"/>
        <v>1.1574869159021416E-2</v>
      </c>
    </row>
    <row r="123" spans="1:17" x14ac:dyDescent="0.25">
      <c r="A123" s="25">
        <v>41944</v>
      </c>
      <c r="B123" s="26">
        <v>0.1333</v>
      </c>
      <c r="C123" s="21">
        <v>2067.5600589999999</v>
      </c>
      <c r="D123" s="26">
        <v>4.0000000000000002E-4</v>
      </c>
      <c r="E123" s="26">
        <v>1.9099999999999999E-2</v>
      </c>
      <c r="F123" s="21">
        <v>33</v>
      </c>
      <c r="G123" s="21">
        <f t="shared" si="6"/>
        <v>1984.7044994635385</v>
      </c>
      <c r="H123" s="21">
        <v>1985</v>
      </c>
      <c r="I123" s="28">
        <v>42737</v>
      </c>
      <c r="J123" s="21">
        <v>35</v>
      </c>
      <c r="K123" s="21">
        <v>9.5</v>
      </c>
      <c r="L123" s="21">
        <v>0.45</v>
      </c>
      <c r="M123" s="21">
        <f t="shared" si="7"/>
        <v>1975.4238644738414</v>
      </c>
      <c r="N123" s="21">
        <f t="shared" si="8"/>
        <v>987.71193223692069</v>
      </c>
      <c r="O123" s="21">
        <f t="shared" si="9"/>
        <v>3.6064206925716824E-2</v>
      </c>
      <c r="P123" s="21">
        <f t="shared" si="10"/>
        <v>9.0860642069257178</v>
      </c>
      <c r="Q123" s="26">
        <f t="shared" si="11"/>
        <v>9.1991034130245383E-3</v>
      </c>
    </row>
    <row r="124" spans="1:17" x14ac:dyDescent="0.25">
      <c r="A124" s="25">
        <v>41974</v>
      </c>
      <c r="B124" s="26">
        <v>0.192</v>
      </c>
      <c r="C124" s="21">
        <v>2058.8999020000001</v>
      </c>
      <c r="D124" s="26">
        <v>2.9999999999999997E-4</v>
      </c>
      <c r="E124" s="26">
        <v>1.9199999999999998E-2</v>
      </c>
      <c r="F124" s="21">
        <v>30</v>
      </c>
      <c r="G124" s="21">
        <f t="shared" si="6"/>
        <v>1948.5550985406421</v>
      </c>
      <c r="H124" s="21">
        <v>1950</v>
      </c>
      <c r="I124" s="28">
        <v>42772</v>
      </c>
      <c r="J124" s="21">
        <v>37</v>
      </c>
      <c r="K124" s="21">
        <v>14.5</v>
      </c>
      <c r="L124" s="21">
        <v>8.6</v>
      </c>
      <c r="M124" s="21">
        <f t="shared" si="7"/>
        <v>1935.4406995318336</v>
      </c>
      <c r="N124" s="21">
        <f t="shared" si="8"/>
        <v>967.72034976591681</v>
      </c>
      <c r="O124" s="21">
        <f t="shared" si="9"/>
        <v>2.4219430506578005E-2</v>
      </c>
      <c r="P124" s="21">
        <f t="shared" si="10"/>
        <v>5.9242194305065787</v>
      </c>
      <c r="Q124" s="26">
        <f t="shared" si="11"/>
        <v>6.1218299604215163E-3</v>
      </c>
    </row>
    <row r="125" spans="1:17" x14ac:dyDescent="0.25">
      <c r="A125" s="25">
        <v>42005</v>
      </c>
      <c r="B125" s="26">
        <v>0.2097</v>
      </c>
      <c r="C125" s="21">
        <v>1994.98999</v>
      </c>
      <c r="D125" s="26">
        <v>1E-4</v>
      </c>
      <c r="E125" s="26">
        <v>1.9699999999999999E-2</v>
      </c>
      <c r="F125" s="21">
        <v>28</v>
      </c>
      <c r="G125" s="21">
        <f t="shared" si="6"/>
        <v>1882.7949793184048</v>
      </c>
      <c r="H125" s="21">
        <v>1880</v>
      </c>
      <c r="I125" s="28">
        <v>42800</v>
      </c>
      <c r="J125" s="21">
        <v>35</v>
      </c>
      <c r="K125" s="21">
        <v>15.9</v>
      </c>
      <c r="L125" s="21">
        <v>0.15</v>
      </c>
      <c r="M125" s="21">
        <f t="shared" si="7"/>
        <v>1864.0819726891721</v>
      </c>
      <c r="N125" s="21">
        <f t="shared" si="8"/>
        <v>932.04098634458603</v>
      </c>
      <c r="O125" s="21">
        <f t="shared" si="9"/>
        <v>7.2719039518559384E-3</v>
      </c>
      <c r="P125" s="21">
        <f t="shared" si="10"/>
        <v>15.757271903951857</v>
      </c>
      <c r="Q125" s="26">
        <f t="shared" si="11"/>
        <v>1.6906200622947943E-2</v>
      </c>
    </row>
    <row r="126" spans="1:17" x14ac:dyDescent="0.25">
      <c r="A126" s="25">
        <v>42036</v>
      </c>
      <c r="B126" s="26">
        <v>0.13339999999999999</v>
      </c>
      <c r="C126" s="21">
        <v>2104.5</v>
      </c>
      <c r="D126" s="26">
        <v>2.0000000000000001E-4</v>
      </c>
      <c r="E126" s="26">
        <v>1.9400000000000001E-2</v>
      </c>
      <c r="F126" s="21">
        <v>32</v>
      </c>
      <c r="G126" s="21">
        <f t="shared" si="6"/>
        <v>2021.2589236157696</v>
      </c>
      <c r="H126" s="21">
        <v>2020</v>
      </c>
      <c r="I126" s="28">
        <v>42827</v>
      </c>
      <c r="J126" s="21">
        <v>34</v>
      </c>
      <c r="K126" s="21">
        <v>9.6</v>
      </c>
      <c r="L126" s="21">
        <v>0.7</v>
      </c>
      <c r="M126" s="21">
        <f t="shared" si="7"/>
        <v>2010.3623674738385</v>
      </c>
      <c r="N126" s="21">
        <f t="shared" si="8"/>
        <v>1005.1811837369193</v>
      </c>
      <c r="O126" s="21">
        <f t="shared" si="9"/>
        <v>1.7793579493622397E-2</v>
      </c>
      <c r="P126" s="21">
        <f t="shared" si="10"/>
        <v>8.9177935794936225</v>
      </c>
      <c r="Q126" s="26">
        <f t="shared" si="11"/>
        <v>8.8718270136537193E-3</v>
      </c>
    </row>
    <row r="127" spans="1:17" x14ac:dyDescent="0.25">
      <c r="A127" s="25">
        <v>42064</v>
      </c>
      <c r="B127" s="26">
        <v>0.15290000000000001</v>
      </c>
      <c r="C127" s="21">
        <v>2067.889893</v>
      </c>
      <c r="D127" s="26">
        <v>5.0000000000000001E-4</v>
      </c>
      <c r="E127" s="26">
        <v>1.9599999999999999E-2</v>
      </c>
      <c r="F127" s="21">
        <v>30</v>
      </c>
      <c r="G127" s="21">
        <f t="shared" si="6"/>
        <v>1977.9799134274804</v>
      </c>
      <c r="H127" s="21">
        <v>1975</v>
      </c>
      <c r="I127" s="28">
        <v>42856</v>
      </c>
      <c r="J127" s="21">
        <v>31</v>
      </c>
      <c r="K127" s="21">
        <v>11.2</v>
      </c>
      <c r="L127" s="21">
        <v>0.15</v>
      </c>
      <c r="M127" s="21">
        <f t="shared" si="7"/>
        <v>1963.7161319177596</v>
      </c>
      <c r="N127" s="21">
        <f t="shared" si="8"/>
        <v>981.85806595887982</v>
      </c>
      <c r="O127" s="21">
        <f t="shared" si="9"/>
        <v>4.0811444035832319E-2</v>
      </c>
      <c r="P127" s="21">
        <f t="shared" si="10"/>
        <v>11.090811444035831</v>
      </c>
      <c r="Q127" s="26">
        <f t="shared" si="11"/>
        <v>1.1295737977367E-2</v>
      </c>
    </row>
    <row r="128" spans="1:17" x14ac:dyDescent="0.25">
      <c r="A128" s="25">
        <v>42095</v>
      </c>
      <c r="B128" s="26">
        <v>0.14549999999999999</v>
      </c>
      <c r="C128" s="21">
        <v>2085.51001</v>
      </c>
      <c r="D128" s="26">
        <v>0</v>
      </c>
      <c r="E128" s="26">
        <v>1.9599999999999999E-2</v>
      </c>
      <c r="F128" s="21">
        <v>29</v>
      </c>
      <c r="G128" s="21">
        <f t="shared" si="6"/>
        <v>2000.2051682033848</v>
      </c>
      <c r="H128" s="21">
        <v>2000</v>
      </c>
      <c r="I128" s="28">
        <v>42891</v>
      </c>
      <c r="J128" s="21">
        <v>36</v>
      </c>
      <c r="K128" s="21">
        <v>12.8</v>
      </c>
      <c r="L128" s="21">
        <v>0.9</v>
      </c>
      <c r="M128" s="21">
        <f t="shared" si="7"/>
        <v>1987.2</v>
      </c>
      <c r="N128" s="21">
        <f t="shared" si="8"/>
        <v>993.6</v>
      </c>
      <c r="O128" s="21">
        <f t="shared" si="9"/>
        <v>0</v>
      </c>
      <c r="P128" s="21">
        <f t="shared" si="10"/>
        <v>11.9</v>
      </c>
      <c r="Q128" s="26">
        <f t="shared" si="11"/>
        <v>1.1976650563607085E-2</v>
      </c>
    </row>
    <row r="129" spans="1:17" x14ac:dyDescent="0.25">
      <c r="A129" s="25">
        <v>42125</v>
      </c>
      <c r="B129" s="26">
        <v>0.1384</v>
      </c>
      <c r="C129" s="21">
        <v>2107.389893</v>
      </c>
      <c r="D129" s="26">
        <v>1E-4</v>
      </c>
      <c r="E129" s="26">
        <v>1.9599999999999999E-2</v>
      </c>
      <c r="F129" s="21">
        <v>32</v>
      </c>
      <c r="G129" s="21">
        <f t="shared" si="6"/>
        <v>2021.1041285298975</v>
      </c>
      <c r="H129" s="21">
        <v>2020</v>
      </c>
      <c r="I129" s="28">
        <v>42918</v>
      </c>
      <c r="J129" s="21">
        <v>34</v>
      </c>
      <c r="K129" s="21">
        <v>10.5</v>
      </c>
      <c r="L129" s="21">
        <v>1.95</v>
      </c>
      <c r="M129" s="21">
        <f t="shared" si="7"/>
        <v>2009.4811836492818</v>
      </c>
      <c r="N129" s="21">
        <f t="shared" si="8"/>
        <v>1004.7405918246409</v>
      </c>
      <c r="O129" s="21">
        <f t="shared" si="9"/>
        <v>8.9007784522683007E-3</v>
      </c>
      <c r="P129" s="21">
        <f t="shared" si="10"/>
        <v>8.5589007784522693</v>
      </c>
      <c r="Q129" s="26">
        <f t="shared" si="11"/>
        <v>8.5185179618442932E-3</v>
      </c>
    </row>
    <row r="130" spans="1:17" x14ac:dyDescent="0.25">
      <c r="A130" s="25">
        <v>42156</v>
      </c>
      <c r="B130" s="26">
        <v>0.18229999999999999</v>
      </c>
      <c r="C130" s="21">
        <v>2063.110107</v>
      </c>
      <c r="D130" s="26">
        <v>2.0000000000000001E-4</v>
      </c>
      <c r="E130" s="26">
        <v>1.9900000000000001E-2</v>
      </c>
      <c r="F130" s="21">
        <v>31</v>
      </c>
      <c r="G130" s="21">
        <f t="shared" si="6"/>
        <v>1955.8599137535732</v>
      </c>
      <c r="H130" s="21">
        <v>1955</v>
      </c>
      <c r="I130" s="28">
        <v>42954</v>
      </c>
      <c r="J130" s="21">
        <v>38</v>
      </c>
      <c r="K130" s="21">
        <v>15.4</v>
      </c>
      <c r="L130" s="21">
        <v>0.25</v>
      </c>
      <c r="M130" s="21">
        <f t="shared" si="7"/>
        <v>1939.5592935744792</v>
      </c>
      <c r="N130" s="21">
        <f t="shared" si="8"/>
        <v>969.77964678723959</v>
      </c>
      <c r="O130" s="21">
        <f t="shared" si="9"/>
        <v>1.6734700513674174E-2</v>
      </c>
      <c r="P130" s="21">
        <f t="shared" si="10"/>
        <v>15.166734700513674</v>
      </c>
      <c r="Q130" s="26">
        <f t="shared" si="11"/>
        <v>1.5639361736203884E-2</v>
      </c>
    </row>
    <row r="131" spans="1:17" x14ac:dyDescent="0.25">
      <c r="A131" s="25">
        <v>42186</v>
      </c>
      <c r="B131" s="26">
        <v>0.1212</v>
      </c>
      <c r="C131" s="21">
        <v>2103.8400879999999</v>
      </c>
      <c r="D131" s="26">
        <v>4.0000000000000002E-4</v>
      </c>
      <c r="E131" s="26">
        <v>2.01E-2</v>
      </c>
      <c r="F131" s="21">
        <v>31</v>
      </c>
      <c r="G131" s="21">
        <f t="shared" si="6"/>
        <v>2028.7368391147279</v>
      </c>
      <c r="H131" s="21">
        <v>2030</v>
      </c>
      <c r="I131" s="28">
        <v>42982</v>
      </c>
      <c r="J131" s="21">
        <v>35</v>
      </c>
      <c r="K131" s="21">
        <v>10.4</v>
      </c>
      <c r="L131" s="21">
        <v>69.3</v>
      </c>
      <c r="M131" s="21">
        <f t="shared" si="7"/>
        <v>2019.5221384795454</v>
      </c>
      <c r="N131" s="21">
        <f t="shared" si="8"/>
        <v>1009.7610692397727</v>
      </c>
      <c r="O131" s="21">
        <f t="shared" si="9"/>
        <v>3.4658115445675743E-2</v>
      </c>
      <c r="P131" s="21">
        <f t="shared" si="10"/>
        <v>-58.865341884554326</v>
      </c>
      <c r="Q131" s="26">
        <f t="shared" si="11"/>
        <v>-5.8296307589747708E-2</v>
      </c>
    </row>
    <row r="132" spans="1:17" x14ac:dyDescent="0.25">
      <c r="A132" s="25">
        <v>42217</v>
      </c>
      <c r="B132" s="26">
        <v>0.2843</v>
      </c>
      <c r="C132" s="21">
        <v>1972.1800539999999</v>
      </c>
      <c r="D132" s="26">
        <v>0</v>
      </c>
      <c r="E132" s="26">
        <v>2.07E-2</v>
      </c>
      <c r="F132" s="21">
        <v>30</v>
      </c>
      <c r="G132" s="21">
        <f t="shared" si="6"/>
        <v>1820.8001565826758</v>
      </c>
      <c r="H132" s="21">
        <v>1820</v>
      </c>
      <c r="I132" s="28">
        <v>43010</v>
      </c>
      <c r="J132" s="21">
        <v>32</v>
      </c>
      <c r="K132" s="21">
        <v>19.600000000000001</v>
      </c>
      <c r="L132" s="21">
        <v>0.5</v>
      </c>
      <c r="M132" s="21">
        <f t="shared" si="7"/>
        <v>1800.4</v>
      </c>
      <c r="N132" s="21">
        <f t="shared" si="8"/>
        <v>900.2</v>
      </c>
      <c r="O132" s="21">
        <f t="shared" si="9"/>
        <v>0</v>
      </c>
      <c r="P132" s="21">
        <f t="shared" si="10"/>
        <v>19.100000000000001</v>
      </c>
      <c r="Q132" s="26">
        <f t="shared" si="11"/>
        <v>2.1217507220617642E-2</v>
      </c>
    </row>
    <row r="133" spans="1:17" x14ac:dyDescent="0.25">
      <c r="A133" s="25">
        <v>42248</v>
      </c>
      <c r="B133" s="26">
        <v>0.245</v>
      </c>
      <c r="C133" s="21">
        <v>1920.030029</v>
      </c>
      <c r="D133" s="26">
        <v>0</v>
      </c>
      <c r="E133" s="26">
        <v>2.1899999999999999E-2</v>
      </c>
      <c r="F133" s="21">
        <v>30</v>
      </c>
      <c r="G133" s="21">
        <f t="shared" si="6"/>
        <v>1791.0061389714701</v>
      </c>
      <c r="H133" s="21">
        <v>1790</v>
      </c>
      <c r="I133" s="28">
        <v>43045</v>
      </c>
      <c r="J133" s="21">
        <v>37</v>
      </c>
      <c r="K133" s="21">
        <v>18.600000000000001</v>
      </c>
      <c r="L133" s="21">
        <v>0.15</v>
      </c>
      <c r="M133" s="21">
        <f t="shared" si="7"/>
        <v>1771.4</v>
      </c>
      <c r="N133" s="21">
        <f t="shared" si="8"/>
        <v>885.7</v>
      </c>
      <c r="O133" s="21">
        <f t="shared" si="9"/>
        <v>0</v>
      </c>
      <c r="P133" s="21">
        <f t="shared" si="10"/>
        <v>18.450000000000003</v>
      </c>
      <c r="Q133" s="26">
        <f t="shared" si="11"/>
        <v>2.0830981144857177E-2</v>
      </c>
    </row>
    <row r="134" spans="1:17" x14ac:dyDescent="0.25">
      <c r="A134" s="25">
        <v>42278</v>
      </c>
      <c r="B134" s="26">
        <v>0.1507</v>
      </c>
      <c r="C134" s="21">
        <v>2079.360107</v>
      </c>
      <c r="D134" s="26">
        <v>1E-4</v>
      </c>
      <c r="E134" s="26">
        <v>2.1100000000000001E-2</v>
      </c>
      <c r="F134" s="21">
        <v>31</v>
      </c>
      <c r="G134" s="21">
        <f t="shared" ref="G134:G148" si="12">C134*EXP((D134-E134+((B134^2)/2))*(1/12)+(B134*SQRT(F134/365)*$B$2))</f>
        <v>1988.4152385153541</v>
      </c>
      <c r="H134" s="21">
        <v>1990</v>
      </c>
      <c r="I134" s="28">
        <v>43073</v>
      </c>
      <c r="J134" s="21">
        <v>35</v>
      </c>
      <c r="K134" s="21">
        <v>12.5</v>
      </c>
      <c r="L134" s="21">
        <v>1.1000000000000001</v>
      </c>
      <c r="M134" s="21">
        <f t="shared" ref="M134:M148" si="13">H134*EXP(-D134*(J134/365))-K134</f>
        <v>1977.4809178997089</v>
      </c>
      <c r="N134" s="21">
        <f t="shared" ref="N134:N148" si="14">M134/$B$1</f>
        <v>988.74045894985443</v>
      </c>
      <c r="O134" s="21">
        <f t="shared" ref="O134:O148" si="15">(N134+K134)*(EXP(D134*F134/365)-1)</f>
        <v>8.5037222014092036E-3</v>
      </c>
      <c r="P134" s="21">
        <f t="shared" ref="P134:P148" si="16">K134-L134+O134</f>
        <v>11.408503722201409</v>
      </c>
      <c r="Q134" s="26">
        <f t="shared" ref="Q134:Q148" si="17">P134/N134</f>
        <v>1.153842104764119E-2</v>
      </c>
    </row>
    <row r="135" spans="1:17" x14ac:dyDescent="0.25">
      <c r="A135" s="25">
        <v>42309</v>
      </c>
      <c r="B135" s="26">
        <v>0.1613</v>
      </c>
      <c r="C135" s="21">
        <v>2080.4099120000001</v>
      </c>
      <c r="D135" s="26">
        <v>1.1000000000000001E-3</v>
      </c>
      <c r="E135" s="26">
        <v>2.07E-2</v>
      </c>
      <c r="F135" s="21">
        <v>31</v>
      </c>
      <c r="G135" s="21">
        <f t="shared" si="12"/>
        <v>1983.7877222672601</v>
      </c>
      <c r="H135" s="21">
        <v>1985</v>
      </c>
      <c r="I135" s="28">
        <v>42743</v>
      </c>
      <c r="J135" s="21">
        <v>39</v>
      </c>
      <c r="K135" s="21">
        <v>14.5</v>
      </c>
      <c r="L135" s="21">
        <v>5.0999999999999996</v>
      </c>
      <c r="M135" s="21">
        <f t="shared" si="13"/>
        <v>1970.2667082307028</v>
      </c>
      <c r="N135" s="21">
        <f t="shared" si="14"/>
        <v>985.13335411535138</v>
      </c>
      <c r="O135" s="21">
        <f t="shared" si="15"/>
        <v>9.3394766387244449E-2</v>
      </c>
      <c r="P135" s="21">
        <f t="shared" si="16"/>
        <v>9.4933947663872456</v>
      </c>
      <c r="Q135" s="26">
        <f t="shared" si="17"/>
        <v>9.6366595717513829E-3</v>
      </c>
    </row>
    <row r="136" spans="1:17" x14ac:dyDescent="0.25">
      <c r="A136" s="25">
        <v>42339</v>
      </c>
      <c r="B136" s="26">
        <v>0.18210000000000001</v>
      </c>
      <c r="C136" s="21">
        <v>2043.9399410000001</v>
      </c>
      <c r="D136" s="26">
        <v>1.4E-3</v>
      </c>
      <c r="E136" s="26">
        <v>2.1100000000000001E-2</v>
      </c>
      <c r="F136" s="21">
        <v>29</v>
      </c>
      <c r="G136" s="21">
        <f t="shared" si="12"/>
        <v>1941.1689444355343</v>
      </c>
      <c r="H136" s="21">
        <v>1940</v>
      </c>
      <c r="I136" s="28">
        <v>42771</v>
      </c>
      <c r="J136" s="21">
        <v>36</v>
      </c>
      <c r="K136" s="21">
        <v>14.3</v>
      </c>
      <c r="L136" s="21">
        <v>23.1</v>
      </c>
      <c r="M136" s="21">
        <f t="shared" si="13"/>
        <v>1925.4321390417849</v>
      </c>
      <c r="N136" s="21">
        <f t="shared" si="14"/>
        <v>962.71606952089246</v>
      </c>
      <c r="O136" s="21">
        <f t="shared" si="15"/>
        <v>0.10868235242035763</v>
      </c>
      <c r="P136" s="21">
        <f t="shared" si="16"/>
        <v>-8.691317647579643</v>
      </c>
      <c r="Q136" s="26">
        <f t="shared" si="17"/>
        <v>-9.0279137564463676E-3</v>
      </c>
    </row>
    <row r="137" spans="1:17" x14ac:dyDescent="0.25">
      <c r="A137" s="25">
        <v>42370</v>
      </c>
      <c r="B137" s="26">
        <v>0.20200000000000001</v>
      </c>
      <c r="C137" s="21">
        <v>1940.23999</v>
      </c>
      <c r="D137" s="26">
        <v>2.2000000000000001E-3</v>
      </c>
      <c r="E137" s="26">
        <v>2.2700000000000001E-2</v>
      </c>
      <c r="F137" s="21">
        <v>31</v>
      </c>
      <c r="G137" s="21">
        <f t="shared" si="12"/>
        <v>1829.3022746599797</v>
      </c>
      <c r="H137" s="21">
        <v>1830</v>
      </c>
      <c r="I137" s="28">
        <v>42798</v>
      </c>
      <c r="J137" s="21">
        <v>35</v>
      </c>
      <c r="K137" s="21">
        <v>16</v>
      </c>
      <c r="L137" s="21">
        <v>0.6</v>
      </c>
      <c r="M137" s="21">
        <f t="shared" si="13"/>
        <v>1813.6139859234643</v>
      </c>
      <c r="N137" s="21">
        <f t="shared" si="14"/>
        <v>906.80699296173213</v>
      </c>
      <c r="O137" s="21">
        <f t="shared" si="15"/>
        <v>0.17244196440516368</v>
      </c>
      <c r="P137" s="21">
        <f t="shared" si="16"/>
        <v>15.572441964405163</v>
      </c>
      <c r="Q137" s="26">
        <f t="shared" si="17"/>
        <v>1.7172829593587322E-2</v>
      </c>
    </row>
    <row r="138" spans="1:17" x14ac:dyDescent="0.25">
      <c r="A138" s="25">
        <v>42401</v>
      </c>
      <c r="B138" s="26">
        <v>0.20549999999999999</v>
      </c>
      <c r="C138" s="21">
        <v>1932.2299800000001</v>
      </c>
      <c r="D138" s="26">
        <v>2.3E-3</v>
      </c>
      <c r="E138" s="26">
        <v>2.3E-2</v>
      </c>
      <c r="F138" s="21">
        <v>31</v>
      </c>
      <c r="G138" s="21">
        <f t="shared" si="12"/>
        <v>1819.9708288965896</v>
      </c>
      <c r="H138" s="21">
        <v>1820</v>
      </c>
      <c r="I138" s="28">
        <v>42826</v>
      </c>
      <c r="J138" s="21">
        <v>32</v>
      </c>
      <c r="K138" s="21">
        <v>14</v>
      </c>
      <c r="L138" s="21">
        <v>0.05</v>
      </c>
      <c r="M138" s="21">
        <f t="shared" si="13"/>
        <v>1805.6330452175064</v>
      </c>
      <c r="N138" s="21">
        <f t="shared" si="14"/>
        <v>902.81652260875319</v>
      </c>
      <c r="O138" s="21">
        <f t="shared" si="15"/>
        <v>0.17911069356256171</v>
      </c>
      <c r="P138" s="21">
        <f t="shared" si="16"/>
        <v>14.129110693562561</v>
      </c>
      <c r="Q138" s="26">
        <f t="shared" si="17"/>
        <v>1.5650035571718915E-2</v>
      </c>
    </row>
    <row r="139" spans="1:17" x14ac:dyDescent="0.25">
      <c r="A139" s="25">
        <v>42430</v>
      </c>
      <c r="B139" s="26">
        <v>0.13950000000000001</v>
      </c>
      <c r="C139" s="21">
        <v>2059.73999</v>
      </c>
      <c r="D139" s="26">
        <v>1.8E-3</v>
      </c>
      <c r="E139" s="26">
        <v>2.1700000000000001E-2</v>
      </c>
      <c r="F139" s="21">
        <v>29</v>
      </c>
      <c r="G139" s="21">
        <f t="shared" si="12"/>
        <v>1978.6426232281544</v>
      </c>
      <c r="H139" s="21">
        <v>1980</v>
      </c>
      <c r="I139" s="28">
        <v>42861</v>
      </c>
      <c r="J139" s="21">
        <v>36</v>
      </c>
      <c r="K139" s="21">
        <v>11.5</v>
      </c>
      <c r="L139" s="21">
        <v>1.3</v>
      </c>
      <c r="M139" s="21">
        <f t="shared" si="13"/>
        <v>1968.148513393159</v>
      </c>
      <c r="N139" s="21">
        <f t="shared" si="14"/>
        <v>984.07425669657948</v>
      </c>
      <c r="O139" s="21">
        <f t="shared" si="15"/>
        <v>0.14239093839578554</v>
      </c>
      <c r="P139" s="21">
        <f t="shared" si="16"/>
        <v>10.342390938395784</v>
      </c>
      <c r="Q139" s="26">
        <f t="shared" si="17"/>
        <v>1.0509766786415044E-2</v>
      </c>
    </row>
    <row r="140" spans="1:17" x14ac:dyDescent="0.25">
      <c r="A140" s="25">
        <v>42461</v>
      </c>
      <c r="B140" s="26">
        <v>0.157</v>
      </c>
      <c r="C140" s="21">
        <v>2065.3000489999999</v>
      </c>
      <c r="D140" s="26">
        <v>1.6000000000000001E-3</v>
      </c>
      <c r="E140" s="26">
        <v>2.12E-2</v>
      </c>
      <c r="F140" s="21">
        <v>32</v>
      </c>
      <c r="G140" s="21">
        <f t="shared" si="12"/>
        <v>1970.293626779358</v>
      </c>
      <c r="H140" s="21">
        <v>1970</v>
      </c>
      <c r="I140" s="28">
        <v>42889</v>
      </c>
      <c r="J140" s="21">
        <v>35</v>
      </c>
      <c r="K140" s="21">
        <v>12.2</v>
      </c>
      <c r="L140" s="21">
        <v>0.2</v>
      </c>
      <c r="M140" s="21">
        <f t="shared" si="13"/>
        <v>1957.4977766095103</v>
      </c>
      <c r="N140" s="21">
        <f t="shared" si="14"/>
        <v>978.74888830475516</v>
      </c>
      <c r="O140" s="21">
        <f t="shared" si="15"/>
        <v>0.13901408700983914</v>
      </c>
      <c r="P140" s="21">
        <f t="shared" si="16"/>
        <v>12.139014087009839</v>
      </c>
      <c r="Q140" s="26">
        <f t="shared" si="17"/>
        <v>1.2402582758520679E-2</v>
      </c>
    </row>
    <row r="141" spans="1:17" x14ac:dyDescent="0.25">
      <c r="A141" s="25">
        <v>42491</v>
      </c>
      <c r="B141" s="26">
        <v>0.1419</v>
      </c>
      <c r="C141" s="21">
        <v>2096.9499510000001</v>
      </c>
      <c r="D141" s="26">
        <v>2.7000000000000001E-3</v>
      </c>
      <c r="E141" s="26">
        <v>2.1399999999999999E-2</v>
      </c>
      <c r="F141" s="21">
        <v>30</v>
      </c>
      <c r="G141" s="21">
        <f t="shared" si="12"/>
        <v>2011.907082463777</v>
      </c>
      <c r="H141" s="21">
        <v>2010</v>
      </c>
      <c r="I141" s="28">
        <v>42917</v>
      </c>
      <c r="J141" s="21">
        <v>31</v>
      </c>
      <c r="K141" s="21">
        <v>9.6999999999999993</v>
      </c>
      <c r="L141" s="21">
        <v>0.2</v>
      </c>
      <c r="M141" s="21">
        <f t="shared" si="13"/>
        <v>1999.8391295566169</v>
      </c>
      <c r="N141" s="21">
        <f t="shared" si="14"/>
        <v>999.91956477830843</v>
      </c>
      <c r="O141" s="21">
        <f t="shared" si="15"/>
        <v>0.22407742341644316</v>
      </c>
      <c r="P141" s="21">
        <f t="shared" si="16"/>
        <v>9.7240774234164427</v>
      </c>
      <c r="Q141" s="26">
        <f t="shared" si="17"/>
        <v>9.7248596446578798E-3</v>
      </c>
    </row>
    <row r="142" spans="1:17" x14ac:dyDescent="0.25">
      <c r="A142" s="25">
        <v>42522</v>
      </c>
      <c r="B142" s="26">
        <v>0.1565</v>
      </c>
      <c r="C142" s="21">
        <v>2098.860107</v>
      </c>
      <c r="D142" s="26">
        <v>2E-3</v>
      </c>
      <c r="E142" s="26">
        <v>2.1299999999999999E-2</v>
      </c>
      <c r="F142" s="21">
        <v>29</v>
      </c>
      <c r="G142" s="21">
        <f t="shared" si="12"/>
        <v>2007.1053029709144</v>
      </c>
      <c r="H142" s="21">
        <v>2010</v>
      </c>
      <c r="I142" s="28">
        <v>42952</v>
      </c>
      <c r="J142" s="21">
        <v>36</v>
      </c>
      <c r="K142" s="21">
        <v>13.4</v>
      </c>
      <c r="L142" s="21">
        <v>0.2</v>
      </c>
      <c r="M142" s="21">
        <f t="shared" si="13"/>
        <v>1996.2035459529177</v>
      </c>
      <c r="N142" s="21">
        <f t="shared" si="14"/>
        <v>998.10177297645885</v>
      </c>
      <c r="O142" s="21">
        <f t="shared" si="15"/>
        <v>0.16074455972988683</v>
      </c>
      <c r="P142" s="21">
        <f t="shared" si="16"/>
        <v>13.360744559729888</v>
      </c>
      <c r="Q142" s="26">
        <f t="shared" si="17"/>
        <v>1.3386154519981014E-2</v>
      </c>
    </row>
    <row r="143" spans="1:17" x14ac:dyDescent="0.25">
      <c r="A143" s="25">
        <v>42552</v>
      </c>
      <c r="B143" s="26">
        <v>0.1187</v>
      </c>
      <c r="C143" s="21">
        <v>2173.6000979999999</v>
      </c>
      <c r="D143" s="26">
        <v>1.9E-3</v>
      </c>
      <c r="E143" s="26">
        <v>2.0799999999999999E-2</v>
      </c>
      <c r="F143" s="21">
        <v>33</v>
      </c>
      <c r="G143" s="21">
        <f t="shared" si="12"/>
        <v>2095.3187418065795</v>
      </c>
      <c r="H143" s="21">
        <v>2095</v>
      </c>
      <c r="I143" s="28">
        <v>42980</v>
      </c>
      <c r="J143" s="21">
        <v>35</v>
      </c>
      <c r="K143" s="21">
        <v>9.1</v>
      </c>
      <c r="L143" s="21">
        <v>0.4</v>
      </c>
      <c r="M143" s="21">
        <f t="shared" si="13"/>
        <v>2085.5183429876192</v>
      </c>
      <c r="N143" s="21">
        <f t="shared" si="14"/>
        <v>1042.7591714938096</v>
      </c>
      <c r="O143" s="21">
        <f t="shared" si="15"/>
        <v>0.18070475338222095</v>
      </c>
      <c r="P143" s="21">
        <f t="shared" si="16"/>
        <v>8.8807047533822203</v>
      </c>
      <c r="Q143" s="26">
        <f t="shared" si="17"/>
        <v>8.5165443720433779E-3</v>
      </c>
    </row>
    <row r="144" spans="1:17" x14ac:dyDescent="0.25">
      <c r="A144" s="25">
        <v>42583</v>
      </c>
      <c r="B144" s="26">
        <v>0.13239999999999999</v>
      </c>
      <c r="C144" s="21">
        <v>2170.9499510000001</v>
      </c>
      <c r="D144" s="26">
        <v>2.5999999999999999E-3</v>
      </c>
      <c r="E144" s="26">
        <v>2.07E-2</v>
      </c>
      <c r="F144" s="21">
        <v>30</v>
      </c>
      <c r="G144" s="21">
        <f t="shared" si="12"/>
        <v>2088.4642980699464</v>
      </c>
      <c r="H144" s="21">
        <v>2090</v>
      </c>
      <c r="I144" s="28">
        <v>43015</v>
      </c>
      <c r="J144" s="21">
        <v>37</v>
      </c>
      <c r="K144" s="21">
        <v>12.6</v>
      </c>
      <c r="L144" s="21">
        <v>1.35</v>
      </c>
      <c r="M144" s="21">
        <f t="shared" si="13"/>
        <v>2076.8492287486602</v>
      </c>
      <c r="N144" s="21">
        <f t="shared" si="14"/>
        <v>1038.4246143743301</v>
      </c>
      <c r="O144" s="21">
        <f t="shared" si="15"/>
        <v>0.22462652066698233</v>
      </c>
      <c r="P144" s="21">
        <f t="shared" si="16"/>
        <v>11.474626520666982</v>
      </c>
      <c r="Q144" s="26">
        <f t="shared" si="17"/>
        <v>1.1050033254056343E-2</v>
      </c>
    </row>
    <row r="145" spans="1:17" x14ac:dyDescent="0.25">
      <c r="A145" s="25">
        <v>42614</v>
      </c>
      <c r="B145" s="26">
        <v>0.13289999999999999</v>
      </c>
      <c r="C145" s="21">
        <v>2168.2700199999999</v>
      </c>
      <c r="D145" s="26">
        <v>2E-3</v>
      </c>
      <c r="E145" s="26">
        <v>2.0899999999999998E-2</v>
      </c>
      <c r="F145" s="21">
        <v>31</v>
      </c>
      <c r="G145" s="21">
        <f t="shared" si="12"/>
        <v>2084.1466615046384</v>
      </c>
      <c r="H145" s="21">
        <v>2080</v>
      </c>
      <c r="I145" s="28">
        <v>43043</v>
      </c>
      <c r="J145" s="21">
        <v>35</v>
      </c>
      <c r="K145" s="21">
        <v>11.7</v>
      </c>
      <c r="L145" s="21">
        <v>2.5</v>
      </c>
      <c r="M145" s="21">
        <f t="shared" si="13"/>
        <v>2067.9011341390451</v>
      </c>
      <c r="N145" s="21">
        <f t="shared" si="14"/>
        <v>1033.9505670695225</v>
      </c>
      <c r="O145" s="21">
        <f t="shared" si="15"/>
        <v>0.1776324427621121</v>
      </c>
      <c r="P145" s="21">
        <f t="shared" si="16"/>
        <v>9.3776324427621116</v>
      </c>
      <c r="Q145" s="26">
        <f t="shared" si="17"/>
        <v>9.0697106239234371E-3</v>
      </c>
    </row>
    <row r="146" spans="1:17" x14ac:dyDescent="0.25">
      <c r="A146" s="25">
        <v>42644</v>
      </c>
      <c r="B146" s="26">
        <v>0.1706</v>
      </c>
      <c r="C146" s="21">
        <v>2126.1499020000001</v>
      </c>
      <c r="D146" s="26">
        <v>2E-3</v>
      </c>
      <c r="E146" s="26">
        <v>2.1100000000000001E-2</v>
      </c>
      <c r="F146" s="21">
        <v>30</v>
      </c>
      <c r="G146" s="21">
        <f t="shared" si="12"/>
        <v>2023.8958680210221</v>
      </c>
      <c r="H146" s="21">
        <v>2025</v>
      </c>
      <c r="I146" s="28">
        <v>43071</v>
      </c>
      <c r="J146" s="21">
        <v>32</v>
      </c>
      <c r="K146" s="21">
        <v>13</v>
      </c>
      <c r="L146" s="21">
        <v>0.1</v>
      </c>
      <c r="M146" s="21">
        <f t="shared" si="13"/>
        <v>2011.6449626343226</v>
      </c>
      <c r="N146" s="21">
        <f t="shared" si="14"/>
        <v>1005.8224813171613</v>
      </c>
      <c r="O146" s="21">
        <f t="shared" si="15"/>
        <v>0.1674914342037479</v>
      </c>
      <c r="P146" s="21">
        <f t="shared" si="16"/>
        <v>13.067491434203749</v>
      </c>
      <c r="Q146" s="26">
        <f t="shared" si="17"/>
        <v>1.2991846649809806E-2</v>
      </c>
    </row>
    <row r="147" spans="1:17" x14ac:dyDescent="0.25">
      <c r="A147" s="25">
        <v>42675</v>
      </c>
      <c r="B147" s="26">
        <v>0.1333</v>
      </c>
      <c r="C147" s="21">
        <v>2198.8100589999999</v>
      </c>
      <c r="D147" s="26">
        <v>3.8E-3</v>
      </c>
      <c r="E147" s="26">
        <v>2.1000000000000001E-2</v>
      </c>
      <c r="F147" s="21">
        <v>30</v>
      </c>
      <c r="G147" s="21">
        <f t="shared" si="12"/>
        <v>2114.8998235178983</v>
      </c>
      <c r="H147" s="21">
        <v>2115</v>
      </c>
      <c r="I147" s="28">
        <v>42741</v>
      </c>
      <c r="J147" s="21">
        <v>37</v>
      </c>
      <c r="K147" s="21">
        <v>11</v>
      </c>
      <c r="L147" s="21">
        <v>0.55000000000000004</v>
      </c>
      <c r="M147" s="21">
        <f t="shared" si="13"/>
        <v>2103.1854473061117</v>
      </c>
      <c r="N147" s="21">
        <f t="shared" si="14"/>
        <v>1051.5927236530558</v>
      </c>
      <c r="O147" s="21">
        <f t="shared" si="15"/>
        <v>0.33193010829521197</v>
      </c>
      <c r="P147" s="21">
        <f t="shared" si="16"/>
        <v>10.781930108295212</v>
      </c>
      <c r="Q147" s="26">
        <f t="shared" si="17"/>
        <v>1.0252952370039805E-2</v>
      </c>
    </row>
    <row r="148" spans="1:17" x14ac:dyDescent="0.25">
      <c r="A148" s="25">
        <v>42705</v>
      </c>
      <c r="B148" s="26">
        <v>0.1404</v>
      </c>
      <c r="C148" s="21">
        <v>2238.830078</v>
      </c>
      <c r="D148" s="26">
        <v>4.4000000000000003E-3</v>
      </c>
      <c r="E148" s="26">
        <v>2.01E-2</v>
      </c>
      <c r="F148" s="21">
        <v>32</v>
      </c>
      <c r="G148" s="21">
        <f t="shared" si="12"/>
        <v>2146.6209452024946</v>
      </c>
      <c r="H148" s="21">
        <v>2145</v>
      </c>
      <c r="I148" s="28">
        <v>42769</v>
      </c>
      <c r="J148" s="21">
        <v>35</v>
      </c>
      <c r="K148" s="21">
        <v>11.2</v>
      </c>
      <c r="L148" s="21"/>
      <c r="M148" s="21">
        <f t="shared" si="13"/>
        <v>2132.8951771952202</v>
      </c>
      <c r="N148" s="21">
        <f t="shared" si="14"/>
        <v>1066.4475885976101</v>
      </c>
      <c r="O148" s="21">
        <f t="shared" si="15"/>
        <v>0.41578643824078387</v>
      </c>
      <c r="P148" s="21">
        <f t="shared" si="16"/>
        <v>11.615786438240782</v>
      </c>
      <c r="Q148" s="26">
        <f t="shared" si="17"/>
        <v>1.0892036854352744E-2</v>
      </c>
    </row>
    <row r="149" spans="1:17" x14ac:dyDescent="0.25">
      <c r="A149" s="21"/>
      <c r="B149" s="21"/>
      <c r="C149" s="21"/>
      <c r="D149" s="21"/>
      <c r="E149" s="21"/>
      <c r="F149" s="21"/>
      <c r="G149" s="21"/>
      <c r="H149" s="21"/>
      <c r="I149" s="21"/>
      <c r="J149" s="21"/>
      <c r="K149" s="21"/>
      <c r="L149" s="21"/>
      <c r="M149" s="21"/>
      <c r="N149" s="21"/>
      <c r="O149" s="21"/>
      <c r="P149" s="21"/>
      <c r="Q149" s="21"/>
    </row>
    <row r="150" spans="1:17" x14ac:dyDescent="0.25">
      <c r="A150" s="21"/>
      <c r="B150" s="21"/>
      <c r="C150" s="21"/>
      <c r="D150" s="21"/>
      <c r="E150" s="21"/>
      <c r="F150" s="21"/>
      <c r="G150" s="21"/>
      <c r="H150" s="21"/>
      <c r="I150" s="21"/>
      <c r="J150" s="21"/>
      <c r="K150" s="21"/>
      <c r="L150" s="21"/>
      <c r="M150" s="21"/>
      <c r="N150" s="21"/>
      <c r="O150" s="21"/>
      <c r="P150" s="21"/>
      <c r="Q150" s="21"/>
    </row>
    <row r="151" spans="1:17" x14ac:dyDescent="0.25">
      <c r="A151" s="21"/>
      <c r="B151" s="21"/>
      <c r="C151" s="21"/>
      <c r="D151" s="21"/>
      <c r="E151" s="21"/>
      <c r="F151" s="21"/>
      <c r="G151" s="21"/>
      <c r="H151" s="21"/>
      <c r="I151" s="21"/>
      <c r="J151" s="21"/>
      <c r="K151" s="21"/>
      <c r="L151" s="21"/>
      <c r="M151" s="21"/>
      <c r="N151" s="21"/>
      <c r="O151" s="21"/>
      <c r="P151" s="21"/>
      <c r="Q151" s="21"/>
    </row>
    <row r="152" spans="1:17" x14ac:dyDescent="0.25">
      <c r="A152" s="21"/>
      <c r="B152" s="21"/>
      <c r="C152" s="21"/>
      <c r="D152" s="21"/>
      <c r="E152" s="21"/>
      <c r="F152" s="21"/>
      <c r="G152" s="21"/>
      <c r="H152" s="21"/>
      <c r="I152" s="21"/>
      <c r="J152" s="21"/>
      <c r="K152" s="21"/>
      <c r="L152" s="21"/>
      <c r="M152" s="21"/>
      <c r="N152" s="21"/>
      <c r="O152" s="21"/>
      <c r="P152" s="21"/>
      <c r="Q152" s="21"/>
    </row>
    <row r="153" spans="1:17" x14ac:dyDescent="0.25">
      <c r="A153" s="21"/>
      <c r="B153" s="21"/>
      <c r="C153" s="21"/>
      <c r="D153" s="21"/>
      <c r="E153" s="21"/>
      <c r="F153" s="21"/>
      <c r="G153" s="21"/>
      <c r="H153" s="21"/>
      <c r="I153" s="21"/>
      <c r="J153" s="21"/>
      <c r="K153" s="21"/>
      <c r="L153" s="21"/>
      <c r="M153" s="21"/>
      <c r="N153" s="21"/>
      <c r="O153" s="21"/>
      <c r="P153" s="21"/>
      <c r="Q153" s="21"/>
    </row>
    <row r="154" spans="1:17" x14ac:dyDescent="0.25">
      <c r="A154" s="21"/>
      <c r="B154" s="21"/>
      <c r="C154" s="21"/>
      <c r="D154" s="21"/>
      <c r="E154" s="21"/>
      <c r="F154" s="21"/>
      <c r="G154" s="21"/>
      <c r="H154" s="21"/>
      <c r="I154" s="21"/>
      <c r="J154" s="21"/>
      <c r="K154" s="21"/>
      <c r="L154" s="21"/>
      <c r="M154" s="21"/>
      <c r="N154" s="21"/>
      <c r="O154" s="21"/>
      <c r="P154" s="21"/>
      <c r="Q154" s="21"/>
    </row>
    <row r="155" spans="1:17" x14ac:dyDescent="0.25">
      <c r="A155" s="21"/>
      <c r="B155" s="21"/>
      <c r="C155" s="21"/>
      <c r="D155" s="21"/>
      <c r="E155" s="21"/>
      <c r="F155" s="21"/>
      <c r="G155" s="21"/>
      <c r="H155" s="21"/>
      <c r="I155" s="21"/>
      <c r="J155" s="21"/>
      <c r="K155" s="21"/>
      <c r="L155" s="21"/>
      <c r="M155" s="21"/>
      <c r="N155" s="21"/>
      <c r="O155" s="21"/>
      <c r="P155" s="21"/>
      <c r="Q155" s="21"/>
    </row>
  </sheetData>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50"/>
  <sheetViews>
    <sheetView zoomScale="70" zoomScaleNormal="70" workbookViewId="0">
      <selection activeCell="D2" sqref="D2"/>
    </sheetView>
  </sheetViews>
  <sheetFormatPr baseColWidth="10" defaultColWidth="12.28515625" defaultRowHeight="15.75" x14ac:dyDescent="0.25"/>
  <cols>
    <col min="1" max="1" width="21.5703125" style="8" bestFit="1" customWidth="1"/>
    <col min="2" max="2" width="24.28515625" style="9" bestFit="1" customWidth="1"/>
    <col min="3" max="3" width="12.28515625" style="9"/>
    <col min="4" max="4" width="12.28515625" style="3"/>
    <col min="5" max="5" width="16.42578125" style="3" bestFit="1" customWidth="1"/>
    <col min="6" max="6" width="13.7109375" style="3" customWidth="1"/>
    <col min="7" max="7" width="20" style="3" bestFit="1" customWidth="1"/>
    <col min="8" max="8" width="21.140625" style="3" bestFit="1" customWidth="1"/>
    <col min="9" max="9" width="21.28515625" style="3" bestFit="1" customWidth="1"/>
    <col min="10" max="10" width="23.85546875" style="3" bestFit="1" customWidth="1"/>
    <col min="11" max="11" width="20" style="3" bestFit="1" customWidth="1"/>
    <col min="12" max="12" width="12.28515625" style="3"/>
    <col min="13" max="13" width="18.42578125" style="3" bestFit="1" customWidth="1"/>
    <col min="14" max="16" width="12.28515625" style="3"/>
    <col min="17" max="17" width="8.5703125" style="3" bestFit="1" customWidth="1"/>
    <col min="18" max="18" width="19.7109375" style="3" bestFit="1" customWidth="1"/>
    <col min="19" max="16384" width="12.28515625" style="3"/>
  </cols>
  <sheetData>
    <row r="1" spans="1:18" x14ac:dyDescent="0.25">
      <c r="A1" s="14" t="s">
        <v>87</v>
      </c>
      <c r="B1" s="7" t="s">
        <v>88</v>
      </c>
    </row>
    <row r="2" spans="1:18" x14ac:dyDescent="0.25">
      <c r="A2" s="14">
        <f>SLOPE(P9:P55,Q9:Q55)</f>
        <v>0.24776711202807461</v>
      </c>
      <c r="B2" s="34">
        <f>MIN(E6:E149)</f>
        <v>-0.11279782107372582</v>
      </c>
    </row>
    <row r="3" spans="1:18" x14ac:dyDescent="0.25">
      <c r="A3" s="14" t="s">
        <v>91</v>
      </c>
      <c r="B3" s="7" t="s">
        <v>97</v>
      </c>
    </row>
    <row r="4" spans="1:18" x14ac:dyDescent="0.25">
      <c r="A4" s="14">
        <f>SLOPE(R9:R55,Q9:Q55)</f>
        <v>0.46119925081181418</v>
      </c>
      <c r="B4" s="34">
        <f>MIN(J6:J149)</f>
        <v>-0.25609500182281508</v>
      </c>
      <c r="O4" s="15" t="s">
        <v>93</v>
      </c>
      <c r="P4" s="14"/>
      <c r="Q4" s="14"/>
      <c r="R4" s="14"/>
    </row>
    <row r="5" spans="1:18" x14ac:dyDescent="0.25">
      <c r="A5" s="5" t="s">
        <v>18</v>
      </c>
      <c r="B5" s="6" t="s">
        <v>96</v>
      </c>
      <c r="C5" s="6" t="s">
        <v>24</v>
      </c>
      <c r="D5" s="7" t="s">
        <v>84</v>
      </c>
      <c r="E5" s="7" t="s">
        <v>74</v>
      </c>
      <c r="F5" s="7" t="s">
        <v>22</v>
      </c>
      <c r="G5" s="7" t="s">
        <v>23</v>
      </c>
      <c r="H5" s="7" t="s">
        <v>76</v>
      </c>
      <c r="I5" s="7" t="s">
        <v>77</v>
      </c>
      <c r="J5" s="7" t="s">
        <v>75</v>
      </c>
      <c r="K5" s="7" t="s">
        <v>94</v>
      </c>
      <c r="L5" s="3">
        <v>4.3580513536888464E-3</v>
      </c>
      <c r="M5" s="12" t="s">
        <v>95</v>
      </c>
      <c r="N5" s="10">
        <f>EXP(L5*12)-1</f>
        <v>5.3688237213121104E-2</v>
      </c>
      <c r="O5" s="15"/>
      <c r="P5" s="15" t="s">
        <v>81</v>
      </c>
      <c r="Q5" s="15" t="s">
        <v>24</v>
      </c>
      <c r="R5" s="15" t="s">
        <v>92</v>
      </c>
    </row>
    <row r="6" spans="1:18" x14ac:dyDescent="0.25">
      <c r="D6" s="3">
        <f>100</f>
        <v>100</v>
      </c>
      <c r="E6" s="3">
        <v>0</v>
      </c>
      <c r="H6" s="3">
        <v>100</v>
      </c>
      <c r="I6" s="3">
        <v>100</v>
      </c>
      <c r="J6" s="3">
        <v>0</v>
      </c>
      <c r="O6" s="3" t="s">
        <v>79</v>
      </c>
      <c r="P6" s="33">
        <f>(1+AVERAGE(P9:P55))^4-1</f>
        <v>4.9906246472818827E-2</v>
      </c>
      <c r="Q6" s="31">
        <f>(1+AVERAGE(Q9:Q55))^4-1</f>
        <v>7.5956029493893018E-2</v>
      </c>
      <c r="R6" s="31">
        <f>(1+AVERAGE(R9:R55))^4-1</f>
        <v>5.4173677410731313E-2</v>
      </c>
    </row>
    <row r="7" spans="1:18" x14ac:dyDescent="0.25">
      <c r="A7" s="8">
        <v>38412</v>
      </c>
      <c r="B7" s="9">
        <v>3.7000000000000002E-3</v>
      </c>
      <c r="C7" s="9">
        <v>-1.9117655748441043E-2</v>
      </c>
      <c r="D7" s="3">
        <f t="shared" ref="D7:D38" si="0">D6*(1+B7)</f>
        <v>100.37</v>
      </c>
      <c r="E7" s="3">
        <f>D7/MAXA($D$6:D6)-1</f>
        <v>3.7000000000000366E-3</v>
      </c>
      <c r="F7" s="10">
        <f>'L2'!Q5</f>
        <v>1.3640344717007645E-2</v>
      </c>
      <c r="G7" s="10">
        <f>F7-$L$5</f>
        <v>9.2822933633187991E-3</v>
      </c>
      <c r="H7" s="11">
        <f>H6*(1+F7)</f>
        <v>101.36403447170078</v>
      </c>
      <c r="I7" s="3">
        <f>(1+G7)*I6</f>
        <v>100.92822933633188</v>
      </c>
      <c r="J7" s="3">
        <f>I7/MAXA($I$6:I6)-1</f>
        <v>9.282293363318761E-3</v>
      </c>
      <c r="O7" s="3" t="s">
        <v>78</v>
      </c>
      <c r="P7" s="30">
        <f>_xlfn.STDEV.P(P9:P55)*SQRT(4)</f>
        <v>4.7731219344395413E-2</v>
      </c>
      <c r="Q7" s="30">
        <f>_xlfn.STDEV.P(Q9:Q55)*SQRT(4)</f>
        <v>0.15162336735663465</v>
      </c>
      <c r="R7" s="31">
        <f>_xlfn.STDEV.P(R9:R55)*SQRT(4)</f>
        <v>8.8844911417427896E-2</v>
      </c>
    </row>
    <row r="8" spans="1:18" x14ac:dyDescent="0.25">
      <c r="A8" s="8">
        <v>38443</v>
      </c>
      <c r="B8" s="9">
        <v>-5.6999999999999993E-3</v>
      </c>
      <c r="C8" s="9">
        <v>-2.0108581881679299E-2</v>
      </c>
      <c r="D8" s="3">
        <f t="shared" si="0"/>
        <v>99.797891000000007</v>
      </c>
      <c r="E8" s="3">
        <f>D8/MAXA($D$6:D7)-1</f>
        <v>-5.6999999999999273E-3</v>
      </c>
      <c r="F8" s="10">
        <f>'L2'!Q6</f>
        <v>2.3270896005325847E-3</v>
      </c>
      <c r="G8" s="10">
        <f t="shared" ref="G8:G71" si="1">F8-$L$5</f>
        <v>-2.0309617531562617E-3</v>
      </c>
      <c r="H8" s="11">
        <f>H7*(1+F8)</f>
        <v>101.59991766218789</v>
      </c>
      <c r="I8" s="3">
        <f>(1+G8)*I7</f>
        <v>100.723247962736</v>
      </c>
      <c r="J8" s="3">
        <f>I8/MAXA($I$6:I7)-1</f>
        <v>-2.0309617531564239E-3</v>
      </c>
      <c r="O8" s="3" t="s">
        <v>80</v>
      </c>
      <c r="P8" s="32">
        <f>(P6-0.02)/P7</f>
        <v>0.62655525845749027</v>
      </c>
      <c r="Q8" s="32">
        <f>(Q6-0.02)/Q7</f>
        <v>0.3690462127930344</v>
      </c>
      <c r="R8" s="32">
        <f>(R6-0.02)/R7</f>
        <v>0.38464417224943925</v>
      </c>
    </row>
    <row r="9" spans="1:18" x14ac:dyDescent="0.25">
      <c r="A9" s="8">
        <v>38473</v>
      </c>
      <c r="B9" s="9">
        <v>1.2500000000000001E-2</v>
      </c>
      <c r="C9" s="9">
        <v>2.9952046262565757E-2</v>
      </c>
      <c r="D9" s="3">
        <f t="shared" si="0"/>
        <v>101.0453646375</v>
      </c>
      <c r="E9" s="3">
        <f>D9/MAXA($D$6:D8)-1</f>
        <v>6.72874999999995E-3</v>
      </c>
      <c r="F9" s="10">
        <f>'L2'!Q7</f>
        <v>1.934173888382813E-3</v>
      </c>
      <c r="G9" s="10">
        <f t="shared" si="1"/>
        <v>-2.4238774653060333E-3</v>
      </c>
      <c r="H9" s="11">
        <f t="shared" ref="H9:H72" si="2">H8*(1+F9)</f>
        <v>101.79642956999194</v>
      </c>
      <c r="I9" s="3">
        <f t="shared" ref="I9:I72" si="3">(1+G9)*I8</f>
        <v>100.47910715176668</v>
      </c>
      <c r="J9" s="3">
        <f>I9/MAXA($I$6:I8)-1</f>
        <v>-4.4499164160360927E-3</v>
      </c>
      <c r="O9" s="3" t="s">
        <v>25</v>
      </c>
      <c r="P9" s="13">
        <f>(1+B8)*(1+B9)*(1+B10)-1</f>
        <v>2.344044724999983E-2</v>
      </c>
      <c r="Q9" s="13">
        <f>(1+C8)*(1+C9)*(1+C10)-1</f>
        <v>9.0971381337321411E-3</v>
      </c>
      <c r="R9" s="13">
        <f>(1+G8)*(1+G9)*(1+G10)-1</f>
        <v>8.038639424988947E-3</v>
      </c>
    </row>
    <row r="10" spans="1:18" x14ac:dyDescent="0.25">
      <c r="A10" s="8">
        <v>38504</v>
      </c>
      <c r="B10" s="9">
        <v>1.66E-2</v>
      </c>
      <c r="C10" s="9">
        <v>-1.427142257658387E-4</v>
      </c>
      <c r="D10" s="3">
        <f t="shared" si="0"/>
        <v>102.7227176904825</v>
      </c>
      <c r="E10" s="3">
        <f>D10/MAXA($D$6:D9)-1</f>
        <v>1.6599999999999948E-2</v>
      </c>
      <c r="F10" s="10">
        <f>'L2'!Q8</f>
        <v>1.6902428625062627E-2</v>
      </c>
      <c r="G10" s="10">
        <f t="shared" si="1"/>
        <v>1.254437727137378E-2</v>
      </c>
      <c r="H10" s="11">
        <f t="shared" si="2"/>
        <v>103.51703645508493</v>
      </c>
      <c r="I10" s="3">
        <f t="shared" si="3"/>
        <v>101.73955497976924</v>
      </c>
      <c r="J10" s="3">
        <f>I10/MAXA($I$6:I9)-1</f>
        <v>8.038639424988947E-3</v>
      </c>
      <c r="O10" s="3" t="s">
        <v>31</v>
      </c>
      <c r="P10" s="13">
        <f>(1+B11)*(1+B12)*(1+B13)-1</f>
        <v>3.7722518599999866E-2</v>
      </c>
      <c r="Q10" s="13">
        <f>(1+C11)*(1+C12)*(1+C13)-1</f>
        <v>3.1460724051498135E-2</v>
      </c>
      <c r="R10" s="13">
        <f>(1+G11)*(1+G12)*(1+G13)-1</f>
        <v>1.9214267375970095E-2</v>
      </c>
    </row>
    <row r="11" spans="1:18" x14ac:dyDescent="0.25">
      <c r="A11" s="8">
        <v>38534</v>
      </c>
      <c r="B11" s="9">
        <v>1.5100000000000001E-2</v>
      </c>
      <c r="C11" s="9">
        <v>3.5968287193812287E-2</v>
      </c>
      <c r="D11" s="3">
        <f t="shared" si="0"/>
        <v>104.27383072760877</v>
      </c>
      <c r="E11" s="3">
        <f>D11/MAXA($D$6:D10)-1</f>
        <v>1.5099999999999891E-2</v>
      </c>
      <c r="F11" s="10">
        <f>'L2'!Q9</f>
        <v>1.1283193629200926E-2</v>
      </c>
      <c r="G11" s="10">
        <f t="shared" si="1"/>
        <v>6.9251422755120797E-3</v>
      </c>
      <c r="H11" s="11">
        <f t="shared" si="2"/>
        <v>104.68503922132869</v>
      </c>
      <c r="I11" s="3">
        <f t="shared" si="3"/>
        <v>102.44411587305143</v>
      </c>
      <c r="J11" s="3">
        <f>I11/MAXA($I$6:I10)-1</f>
        <v>6.9251422755121084E-3</v>
      </c>
      <c r="O11" s="3" t="s">
        <v>32</v>
      </c>
      <c r="P11" s="13">
        <f>(1+B14)*(1+B15)*(1+B16)-1</f>
        <v>2.2104197681000137E-2</v>
      </c>
      <c r="Q11" s="13">
        <f>(1+C14)*(1+C15)*(1+C16)-1</f>
        <v>1.5852718536380594E-2</v>
      </c>
      <c r="R11" s="13">
        <f>(1+G14)*(1+G15)*(1+G16)-1</f>
        <v>1.6784533646859501E-2</v>
      </c>
    </row>
    <row r="12" spans="1:18" x14ac:dyDescent="0.25">
      <c r="A12" s="8">
        <v>38565</v>
      </c>
      <c r="B12" s="9">
        <v>5.0000000000000001E-3</v>
      </c>
      <c r="C12" s="9">
        <v>-1.1222104874496597E-2</v>
      </c>
      <c r="D12" s="3">
        <f t="shared" si="0"/>
        <v>104.7951998812468</v>
      </c>
      <c r="E12" s="3">
        <f>D12/MAXA($D$6:D11)-1</f>
        <v>4.9999999999998934E-3</v>
      </c>
      <c r="F12" s="10">
        <f>'L2'!Q10</f>
        <v>1.3958065811152529E-2</v>
      </c>
      <c r="G12" s="10">
        <f t="shared" si="1"/>
        <v>9.600014457463682E-3</v>
      </c>
      <c r="H12" s="11">
        <f t="shared" si="2"/>
        <v>106.14623988822308</v>
      </c>
      <c r="I12" s="3">
        <f t="shared" si="3"/>
        <v>103.42758086651482</v>
      </c>
      <c r="J12" s="3">
        <f>I12/MAXA($I$6:I11)-1</f>
        <v>9.6000144574637236E-3</v>
      </c>
      <c r="O12" s="3" t="s">
        <v>26</v>
      </c>
      <c r="P12" s="13">
        <f>(1+B17)*(1+B18)*(1+B19)-1</f>
        <v>4.6859934652000224E-2</v>
      </c>
      <c r="Q12" s="13">
        <f>(1+C17)*(1+C18)*(1+C19)-1</f>
        <v>3.7315010570231788E-2</v>
      </c>
      <c r="R12" s="13">
        <f>(1+G17)*(1+G18)*(1+G19)-1</f>
        <v>2.2415304434249883E-2</v>
      </c>
    </row>
    <row r="13" spans="1:18" x14ac:dyDescent="0.25">
      <c r="A13" s="8">
        <v>38596</v>
      </c>
      <c r="B13" s="9">
        <v>1.72E-2</v>
      </c>
      <c r="C13" s="9">
        <v>6.9490246947603307E-3</v>
      </c>
      <c r="D13" s="3">
        <f t="shared" si="0"/>
        <v>106.59767731920425</v>
      </c>
      <c r="E13" s="3">
        <f>D13/MAXA($D$6:D12)-1</f>
        <v>1.7200000000000104E-2</v>
      </c>
      <c r="F13" s="10">
        <f>'L2'!Q11</f>
        <v>6.9378769970276514E-3</v>
      </c>
      <c r="G13" s="10">
        <f t="shared" si="1"/>
        <v>2.579825643338805E-3</v>
      </c>
      <c r="H13" s="11">
        <f t="shared" si="2"/>
        <v>106.88266944426456</v>
      </c>
      <c r="I13" s="3">
        <f t="shared" si="3"/>
        <v>103.69440599186274</v>
      </c>
      <c r="J13" s="3">
        <f>I13/MAXA($I$6:I12)-1</f>
        <v>2.5798256433386957E-3</v>
      </c>
      <c r="O13" s="3" t="s">
        <v>27</v>
      </c>
      <c r="P13" s="13">
        <f>(1+B20)*(1+B21)*(1+B22)-1</f>
        <v>-3.3210887499999231E-3</v>
      </c>
      <c r="Q13" s="13">
        <f>(1+C20)*(1+C21)*(1+C22)-1</f>
        <v>-1.9052139670593049E-2</v>
      </c>
      <c r="R13" s="13">
        <f>(1+G20)*(1+G21)*(1+G22)-1</f>
        <v>6.6815573343004253E-4</v>
      </c>
    </row>
    <row r="14" spans="1:18" x14ac:dyDescent="0.25">
      <c r="A14" s="8">
        <v>38626</v>
      </c>
      <c r="B14" s="9">
        <v>-1.43E-2</v>
      </c>
      <c r="C14" s="9">
        <v>-1.7740780066319406E-2</v>
      </c>
      <c r="D14" s="3">
        <f t="shared" si="0"/>
        <v>105.07333053353963</v>
      </c>
      <c r="E14" s="3">
        <f>D14/MAXA($D$6:D13)-1</f>
        <v>-1.4299999999999979E-2</v>
      </c>
      <c r="F14" s="10">
        <f>'L2'!Q12</f>
        <v>1.4257720341314336E-2</v>
      </c>
      <c r="G14" s="10">
        <f t="shared" si="1"/>
        <v>9.8996689876254887E-3</v>
      </c>
      <c r="H14" s="11">
        <f t="shared" si="2"/>
        <v>108.40657265453403</v>
      </c>
      <c r="I14" s="3">
        <f t="shared" si="3"/>
        <v>104.72094628705062</v>
      </c>
      <c r="J14" s="3">
        <f>I14/MAXA($I$6:I13)-1</f>
        <v>9.8996689876253985E-3</v>
      </c>
      <c r="O14" s="3" t="s">
        <v>33</v>
      </c>
      <c r="P14" s="13">
        <f>(1+B23)*(1+B24)*(1+B25)-1</f>
        <v>1.4128597880000093E-2</v>
      </c>
      <c r="Q14" s="13">
        <f>(1+C23)*(1+C24)*(1+C25)-1</f>
        <v>5.1684795727094279E-2</v>
      </c>
      <c r="R14" s="13">
        <f>(1+G23)*(1+G24)*(1+G25)-1</f>
        <v>3.184375021147634E-2</v>
      </c>
    </row>
    <row r="15" spans="1:18" x14ac:dyDescent="0.25">
      <c r="A15" s="8">
        <v>38657</v>
      </c>
      <c r="B15" s="9">
        <v>1.67E-2</v>
      </c>
      <c r="C15" s="9">
        <v>3.5186095929726546E-2</v>
      </c>
      <c r="D15" s="3">
        <f t="shared" si="0"/>
        <v>106.82805515344974</v>
      </c>
      <c r="E15" s="3">
        <f>D15/MAXA($D$6:D14)-1</f>
        <v>2.161190000000035E-3</v>
      </c>
      <c r="F15" s="10">
        <f>'L2'!Q13</f>
        <v>-3.0624675086106173E-3</v>
      </c>
      <c r="G15" s="10">
        <f t="shared" si="1"/>
        <v>-7.4205188622994637E-3</v>
      </c>
      <c r="H15" s="11">
        <f t="shared" si="2"/>
        <v>108.07458104805968</v>
      </c>
      <c r="I15" s="3">
        <f t="shared" si="3"/>
        <v>103.94386252984971</v>
      </c>
      <c r="J15" s="3">
        <f>I15/MAXA($I$6:I14)-1</f>
        <v>-7.4205188622995522E-3</v>
      </c>
      <c r="O15" s="3" t="s">
        <v>34</v>
      </c>
      <c r="P15" s="13">
        <f>(1+B26)*(1+B27)*(1+B28)-1</f>
        <v>4.5549827579999924E-2</v>
      </c>
      <c r="Q15" s="13">
        <f>(1+C26)*(1+C27)*(1+C28)-1</f>
        <v>6.1721057365202059E-2</v>
      </c>
      <c r="R15" s="13">
        <f>(1+G26)*(1+G27)*(1+G28)-1</f>
        <v>3.1901785484097278E-2</v>
      </c>
    </row>
    <row r="16" spans="1:18" x14ac:dyDescent="0.25">
      <c r="A16" s="8">
        <v>38687</v>
      </c>
      <c r="B16" s="9">
        <v>1.9900000000000001E-2</v>
      </c>
      <c r="C16" s="9">
        <v>-9.5234899241847248E-4</v>
      </c>
      <c r="D16" s="3">
        <f t="shared" si="0"/>
        <v>108.95393345100339</v>
      </c>
      <c r="E16" s="3">
        <f>D16/MAXA($D$6:D15)-1</f>
        <v>1.9900000000000029E-2</v>
      </c>
      <c r="F16" s="10">
        <f>'L2'!Q14</f>
        <v>1.8702387537524387E-2</v>
      </c>
      <c r="G16" s="10">
        <f t="shared" si="1"/>
        <v>1.434433618383554E-2</v>
      </c>
      <c r="H16" s="11">
        <f t="shared" si="2"/>
        <v>110.09583374577608</v>
      </c>
      <c r="I16" s="3">
        <f t="shared" si="3"/>
        <v>105.43486823822427</v>
      </c>
      <c r="J16" s="3">
        <f>I16/MAXA($I$6:I15)-1</f>
        <v>6.8173749043167753E-3</v>
      </c>
      <c r="O16" s="3" t="s">
        <v>28</v>
      </c>
      <c r="P16" s="13">
        <f>(1+B29)*(1+B30)*(1+B31)-1</f>
        <v>2.2846295264000283E-2</v>
      </c>
      <c r="Q16" s="13">
        <f>(1+C29)*(1+C30)*(1+C31)-1</f>
        <v>1.8049326035101121E-3</v>
      </c>
      <c r="R16" s="13">
        <f>(1+G29)*(1+G30)*(1+G31)-1</f>
        <v>8.5424452703652953E-3</v>
      </c>
    </row>
    <row r="17" spans="1:18" x14ac:dyDescent="0.25">
      <c r="A17" s="8">
        <v>38718</v>
      </c>
      <c r="B17" s="9">
        <v>1.72E-2</v>
      </c>
      <c r="C17" s="9">
        <v>2.5466771348641615E-2</v>
      </c>
      <c r="D17" s="3">
        <f t="shared" si="0"/>
        <v>110.82794110636067</v>
      </c>
      <c r="E17" s="3">
        <f>D17/MAXA($D$6:D16)-1</f>
        <v>1.7200000000000104E-2</v>
      </c>
      <c r="F17" s="10">
        <f>'L2'!Q15</f>
        <v>9.8508651158733078E-3</v>
      </c>
      <c r="G17" s="10">
        <f t="shared" si="1"/>
        <v>5.4928137621844614E-3</v>
      </c>
      <c r="H17" s="11">
        <f t="shared" si="2"/>
        <v>111.18037295382533</v>
      </c>
      <c r="I17" s="3">
        <f t="shared" si="3"/>
        <v>106.01400233349729</v>
      </c>
      <c r="J17" s="3">
        <f>I17/MAXA($I$6:I16)-1</f>
        <v>5.4928137621843565E-3</v>
      </c>
      <c r="O17" s="3" t="s">
        <v>29</v>
      </c>
      <c r="P17" s="13">
        <f>(1+B32)*(1+B33)*(1+B34)-1</f>
        <v>2.8429241503999725E-2</v>
      </c>
      <c r="Q17" s="13">
        <f>(1+C32)*(1+C33)*(1+C34)-1</f>
        <v>5.8056382663208117E-2</v>
      </c>
      <c r="R17" s="13">
        <f>(1+G32)*(1+G33)*(1+G34)-1</f>
        <v>3.4188273974817607E-2</v>
      </c>
    </row>
    <row r="18" spans="1:18" x14ac:dyDescent="0.25">
      <c r="A18" s="8">
        <v>38749</v>
      </c>
      <c r="B18" s="9">
        <v>7.3000000000000001E-3</v>
      </c>
      <c r="C18" s="9">
        <v>4.5315763072539816E-4</v>
      </c>
      <c r="D18" s="3">
        <f t="shared" si="0"/>
        <v>111.63698507643711</v>
      </c>
      <c r="E18" s="3">
        <f>D18/MAXA($D$6:D17)-1</f>
        <v>7.3000000000000842E-3</v>
      </c>
      <c r="F18" s="10">
        <f>'L2'!Q16</f>
        <v>1.3806477706349417E-2</v>
      </c>
      <c r="G18" s="10">
        <f t="shared" si="1"/>
        <v>9.4484263526605702E-3</v>
      </c>
      <c r="H18" s="11">
        <f t="shared" si="2"/>
        <v>112.71538229439592</v>
      </c>
      <c r="I18" s="3">
        <f t="shared" si="3"/>
        <v>107.01566782689613</v>
      </c>
      <c r="J18" s="3">
        <f>I18/MAXA($I$6:I17)-1</f>
        <v>9.4484263526606327E-3</v>
      </c>
      <c r="O18" s="3" t="s">
        <v>35</v>
      </c>
      <c r="P18" s="13">
        <f>(1+B35)*(1+B36)*(1+B37)-1</f>
        <v>-1.0101260170000015E-2</v>
      </c>
      <c r="Q18" s="13">
        <f>(1+C35)*(1+C36)*(1+C37)-1</f>
        <v>1.5565253848781824E-2</v>
      </c>
      <c r="R18" s="13">
        <f>(1+G35)*(1+G36)*(1+G37)-1</f>
        <v>3.1790677462684158E-4</v>
      </c>
    </row>
    <row r="19" spans="1:18" x14ac:dyDescent="0.25">
      <c r="A19" s="8">
        <v>38777</v>
      </c>
      <c r="B19" s="9">
        <v>2.1700000000000001E-2</v>
      </c>
      <c r="C19" s="9">
        <v>1.1095810459249567E-2</v>
      </c>
      <c r="D19" s="3">
        <f t="shared" si="0"/>
        <v>114.0595076525958</v>
      </c>
      <c r="E19" s="3">
        <f>D19/MAXA($D$6:D18)-1</f>
        <v>2.1700000000000053E-2</v>
      </c>
      <c r="F19" s="10">
        <f>'L2'!Q17</f>
        <v>1.1670579479372327E-2</v>
      </c>
      <c r="G19" s="10">
        <f t="shared" si="1"/>
        <v>7.3125281256834805E-3</v>
      </c>
      <c r="H19" s="11">
        <f t="shared" si="2"/>
        <v>114.03083612201051</v>
      </c>
      <c r="I19" s="3">
        <f t="shared" si="3"/>
        <v>107.7982229077691</v>
      </c>
      <c r="J19" s="3">
        <f>I19/MAXA($I$6:I18)-1</f>
        <v>7.3125281256833929E-3</v>
      </c>
      <c r="O19" s="3" t="s">
        <v>36</v>
      </c>
      <c r="P19" s="13">
        <f>(1+B38)*(1+B39)*(1+B40)-1</f>
        <v>-1.4827971519999483E-3</v>
      </c>
      <c r="Q19" s="13">
        <f>(1+C38)*(1+C39)*(1+C40)-1</f>
        <v>-3.8244647126248421E-2</v>
      </c>
      <c r="R19" s="13">
        <f>(1+G38)*(1+G39)*(1+G40)-1</f>
        <v>2.0433313277770537E-2</v>
      </c>
    </row>
    <row r="20" spans="1:18" x14ac:dyDescent="0.25">
      <c r="A20" s="8">
        <v>38808</v>
      </c>
      <c r="B20" s="9">
        <v>9.7999999999999997E-3</v>
      </c>
      <c r="C20" s="9">
        <v>1.2155652737941391E-2</v>
      </c>
      <c r="D20" s="3">
        <f t="shared" si="0"/>
        <v>115.17729082759124</v>
      </c>
      <c r="E20" s="3">
        <f>D20/MAXA($D$6:D19)-1</f>
        <v>9.8000000000000309E-3</v>
      </c>
      <c r="F20" s="10">
        <f>'L2'!Q18</f>
        <v>1.1487691451968559E-2</v>
      </c>
      <c r="G20" s="10">
        <f t="shared" si="1"/>
        <v>7.1296400982797129E-3</v>
      </c>
      <c r="H20" s="11">
        <f t="shared" si="2"/>
        <v>115.34078718339016</v>
      </c>
      <c r="I20" s="3">
        <f t="shared" si="3"/>
        <v>108.56678544033562</v>
      </c>
      <c r="J20" s="3">
        <f>I20/MAXA($I$6:I19)-1</f>
        <v>7.1296400982796548E-3</v>
      </c>
      <c r="O20" s="3" t="s">
        <v>30</v>
      </c>
      <c r="P20" s="13">
        <f>(1+B41)*(1+B41)*(1+B43)-1</f>
        <v>-2.9606155900000042E-2</v>
      </c>
      <c r="Q20" s="13">
        <f>(1+C41)*(1+C41)*(1+C43)-1</f>
        <v>-0.12383879475937432</v>
      </c>
      <c r="R20" s="13">
        <f>(1+G41)*(1+G41)*(1+G43)-1</f>
        <v>3.5249942413845936E-2</v>
      </c>
    </row>
    <row r="21" spans="1:18" x14ac:dyDescent="0.25">
      <c r="A21" s="8">
        <v>38838</v>
      </c>
      <c r="B21" s="9">
        <v>-1.2500000000000001E-2</v>
      </c>
      <c r="C21" s="9">
        <v>-3.0916916141150885E-2</v>
      </c>
      <c r="D21" s="3">
        <f t="shared" si="0"/>
        <v>113.73757469224635</v>
      </c>
      <c r="E21" s="3">
        <f>D21/MAXA($D$6:D20)-1</f>
        <v>-1.2499999999999956E-2</v>
      </c>
      <c r="F21" s="10">
        <f>'L2'!Q19</f>
        <v>1.0918260926902091E-2</v>
      </c>
      <c r="G21" s="10">
        <f t="shared" si="1"/>
        <v>6.5602095732132442E-3</v>
      </c>
      <c r="H21" s="11">
        <f t="shared" si="2"/>
        <v>116.6001079933727</v>
      </c>
      <c r="I21" s="3">
        <f t="shared" si="3"/>
        <v>109.27900630551432</v>
      </c>
      <c r="J21" s="3">
        <f>I21/MAXA($I$6:I20)-1</f>
        <v>6.5602095732133492E-3</v>
      </c>
      <c r="O21" s="3" t="s">
        <v>37</v>
      </c>
      <c r="P21" s="13">
        <f>(1+B44)*(1+B45)*(1+B346)-1</f>
        <v>1.7059999999999853E-2</v>
      </c>
      <c r="Q21" s="13">
        <f>(1+C44)*(1+C45)*(1+C346)-1</f>
        <v>5.8728401661519269E-2</v>
      </c>
      <c r="R21" s="13">
        <f>(1+G44)*(1+G45)*(1+G346)-1</f>
        <v>4.1642286947511487E-2</v>
      </c>
    </row>
    <row r="22" spans="1:18" x14ac:dyDescent="0.25">
      <c r="A22" s="8">
        <v>38869</v>
      </c>
      <c r="B22" s="9">
        <v>-5.0000000000000001E-4</v>
      </c>
      <c r="C22" s="9">
        <v>8.6596227782509416E-5</v>
      </c>
      <c r="D22" s="3">
        <f t="shared" si="0"/>
        <v>113.68070590490024</v>
      </c>
      <c r="E22" s="3">
        <f>D22/MAXA($D$6:D21)-1</f>
        <v>-1.2993749999999915E-2</v>
      </c>
      <c r="F22" s="10">
        <f>'L2'!Q20</f>
        <v>-8.5333304833430813E-3</v>
      </c>
      <c r="G22" s="10">
        <f t="shared" si="1"/>
        <v>-1.2891381837031927E-2</v>
      </c>
      <c r="H22" s="11">
        <f t="shared" si="2"/>
        <v>115.60512073747176</v>
      </c>
      <c r="I22" s="3">
        <f t="shared" si="3"/>
        <v>107.87024890845851</v>
      </c>
      <c r="J22" s="3">
        <f>I22/MAXA($I$6:I21)-1</f>
        <v>-1.2891381837031979E-2</v>
      </c>
      <c r="O22" s="3" t="s">
        <v>38</v>
      </c>
      <c r="P22" s="13">
        <f>(1+B47)*(1+B48)*(1+B49)-1</f>
        <v>-5.5754993645000139E-2</v>
      </c>
      <c r="Q22" s="13">
        <f>(1+C47)*(1+C48)*(1+C49)-1</f>
        <v>-8.8781261718749893E-2</v>
      </c>
      <c r="R22" s="13">
        <f>(1+G47)*(1+G48)*(1+G49)-1</f>
        <v>-3.5206261258271976E-2</v>
      </c>
    </row>
    <row r="23" spans="1:18" x14ac:dyDescent="0.25">
      <c r="A23" s="8">
        <v>38899</v>
      </c>
      <c r="B23" s="9">
        <v>-2.2000000000000001E-3</v>
      </c>
      <c r="C23" s="9">
        <v>5.0858787979908282E-3</v>
      </c>
      <c r="D23" s="3">
        <f t="shared" si="0"/>
        <v>113.43060835190946</v>
      </c>
      <c r="E23" s="3">
        <f>D23/MAXA($D$6:D22)-1</f>
        <v>-1.5165163749999877E-2</v>
      </c>
      <c r="F23" s="10">
        <f>'L2'!Q21</f>
        <v>1.5835427008359642E-2</v>
      </c>
      <c r="G23" s="10">
        <f t="shared" si="1"/>
        <v>1.1477375654670795E-2</v>
      </c>
      <c r="H23" s="11">
        <f t="shared" si="2"/>
        <v>117.4357771887026</v>
      </c>
      <c r="I23" s="3">
        <f t="shared" si="3"/>
        <v>109.10831627714374</v>
      </c>
      <c r="J23" s="3">
        <f>I23/MAXA($I$6:I22)-1</f>
        <v>-1.5619654144124473E-3</v>
      </c>
      <c r="O23" s="3" t="s">
        <v>39</v>
      </c>
      <c r="P23" s="13">
        <f>(1+B50)*(1+B51)*(1+B52)-1</f>
        <v>-4.5715056724000003E-2</v>
      </c>
      <c r="Q23" s="13">
        <f>(1+C50)*(1+C51)*(1+C52)-1</f>
        <v>-0.22558214306366153</v>
      </c>
      <c r="R23" s="13">
        <f>(1+G50)*(1+G51)*(1+G52)-1</f>
        <v>-0.22030549525746668</v>
      </c>
    </row>
    <row r="24" spans="1:18" x14ac:dyDescent="0.25">
      <c r="A24" s="8">
        <v>38930</v>
      </c>
      <c r="B24" s="9">
        <v>9.4999999999999998E-3</v>
      </c>
      <c r="C24" s="9">
        <v>2.1274193032348121E-2</v>
      </c>
      <c r="D24" s="3">
        <f t="shared" si="0"/>
        <v>114.5081991312526</v>
      </c>
      <c r="E24" s="3">
        <f>D24/MAXA($D$6:D23)-1</f>
        <v>-5.8092328056248421E-3</v>
      </c>
      <c r="F24" s="10">
        <f>'L2'!Q22</f>
        <v>1.1518946186108114E-2</v>
      </c>
      <c r="G24" s="10">
        <f t="shared" si="1"/>
        <v>7.1608948324192673E-3</v>
      </c>
      <c r="H24" s="11">
        <f t="shared" si="2"/>
        <v>118.78851358646304</v>
      </c>
      <c r="I24" s="3">
        <f t="shared" si="3"/>
        <v>109.88962945534672</v>
      </c>
      <c r="J24" s="3">
        <f>I24/MAXA($I$6:I23)-1</f>
        <v>5.5877443479424027E-3</v>
      </c>
      <c r="O24" s="3" t="s">
        <v>40</v>
      </c>
      <c r="P24" s="13">
        <f>(1+B53)*(1+B54)*(1+B55)-1</f>
        <v>1.2393811753999895E-2</v>
      </c>
      <c r="Q24" s="13">
        <f>(1+C53)*(1+C54)*(1+C55)-1</f>
        <v>-0.11666759479656785</v>
      </c>
      <c r="R24" s="13">
        <f>(1+G53)*(1+G54)*(1+G55)-1</f>
        <v>-8.3871037669769333E-3</v>
      </c>
    </row>
    <row r="25" spans="1:18" x14ac:dyDescent="0.25">
      <c r="A25" s="8">
        <v>38961</v>
      </c>
      <c r="B25" s="9">
        <v>6.8000000000000005E-3</v>
      </c>
      <c r="C25" s="9">
        <v>2.4566298512509466E-2</v>
      </c>
      <c r="D25" s="3">
        <f t="shared" si="0"/>
        <v>115.28685488534511</v>
      </c>
      <c r="E25" s="3">
        <f>D25/MAXA($D$6:D24)-1</f>
        <v>9.5126441129678163E-4</v>
      </c>
      <c r="F25" s="10">
        <f>'L2'!Q23</f>
        <v>1.7240183376690671E-2</v>
      </c>
      <c r="G25" s="10">
        <f t="shared" si="1"/>
        <v>1.2882132023001824E-2</v>
      </c>
      <c r="H25" s="11">
        <f t="shared" si="2"/>
        <v>120.83644934373817</v>
      </c>
      <c r="I25" s="3">
        <f t="shared" si="3"/>
        <v>111.30524216994925</v>
      </c>
      <c r="J25" s="3">
        <f>I25/MAXA($I$6:I24)-1</f>
        <v>1.2882132023001924E-2</v>
      </c>
      <c r="O25" s="3" t="s">
        <v>41</v>
      </c>
      <c r="P25" s="13">
        <f>(1+B56)*(1+B57)*(1+B58)-1</f>
        <v>5.4732674380000068E-2</v>
      </c>
      <c r="Q25" s="13">
        <f>(1+C56)*(1+C57)*(1+C58)-1</f>
        <v>0.15221779583276618</v>
      </c>
      <c r="R25" s="13">
        <f>(1+G56)*(1+G57)*(1+G58)-1</f>
        <v>0.11900350617846045</v>
      </c>
    </row>
    <row r="26" spans="1:18" x14ac:dyDescent="0.25">
      <c r="A26" s="8">
        <v>38991</v>
      </c>
      <c r="B26" s="9">
        <v>1.0200000000000001E-2</v>
      </c>
      <c r="C26" s="9">
        <v>3.1508002961554205E-2</v>
      </c>
      <c r="D26" s="3">
        <f t="shared" si="0"/>
        <v>116.46278080517563</v>
      </c>
      <c r="E26" s="3">
        <f>D26/MAXA($D$6:D25)-1</f>
        <v>1.0199999999999987E-2</v>
      </c>
      <c r="F26" s="10">
        <f>'L2'!Q24</f>
        <v>1.5432978846725752E-2</v>
      </c>
      <c r="G26" s="10">
        <f t="shared" si="1"/>
        <v>1.1074927493036905E-2</v>
      </c>
      <c r="H26" s="11">
        <f t="shared" si="2"/>
        <v>122.70131571037354</v>
      </c>
      <c r="I26" s="3">
        <f t="shared" si="3"/>
        <v>112.53793965657634</v>
      </c>
      <c r="J26" s="3">
        <f>I26/MAXA($I$6:I25)-1</f>
        <v>1.1074927493036846E-2</v>
      </c>
      <c r="O26" s="3" t="s">
        <v>42</v>
      </c>
      <c r="P26" s="13">
        <f>(1+B59)*(1+B60)*(1+B61)-1</f>
        <v>5.2383991832000154E-2</v>
      </c>
      <c r="Q26" s="13">
        <f>(1+C59)*(1+C60)*(1+C61)-1</f>
        <v>0.14984983243163552</v>
      </c>
      <c r="R26" s="13">
        <f>(1+G59)*(1+G60)*(1+G61)-1</f>
        <v>6.0047719137466871E-2</v>
      </c>
    </row>
    <row r="27" spans="1:18" x14ac:dyDescent="0.25">
      <c r="A27" s="8">
        <v>39022</v>
      </c>
      <c r="B27" s="9">
        <v>1.4499999999999999E-2</v>
      </c>
      <c r="C27" s="9">
        <v>1.6466656727820217E-2</v>
      </c>
      <c r="D27" s="3">
        <f t="shared" si="0"/>
        <v>118.15149112685067</v>
      </c>
      <c r="E27" s="3">
        <f>D27/MAXA($D$6:D26)-1</f>
        <v>1.4499999999999957E-2</v>
      </c>
      <c r="F27" s="10">
        <f>'L2'!Q25</f>
        <v>1.6218032348561843E-2</v>
      </c>
      <c r="G27" s="10">
        <f t="shared" si="1"/>
        <v>1.1859980994872996E-2</v>
      </c>
      <c r="H27" s="11">
        <f t="shared" si="2"/>
        <v>124.69128961777548</v>
      </c>
      <c r="I27" s="3">
        <f t="shared" si="3"/>
        <v>113.8726374821055</v>
      </c>
      <c r="J27" s="3">
        <f>I27/MAXA($I$6:I26)-1</f>
        <v>1.1859980994872954E-2</v>
      </c>
      <c r="O27" s="3" t="s">
        <v>43</v>
      </c>
      <c r="P27" s="13">
        <f>(1+B62)*(1+B63)*(1+B64)-1</f>
        <v>1.506545771000023E-2</v>
      </c>
      <c r="Q27" s="13">
        <f>(1+C62)*(1+C63)*(1+C64)-1</f>
        <v>5.4887068542618156E-2</v>
      </c>
      <c r="R27" s="13">
        <f>(1+G62)*(1+G63)*(1+G64)-1</f>
        <v>4.101963844445633E-2</v>
      </c>
    </row>
    <row r="28" spans="1:18" x14ac:dyDescent="0.25">
      <c r="A28" s="8">
        <v>39052</v>
      </c>
      <c r="B28" s="9">
        <v>2.0199999999999999E-2</v>
      </c>
      <c r="C28" s="9">
        <v>1.2615782852659851E-2</v>
      </c>
      <c r="D28" s="3">
        <f t="shared" si="0"/>
        <v>120.53815124761306</v>
      </c>
      <c r="E28" s="3">
        <f>D28/MAXA($D$6:D27)-1</f>
        <v>2.0199999999999996E-2</v>
      </c>
      <c r="F28" s="10">
        <f>'L2'!Q26</f>
        <v>1.2994372322011926E-2</v>
      </c>
      <c r="G28" s="10">
        <f t="shared" si="1"/>
        <v>8.6363209683230809E-3</v>
      </c>
      <c r="H28" s="11">
        <f t="shared" si="2"/>
        <v>126.31157466038067</v>
      </c>
      <c r="I28" s="3">
        <f t="shared" si="3"/>
        <v>114.85607812891047</v>
      </c>
      <c r="J28" s="3">
        <f>I28/MAXA($I$6:I27)-1</f>
        <v>8.636320968323119E-3</v>
      </c>
      <c r="O28" s="3" t="s">
        <v>44</v>
      </c>
      <c r="P28" s="13">
        <f>(1+B65)*(1+B66)*(1+B67)-1</f>
        <v>2.2076321552000122E-2</v>
      </c>
      <c r="Q28" s="13">
        <f>(1+C65)*(1+C66)*(1+C67)-1</f>
        <v>4.872215870265606E-2</v>
      </c>
      <c r="R28" s="13">
        <f>(1+G65)*(1+G66)*(1+G67)-1</f>
        <v>2.7789260944768968E-2</v>
      </c>
    </row>
    <row r="29" spans="1:18" x14ac:dyDescent="0.25">
      <c r="A29" s="8">
        <v>39083</v>
      </c>
      <c r="B29" s="9">
        <v>1.1299999999999999E-2</v>
      </c>
      <c r="C29" s="9">
        <v>1.4059042735039773E-2</v>
      </c>
      <c r="D29" s="3">
        <f t="shared" si="0"/>
        <v>121.9002323567111</v>
      </c>
      <c r="E29" s="3">
        <f>D29/MAXA($D$6:D28)-1</f>
        <v>1.1300000000000088E-2</v>
      </c>
      <c r="F29" s="10">
        <f>'L2'!Q27</f>
        <v>1.3070863182855299E-2</v>
      </c>
      <c r="G29" s="10">
        <f t="shared" si="1"/>
        <v>8.7128118291664516E-3</v>
      </c>
      <c r="H29" s="11">
        <f t="shared" si="2"/>
        <v>127.96257597117753</v>
      </c>
      <c r="I29" s="3">
        <f t="shared" si="3"/>
        <v>115.85679752508369</v>
      </c>
      <c r="J29" s="3">
        <f>I29/MAXA($I$6:I28)-1</f>
        <v>8.7128118291663892E-3</v>
      </c>
      <c r="O29" s="3" t="s">
        <v>45</v>
      </c>
      <c r="P29" s="13">
        <f>(1+B68)*(1+B69)*(1+B70)-1</f>
        <v>-1.4863914549999913E-2</v>
      </c>
      <c r="Q29" s="13">
        <f>(1+C68)*(1+C69)*(1+C70)-1</f>
        <v>-0.11862196676535885</v>
      </c>
      <c r="R29" s="13">
        <f>(1+G68)*(1+G69)*(1+G70)-1</f>
        <v>-4.5056487320482619E-2</v>
      </c>
    </row>
    <row r="30" spans="1:18" x14ac:dyDescent="0.25">
      <c r="A30" s="8">
        <v>39114</v>
      </c>
      <c r="B30" s="9">
        <v>1.8E-3</v>
      </c>
      <c r="C30" s="9">
        <v>-2.1846176033528231E-2</v>
      </c>
      <c r="D30" s="3">
        <f t="shared" si="0"/>
        <v>122.11965277495318</v>
      </c>
      <c r="E30" s="3">
        <f>D30/MAXA($D$6:D29)-1</f>
        <v>1.8000000000000238E-3</v>
      </c>
      <c r="F30" s="10">
        <f>'L2'!Q28</f>
        <v>1.5036976781556379E-2</v>
      </c>
      <c r="G30" s="10">
        <f t="shared" si="1"/>
        <v>1.0678925427867532E-2</v>
      </c>
      <c r="H30" s="11">
        <f t="shared" si="2"/>
        <v>129.88674625496427</v>
      </c>
      <c r="I30" s="3">
        <f t="shared" si="3"/>
        <v>117.09402362616562</v>
      </c>
      <c r="J30" s="3">
        <f>I30/MAXA($I$6:I29)-1</f>
        <v>1.0678925427867636E-2</v>
      </c>
      <c r="O30" s="3" t="s">
        <v>46</v>
      </c>
      <c r="P30" s="13">
        <f>(1+B71)*(1+B72)*(1+B73)-1</f>
        <v>2.7205646330000111E-2</v>
      </c>
      <c r="Q30" s="13">
        <f>(1+C71)*(1+C72)*(1+C73)-1</f>
        <v>0.10719794528113624</v>
      </c>
      <c r="R30" s="13">
        <f>(1+G71)*(1+G72)*(1+G73)-1</f>
        <v>2.9147133960630844E-2</v>
      </c>
    </row>
    <row r="31" spans="1:18" x14ac:dyDescent="0.25">
      <c r="A31" s="8">
        <v>39142</v>
      </c>
      <c r="B31" s="9">
        <v>9.5999999999999992E-3</v>
      </c>
      <c r="C31" s="9">
        <v>9.9799828968305526E-3</v>
      </c>
      <c r="D31" s="3">
        <f t="shared" si="0"/>
        <v>123.29200144159273</v>
      </c>
      <c r="E31" s="3">
        <f>D31/MAXA($D$6:D30)-1</f>
        <v>9.6000000000000529E-3</v>
      </c>
      <c r="F31" s="10">
        <f>'L2'!Q29</f>
        <v>-6.3751500254233991E-3</v>
      </c>
      <c r="G31" s="10">
        <f t="shared" si="1"/>
        <v>-1.0733201379112246E-2</v>
      </c>
      <c r="H31" s="11">
        <f t="shared" si="2"/>
        <v>129.05869876127477</v>
      </c>
      <c r="I31" s="3">
        <f t="shared" si="3"/>
        <v>115.83722989029546</v>
      </c>
      <c r="J31" s="3">
        <f>I31/MAXA($I$6:I30)-1</f>
        <v>-1.0733201379112267E-2</v>
      </c>
      <c r="O31" s="3" t="s">
        <v>47</v>
      </c>
      <c r="P31" s="13">
        <f>(1+B74)*(1+B75)*(1+B76)-1</f>
        <v>4.7287417665999865E-2</v>
      </c>
      <c r="Q31" s="13">
        <f>(1+C74)*(1+C75)*(1+C76)-1</f>
        <v>0.10203300823660832</v>
      </c>
      <c r="R31" s="13">
        <f>(1+G74)*(1+G75)*(1+G76)-1</f>
        <v>4.7633698866529128E-2</v>
      </c>
    </row>
    <row r="32" spans="1:18" x14ac:dyDescent="0.25">
      <c r="A32" s="8">
        <v>39173</v>
      </c>
      <c r="B32" s="9">
        <v>1.46E-2</v>
      </c>
      <c r="C32" s="9">
        <v>4.3290690602424187E-2</v>
      </c>
      <c r="D32" s="3">
        <f t="shared" si="0"/>
        <v>125.09206466263998</v>
      </c>
      <c r="E32" s="3">
        <f>D32/MAXA($D$6:D31)-1</f>
        <v>1.4599999999999946E-2</v>
      </c>
      <c r="F32" s="10">
        <f>'L2'!Q30</f>
        <v>1.4148835251438402E-2</v>
      </c>
      <c r="G32" s="10">
        <f t="shared" si="1"/>
        <v>9.7907838977495561E-3</v>
      </c>
      <c r="H32" s="11">
        <f t="shared" si="2"/>
        <v>130.88472902781308</v>
      </c>
      <c r="I32" s="3">
        <f t="shared" si="3"/>
        <v>116.97136717546528</v>
      </c>
      <c r="J32" s="3">
        <f>I32/MAXA($I$6:I31)-1</f>
        <v>-1.0475039365965833E-3</v>
      </c>
      <c r="O32" s="3" t="s">
        <v>48</v>
      </c>
      <c r="P32" s="13">
        <f>(1+B77)*(1+B78)*(1+B79)-1</f>
        <v>5.4988383999998725E-3</v>
      </c>
      <c r="Q32" s="13">
        <f>(1+C77)*(1+C78)*(1+C79)-1</f>
        <v>5.4220556110406548E-2</v>
      </c>
      <c r="R32" s="13">
        <f>(1+G77)*(1+G78)*(1+G79)-1</f>
        <v>4.131067099715735E-2</v>
      </c>
    </row>
    <row r="33" spans="1:18" x14ac:dyDescent="0.25">
      <c r="A33" s="8">
        <v>39203</v>
      </c>
      <c r="B33" s="9">
        <v>1.0800000000000001E-2</v>
      </c>
      <c r="C33" s="9">
        <v>3.254922870993493E-2</v>
      </c>
      <c r="D33" s="3">
        <f t="shared" si="0"/>
        <v>126.44305896099648</v>
      </c>
      <c r="E33" s="3">
        <f>D33/MAXA($D$6:D32)-1</f>
        <v>1.0799999999999921E-2</v>
      </c>
      <c r="F33" s="10">
        <f>'L2'!Q31</f>
        <v>1.6863455711956108E-2</v>
      </c>
      <c r="G33" s="10">
        <f t="shared" si="1"/>
        <v>1.2505404358267261E-2</v>
      </c>
      <c r="H33" s="11">
        <f t="shared" si="2"/>
        <v>133.09189785914498</v>
      </c>
      <c r="I33" s="3">
        <f t="shared" si="3"/>
        <v>118.43414142033383</v>
      </c>
      <c r="J33" s="3">
        <f>I33/MAXA($I$6:I32)-1</f>
        <v>1.1444800961376789E-2</v>
      </c>
      <c r="O33" s="3" t="s">
        <v>49</v>
      </c>
      <c r="P33" s="13">
        <f>(1+B80)*(1+B81)*(1+B82)-1</f>
        <v>-1.1282222280999954E-2</v>
      </c>
      <c r="Q33" s="13">
        <f>(1+C80)*(1+C81)*(1+C82)-1</f>
        <v>-3.9144846414979062E-3</v>
      </c>
      <c r="R33" s="13">
        <f>(1+G80)*(1+G81)*(1+G82)-1</f>
        <v>2.2808180985991466E-2</v>
      </c>
    </row>
    <row r="34" spans="1:18" x14ac:dyDescent="0.25">
      <c r="A34" s="8">
        <v>39234</v>
      </c>
      <c r="B34" s="9">
        <v>2.8000000000000004E-3</v>
      </c>
      <c r="C34" s="9">
        <v>-1.7816322202167556E-2</v>
      </c>
      <c r="D34" s="3">
        <f t="shared" si="0"/>
        <v>126.79709952608727</v>
      </c>
      <c r="E34" s="3">
        <f>D34/MAXA($D$6:D33)-1</f>
        <v>2.7999999999999137E-3</v>
      </c>
      <c r="F34" s="10">
        <f>'L2'!Q32</f>
        <v>1.5869625681705444E-2</v>
      </c>
      <c r="G34" s="10">
        <f t="shared" si="1"/>
        <v>1.1511574328016597E-2</v>
      </c>
      <c r="H34" s="11">
        <f t="shared" si="2"/>
        <v>135.20401645943738</v>
      </c>
      <c r="I34" s="3">
        <f t="shared" si="3"/>
        <v>119.79750484226882</v>
      </c>
      <c r="J34" s="3">
        <f>I34/MAXA($I$6:I33)-1</f>
        <v>1.1511574328016527E-2</v>
      </c>
      <c r="O34" s="3" t="s">
        <v>50</v>
      </c>
      <c r="P34" s="13">
        <f>(1+B83)*(1+B84)*(1+B85)-1</f>
        <v>-2.7922824307999972E-2</v>
      </c>
      <c r="Q34" s="13">
        <f>(1+C83)*(1+C84)*(1+C85)-1</f>
        <v>-0.14327899264812149</v>
      </c>
      <c r="R34" s="13">
        <f>(1+G83)*(1+G84)*(1+G85)-1</f>
        <v>-3.7954476388232461E-2</v>
      </c>
    </row>
    <row r="35" spans="1:18" x14ac:dyDescent="0.25">
      <c r="A35" s="8">
        <v>39264</v>
      </c>
      <c r="B35" s="9">
        <v>-4.1999999999999997E-3</v>
      </c>
      <c r="C35" s="9">
        <v>-3.1981878316802548E-2</v>
      </c>
      <c r="D35" s="3">
        <f t="shared" si="0"/>
        <v>126.2645517080777</v>
      </c>
      <c r="E35" s="3">
        <f>D35/MAXA($D$6:D34)-1</f>
        <v>-4.1999999999999815E-3</v>
      </c>
      <c r="F35" s="10">
        <f>'L2'!Q33</f>
        <v>4.1900546973836422E-4</v>
      </c>
      <c r="G35" s="10">
        <f t="shared" si="1"/>
        <v>-3.9390458839504818E-3</v>
      </c>
      <c r="H35" s="11">
        <f t="shared" si="2"/>
        <v>135.26066768186448</v>
      </c>
      <c r="I35" s="3">
        <f t="shared" si="3"/>
        <v>119.32561697391235</v>
      </c>
      <c r="J35" s="3">
        <f>I35/MAXA($I$6:I34)-1</f>
        <v>-3.9390458839504428E-3</v>
      </c>
      <c r="O35" s="3" t="s">
        <v>51</v>
      </c>
      <c r="P35" s="13">
        <f>(1+B86)*(1+B87)*(1+B88)-1</f>
        <v>8.2838444399999656E-3</v>
      </c>
      <c r="Q35" s="13">
        <f>(1+C86)*(1+C87)*(1+C88)-1</f>
        <v>0.11152350770975006</v>
      </c>
      <c r="R35" s="13">
        <f>(1+G86)*(1+G87)*(1+G88)-1</f>
        <v>2.1926605791666054E-2</v>
      </c>
    </row>
    <row r="36" spans="1:18" x14ac:dyDescent="0.25">
      <c r="A36" s="8">
        <v>39295</v>
      </c>
      <c r="B36" s="9">
        <v>-1.4499999999999999E-2</v>
      </c>
      <c r="C36" s="9">
        <v>1.2863571531556817E-2</v>
      </c>
      <c r="D36" s="3">
        <f t="shared" si="0"/>
        <v>124.43371570831059</v>
      </c>
      <c r="E36" s="3">
        <f>D36/MAXA($D$6:D35)-1</f>
        <v>-1.8639099999999909E-2</v>
      </c>
      <c r="F36" s="10">
        <f>'L2'!Q34</f>
        <v>-6.4256331466156797E-3</v>
      </c>
      <c r="G36" s="10">
        <f t="shared" si="1"/>
        <v>-1.0783684500304525E-2</v>
      </c>
      <c r="H36" s="11">
        <f t="shared" si="2"/>
        <v>134.39153225217453</v>
      </c>
      <c r="I36" s="3">
        <f t="shared" si="3"/>
        <v>118.03884716766149</v>
      </c>
      <c r="J36" s="3">
        <f>I36/MAXA($I$6:I35)-1</f>
        <v>-1.4680252956210338E-2</v>
      </c>
      <c r="O36" s="3" t="s">
        <v>52</v>
      </c>
      <c r="P36" s="13">
        <f>(1+B89)*(1+B90)*(1+B91)-1</f>
        <v>3.4630977124999962E-2</v>
      </c>
      <c r="Q36" s="13">
        <f>(1+C89)*(1+C90)*(1+C91)-1</f>
        <v>0.11996660136704707</v>
      </c>
      <c r="R36" s="13">
        <f>(1+G89)*(1+G90)*(1+G91)-1</f>
        <v>5.9533503722155601E-2</v>
      </c>
    </row>
    <row r="37" spans="1:18" x14ac:dyDescent="0.25">
      <c r="A37" s="8">
        <v>39326</v>
      </c>
      <c r="B37" s="9">
        <v>8.6999999999999994E-3</v>
      </c>
      <c r="C37" s="9">
        <v>3.5794008343299488E-2</v>
      </c>
      <c r="D37" s="3">
        <f t="shared" si="0"/>
        <v>125.51628903497289</v>
      </c>
      <c r="E37" s="3">
        <f>D37/MAXA($D$6:D36)-1</f>
        <v>-1.0101260169999904E-2</v>
      </c>
      <c r="F37" s="10">
        <f>'L2'!Q35</f>
        <v>1.9579668271278744E-2</v>
      </c>
      <c r="G37" s="10">
        <f t="shared" si="1"/>
        <v>1.5221616917589897E-2</v>
      </c>
      <c r="H37" s="11">
        <f t="shared" si="2"/>
        <v>137.02287387214096</v>
      </c>
      <c r="I37" s="3">
        <f t="shared" si="3"/>
        <v>119.83558928064156</v>
      </c>
      <c r="J37" s="3">
        <f>I37/MAXA($I$6:I36)-1</f>
        <v>3.1790677462661954E-4</v>
      </c>
      <c r="O37" s="3" t="s">
        <v>53</v>
      </c>
      <c r="P37" s="13">
        <f>(1+B92)*(1+B93)*(1+B94)-1</f>
        <v>-8.680366527999972E-3</v>
      </c>
      <c r="Q37" s="13">
        <f>(1+C92)*(1+C93)*(1+C94)-1</f>
        <v>-3.2879605496395681E-2</v>
      </c>
      <c r="R37" s="13">
        <f>(1+G92)*(1+G93)*(1+G94)-1</f>
        <v>-2.3751082932511602E-2</v>
      </c>
    </row>
    <row r="38" spans="1:18" x14ac:dyDescent="0.25">
      <c r="A38" s="8">
        <v>39356</v>
      </c>
      <c r="B38" s="9">
        <v>1.0900000000000002E-2</v>
      </c>
      <c r="C38" s="9">
        <v>1.4822338300311211E-2</v>
      </c>
      <c r="D38" s="3">
        <f t="shared" si="0"/>
        <v>126.88441658545408</v>
      </c>
      <c r="E38" s="3">
        <f>D38/MAXA($D$6:D37)-1</f>
        <v>6.8863609414693272E-4</v>
      </c>
      <c r="F38" s="10">
        <f>'L2'!Q36</f>
        <v>2.6875494001105966E-2</v>
      </c>
      <c r="G38" s="10">
        <f t="shared" si="1"/>
        <v>2.2517442647417119E-2</v>
      </c>
      <c r="H38" s="11">
        <f t="shared" si="2"/>
        <v>140.705431296906</v>
      </c>
      <c r="I38" s="3">
        <f t="shared" si="3"/>
        <v>122.53398028938783</v>
      </c>
      <c r="J38" s="3">
        <f>I38/MAXA($I$6:I37)-1</f>
        <v>2.2517442647417063E-2</v>
      </c>
      <c r="O38" s="3" t="s">
        <v>54</v>
      </c>
      <c r="P38" s="13">
        <f>(1+B95)*(1+B96)*(1+B97)-1</f>
        <v>2.4920068759999969E-2</v>
      </c>
      <c r="Q38" s="13">
        <f>(1+C95)*(1+C96)*(1+C97)-1</f>
        <v>5.7636406912816573E-2</v>
      </c>
      <c r="R38" s="13">
        <f>(1+G95)*(1+G96)*(1+G97)-1</f>
        <v>3.6521860937349659E-2</v>
      </c>
    </row>
    <row r="39" spans="1:18" x14ac:dyDescent="0.25">
      <c r="A39" s="8">
        <v>39387</v>
      </c>
      <c r="B39" s="9">
        <v>-1.54E-2</v>
      </c>
      <c r="C39" s="9">
        <v>-4.4043417224814418E-2</v>
      </c>
      <c r="D39" s="3">
        <f t="shared" ref="D39:D70" si="4">D38*(1+B39)</f>
        <v>124.93039657003808</v>
      </c>
      <c r="E39" s="3">
        <f>D39/MAXA($D$6:D38)-1</f>
        <v>-1.5399999999999969E-2</v>
      </c>
      <c r="F39" s="10">
        <f>'L2'!Q37</f>
        <v>1.7428953672009861E-2</v>
      </c>
      <c r="G39" s="10">
        <f t="shared" si="1"/>
        <v>1.3070902318321014E-2</v>
      </c>
      <c r="H39" s="11">
        <f t="shared" si="2"/>
        <v>143.15777974037994</v>
      </c>
      <c r="I39" s="3">
        <f t="shared" si="3"/>
        <v>124.1356099764255</v>
      </c>
      <c r="J39" s="3">
        <f>I39/MAXA($I$6:I38)-1</f>
        <v>1.3070902318321087E-2</v>
      </c>
      <c r="O39" s="3" t="s">
        <v>55</v>
      </c>
      <c r="P39" s="13">
        <f>(1+B5598)*(1+B99)*(1+B100)-1</f>
        <v>1.3137379999999865E-2</v>
      </c>
      <c r="Q39" s="13">
        <f>(1+C5598)*(1+C99)*(1+C100)-1</f>
        <v>9.9350687331518639E-3</v>
      </c>
      <c r="R39" s="13">
        <f>(1+G5598)*(1+G99)*(1+G100)-1</f>
        <v>1.707767074805E-2</v>
      </c>
    </row>
    <row r="40" spans="1:18" x14ac:dyDescent="0.25">
      <c r="A40" s="8">
        <v>39417</v>
      </c>
      <c r="B40" s="9">
        <v>3.2000000000000002E-3</v>
      </c>
      <c r="C40" s="9">
        <v>-8.6285090339686121E-3</v>
      </c>
      <c r="D40" s="3">
        <f t="shared" si="4"/>
        <v>125.33017383906221</v>
      </c>
      <c r="E40" s="3">
        <f>D40/MAXA($D$6:D39)-1</f>
        <v>-1.2249279999999918E-2</v>
      </c>
      <c r="F40" s="10">
        <f>'L2'!Q38</f>
        <v>-1.055614255519809E-2</v>
      </c>
      <c r="G40" s="10">
        <f t="shared" si="1"/>
        <v>-1.4914193908886937E-2</v>
      </c>
      <c r="H40" s="11">
        <f t="shared" si="2"/>
        <v>141.64658580955484</v>
      </c>
      <c r="I40" s="3">
        <f t="shared" si="3"/>
        <v>122.28422741823913</v>
      </c>
      <c r="J40" s="3">
        <f>I40/MAXA($I$6:I39)-1</f>
        <v>-1.491419390888693E-2</v>
      </c>
      <c r="O40" s="3" t="s">
        <v>56</v>
      </c>
      <c r="P40" s="13">
        <f>(1+B101)*(1+B102)*(1+B103)-1</f>
        <v>2.9328498356000043E-2</v>
      </c>
      <c r="Q40" s="13">
        <f>(1+C101)*(1+C102)*(1+C103)-1</f>
        <v>0.10026714947921511</v>
      </c>
      <c r="R40" s="13">
        <f>(1+G101)*(1+G102)*(1+G103)-1</f>
        <v>1.3997980456446513E-2</v>
      </c>
    </row>
    <row r="41" spans="1:18" x14ac:dyDescent="0.25">
      <c r="A41" s="8">
        <v>39448</v>
      </c>
      <c r="B41" s="9">
        <v>-1.1000000000000001E-2</v>
      </c>
      <c r="C41" s="9">
        <v>-6.116343193593643E-2</v>
      </c>
      <c r="D41" s="3">
        <f t="shared" si="4"/>
        <v>123.95154192683253</v>
      </c>
      <c r="E41" s="3">
        <f>D41/MAXA($D$6:D40)-1</f>
        <v>-2.3114537919999956E-2</v>
      </c>
      <c r="F41" s="10">
        <f>'L2'!Q39</f>
        <v>1.957985232825795E-2</v>
      </c>
      <c r="G41" s="10">
        <f t="shared" si="1"/>
        <v>1.5221800974569103E-2</v>
      </c>
      <c r="H41" s="11">
        <f t="shared" si="2"/>
        <v>144.42000504250785</v>
      </c>
      <c r="I41" s="3">
        <f t="shared" si="3"/>
        <v>124.14561359032849</v>
      </c>
      <c r="J41" s="3">
        <f>I41/MAXA($I$6:I40)-1</f>
        <v>8.0586174304730918E-5</v>
      </c>
      <c r="O41" s="3" t="s">
        <v>57</v>
      </c>
      <c r="P41" s="13">
        <f>(1+B104)*(1+B105)*(1+B106)-1</f>
        <v>2.6911942999996441E-4</v>
      </c>
      <c r="Q41" s="13">
        <f>(1+C104)*(1+C105)*(1+C106)-1</f>
        <v>2.3636455365220632E-2</v>
      </c>
      <c r="R41" s="13">
        <f>(1+G104)*(1+G105)*(1+G106)-1</f>
        <v>1.9399657033313256E-2</v>
      </c>
    </row>
    <row r="42" spans="1:18" x14ac:dyDescent="0.25">
      <c r="A42" s="8">
        <v>39479</v>
      </c>
      <c r="B42" s="9">
        <v>1.8200000000000001E-2</v>
      </c>
      <c r="C42" s="9">
        <v>-3.4761192772624461E-2</v>
      </c>
      <c r="D42" s="3">
        <f t="shared" si="4"/>
        <v>126.20745998990088</v>
      </c>
      <c r="E42" s="3">
        <f>D42/MAXA($D$6:D41)-1</f>
        <v>-5.3352225101439554E-3</v>
      </c>
      <c r="F42" s="10">
        <f>'L2'!Q40</f>
        <v>-1.8953796394379219E-2</v>
      </c>
      <c r="G42" s="10">
        <f t="shared" si="1"/>
        <v>-2.3311847748068066E-2</v>
      </c>
      <c r="H42" s="11">
        <f t="shared" si="2"/>
        <v>141.68269767165694</v>
      </c>
      <c r="I42" s="3">
        <f t="shared" si="3"/>
        <v>121.25154994772026</v>
      </c>
      <c r="J42" s="3">
        <f>I42/MAXA($I$6:I41)-1</f>
        <v>-2.3311847748068049E-2</v>
      </c>
      <c r="O42" s="3" t="s">
        <v>58</v>
      </c>
      <c r="P42" s="13">
        <f>(1+B107)*(1+B108)*(1+B109)-1</f>
        <v>1.2598255299999916E-2</v>
      </c>
      <c r="Q42" s="13">
        <f>(1+C107)*(1+C108)*(1+C109)-1</f>
        <v>4.6859836791259601E-2</v>
      </c>
      <c r="R42" s="13">
        <f>(1+G107)*(1+G108)*(1+G109)-1</f>
        <v>-7.566312409246212E-5</v>
      </c>
    </row>
    <row r="43" spans="1:18" x14ac:dyDescent="0.25">
      <c r="A43" s="8">
        <v>39508</v>
      </c>
      <c r="B43" s="9">
        <v>-7.9000000000000008E-3</v>
      </c>
      <c r="C43" s="9">
        <v>-5.9596236145298409E-3</v>
      </c>
      <c r="D43" s="3">
        <f t="shared" si="4"/>
        <v>125.21042105598066</v>
      </c>
      <c r="E43" s="3">
        <f>D43/MAXA($D$6:D42)-1</f>
        <v>-1.3193074252313863E-2</v>
      </c>
      <c r="F43" s="10">
        <f>'L2'!Q41</f>
        <v>8.7965367009496115E-3</v>
      </c>
      <c r="G43" s="10">
        <f t="shared" si="1"/>
        <v>4.4384853472607651E-3</v>
      </c>
      <c r="H43" s="11">
        <f t="shared" si="2"/>
        <v>142.92901472161523</v>
      </c>
      <c r="I43" s="3">
        <f t="shared" si="3"/>
        <v>121.78972317549588</v>
      </c>
      <c r="J43" s="3">
        <f>I43/MAXA($I$6:I42)-1</f>
        <v>-1.8976831695454721E-2</v>
      </c>
      <c r="O43" s="3" t="s">
        <v>59</v>
      </c>
      <c r="P43" s="13">
        <f>(1+B110)*(1+B111)*(1+B112)-1</f>
        <v>3.4074592339000009E-2</v>
      </c>
      <c r="Q43" s="13">
        <f>(1+C110)*(1+C111)*(1+C112)-1</f>
        <v>9.9200101774669092E-2</v>
      </c>
      <c r="R43" s="13">
        <f>(1+G110)*(1+G111)*(1+G112)-1</f>
        <v>2.0236913761066955E-2</v>
      </c>
    </row>
    <row r="44" spans="1:18" x14ac:dyDescent="0.25">
      <c r="A44" s="8">
        <v>39539</v>
      </c>
      <c r="B44" s="9">
        <v>5.0000000000000001E-3</v>
      </c>
      <c r="C44" s="9">
        <v>4.7546697913198877E-2</v>
      </c>
      <c r="D44" s="3">
        <f t="shared" si="4"/>
        <v>125.83647316126056</v>
      </c>
      <c r="E44" s="3">
        <f>D44/MAXA($D$6:D43)-1</f>
        <v>-8.2590396235754371E-3</v>
      </c>
      <c r="F44" s="10">
        <f>'L2'!Q42</f>
        <v>2.0437428921510455E-2</v>
      </c>
      <c r="G44" s="10">
        <f t="shared" si="1"/>
        <v>1.6079377567821608E-2</v>
      </c>
      <c r="H44" s="11">
        <f t="shared" si="2"/>
        <v>145.85011630080976</v>
      </c>
      <c r="I44" s="3">
        <f t="shared" si="3"/>
        <v>123.74802611831515</v>
      </c>
      <c r="J44" s="3">
        <f>I44/MAXA($I$6:I43)-1</f>
        <v>-3.2025897695052707E-3</v>
      </c>
      <c r="O44" s="3" t="s">
        <v>60</v>
      </c>
      <c r="P44" s="13">
        <f>(1+B113)*(1+B114)*(1+B115)-1</f>
        <v>1.8727572679999804E-2</v>
      </c>
      <c r="Q44" s="13">
        <f>(1+C113)*(1+C114)*(1+C115)-1</f>
        <v>1.2973652965117433E-2</v>
      </c>
      <c r="R44" s="13">
        <f>(1+G113)*(1+G114)*(1+G115)-1</f>
        <v>-5.0614302691533997E-3</v>
      </c>
    </row>
    <row r="45" spans="1:18" x14ac:dyDescent="0.25">
      <c r="A45" s="8">
        <v>39569</v>
      </c>
      <c r="B45" s="9">
        <v>1.2E-2</v>
      </c>
      <c r="C45" s="9">
        <v>1.0674181657577053E-2</v>
      </c>
      <c r="D45" s="3">
        <f t="shared" si="4"/>
        <v>127.34651083919569</v>
      </c>
      <c r="E45" s="3">
        <f>D45/MAXA($D$6:D44)-1</f>
        <v>3.6418519009415729E-3</v>
      </c>
      <c r="F45" s="10">
        <f>'L2'!Q43</f>
        <v>2.9516429669445565E-2</v>
      </c>
      <c r="G45" s="10">
        <f t="shared" si="1"/>
        <v>2.5158378315756718E-2</v>
      </c>
      <c r="H45" s="11">
        <f t="shared" si="2"/>
        <v>150.15509100088306</v>
      </c>
      <c r="I45" s="3">
        <f t="shared" si="3"/>
        <v>126.86132577522787</v>
      </c>
      <c r="J45" s="3">
        <f>I45/MAXA($I$6:I44)-1</f>
        <v>2.1875216581240142E-2</v>
      </c>
      <c r="O45" s="3" t="s">
        <v>61</v>
      </c>
      <c r="P45" s="13">
        <f>(1+B116)*(1+B117)*(1+B118)-1</f>
        <v>1.5743520663999755E-2</v>
      </c>
      <c r="Q45" s="13">
        <f>(1+C116)*(1+C117)*(1+C118)-1</f>
        <v>4.6941268998153873E-2</v>
      </c>
      <c r="R45" s="13">
        <f>(1+G116)*(1+G117)*(1+G118)-1</f>
        <v>1.6937826001325096E-2</v>
      </c>
    </row>
    <row r="46" spans="1:18" x14ac:dyDescent="0.25">
      <c r="A46" s="8">
        <v>39600</v>
      </c>
      <c r="B46" s="9">
        <v>-1.54E-2</v>
      </c>
      <c r="C46" s="9">
        <v>-8.5962384902803612E-2</v>
      </c>
      <c r="D46" s="3">
        <f t="shared" si="4"/>
        <v>125.38537457227208</v>
      </c>
      <c r="E46" s="3">
        <f>D46/MAXA($D$6:D45)-1</f>
        <v>-1.5399999999999969E-2</v>
      </c>
      <c r="F46" s="10">
        <f>'L2'!Q44</f>
        <v>2.0324378930836794E-2</v>
      </c>
      <c r="G46" s="10">
        <f t="shared" si="1"/>
        <v>1.5966327577147946E-2</v>
      </c>
      <c r="H46" s="11">
        <f t="shared" si="2"/>
        <v>153.20689996877928</v>
      </c>
      <c r="I46" s="3">
        <f t="shared" si="3"/>
        <v>128.88683525942645</v>
      </c>
      <c r="J46" s="3">
        <f>I46/MAXA($I$6:I45)-1</f>
        <v>1.5966327577147998E-2</v>
      </c>
      <c r="O46" s="3" t="s">
        <v>62</v>
      </c>
      <c r="P46" s="13">
        <f>(1+B119)*(1+B120)*(1+B121)-1</f>
        <v>7.8003467659999437E-3</v>
      </c>
      <c r="Q46" s="13">
        <f>(1+C119)*(1+C120)*(1+C121)-1</f>
        <v>6.15236942759112E-3</v>
      </c>
      <c r="R46" s="13">
        <f>(1+G119)*(1+G120)*(1+G121)-1</f>
        <v>1.4802544337870538E-2</v>
      </c>
    </row>
    <row r="47" spans="1:18" x14ac:dyDescent="0.25">
      <c r="A47" s="8">
        <v>39630</v>
      </c>
      <c r="B47" s="9">
        <v>-1.3700000000000002E-2</v>
      </c>
      <c r="C47" s="9">
        <v>-9.8593710937500134E-3</v>
      </c>
      <c r="D47" s="3">
        <f t="shared" si="4"/>
        <v>123.66759494063196</v>
      </c>
      <c r="E47" s="3">
        <f>D47/MAXA($D$6:D46)-1</f>
        <v>-2.8889019999999932E-2</v>
      </c>
      <c r="F47" s="10">
        <f>'L2'!Q45</f>
        <v>-6.16399128975249E-2</v>
      </c>
      <c r="G47" s="10">
        <f t="shared" si="1"/>
        <v>-6.599796425121375E-2</v>
      </c>
      <c r="H47" s="11">
        <f t="shared" si="2"/>
        <v>143.76323999940391</v>
      </c>
      <c r="I47" s="3">
        <f t="shared" si="3"/>
        <v>120.38056651352275</v>
      </c>
      <c r="J47" s="3">
        <f>I47/MAXA($I$6:I46)-1</f>
        <v>-6.5997964251213737E-2</v>
      </c>
      <c r="O47" s="3" t="s">
        <v>63</v>
      </c>
      <c r="P47" s="13">
        <f>(1+B122)*(1+B123)*(1+B124)-1</f>
        <v>1.1598627659999972E-2</v>
      </c>
      <c r="Q47" s="13">
        <f>(1+C122)*(1+C123)*(1+C124)-1</f>
        <v>4.3913350109456406E-2</v>
      </c>
      <c r="R47" s="13">
        <f>(1+G122)*(1+G123)*(1+G124)-1</f>
        <v>1.8977095020817014E-2</v>
      </c>
    </row>
    <row r="48" spans="1:18" x14ac:dyDescent="0.25">
      <c r="A48" s="8">
        <v>39661</v>
      </c>
      <c r="B48" s="9">
        <v>8.9999999999999998E-4</v>
      </c>
      <c r="C48" s="9">
        <v>1.2190464532380041E-2</v>
      </c>
      <c r="D48" s="3">
        <f t="shared" si="4"/>
        <v>123.77889577607851</v>
      </c>
      <c r="E48" s="3">
        <f>D48/MAXA($D$6:D47)-1</f>
        <v>-2.8015020118000056E-2</v>
      </c>
      <c r="F48" s="10">
        <f>'L2'!Q46</f>
        <v>1.8826548784210344E-2</v>
      </c>
      <c r="G48" s="10">
        <f t="shared" si="1"/>
        <v>1.4468497430521497E-2</v>
      </c>
      <c r="H48" s="11">
        <f t="shared" si="2"/>
        <v>146.46980565062881</v>
      </c>
      <c r="I48" s="3">
        <f t="shared" si="3"/>
        <v>122.12229243080839</v>
      </c>
      <c r="J48" s="3">
        <f>I48/MAXA($I$6:I47)-1</f>
        <v>-5.2484358196880465E-2</v>
      </c>
      <c r="O48" s="3" t="s">
        <v>64</v>
      </c>
      <c r="P48" s="13">
        <f>(1+B125)*(1+B126)*(1+B127)-1</f>
        <v>4.5936321739999952E-2</v>
      </c>
      <c r="Q48" s="13">
        <f>(1+C125)*(1+C126)*(1+C127)-1</f>
        <v>4.3664050842233681E-3</v>
      </c>
      <c r="R48" s="13">
        <f>(1+G125)*(1+G126)*(1+G127)-1</f>
        <v>1.9244504023405051E-2</v>
      </c>
    </row>
    <row r="49" spans="1:18" x14ac:dyDescent="0.25">
      <c r="A49" s="8">
        <v>39692</v>
      </c>
      <c r="B49" s="9">
        <v>-4.3499999999999997E-2</v>
      </c>
      <c r="C49" s="9">
        <v>-9.0791433779084607E-2</v>
      </c>
      <c r="D49" s="3">
        <f t="shared" si="4"/>
        <v>118.3945138098191</v>
      </c>
      <c r="E49" s="3">
        <f>D49/MAXA($D$6:D48)-1</f>
        <v>-7.0296366742866989E-2</v>
      </c>
      <c r="F49" s="10">
        <f>'L2'!Q47</f>
        <v>2.2593208829008532E-2</v>
      </c>
      <c r="G49" s="10">
        <f t="shared" si="1"/>
        <v>1.8235157475319685E-2</v>
      </c>
      <c r="H49" s="11">
        <f t="shared" si="2"/>
        <v>149.77902855683777</v>
      </c>
      <c r="I49" s="3">
        <f t="shared" si="3"/>
        <v>124.34921166453121</v>
      </c>
      <c r="J49" s="3">
        <f>I49/MAXA($I$6:I48)-1</f>
        <v>-3.5206261258272087E-2</v>
      </c>
      <c r="O49" s="3" t="s">
        <v>65</v>
      </c>
      <c r="P49" s="13">
        <f>(1+B128)*(1+B129)*(1+B130)-1</f>
        <v>-1.2243785041999966E-2</v>
      </c>
      <c r="Q49" s="13">
        <f>(1+C128)*(1+C129)*(1+C130)-1</f>
        <v>-2.3114315787218231E-3</v>
      </c>
      <c r="R49" s="13">
        <f>(1+G128)*(1+G129)*(1+G130)-1</f>
        <v>1.9188859333747255E-2</v>
      </c>
    </row>
    <row r="50" spans="1:18" x14ac:dyDescent="0.25">
      <c r="A50" s="8">
        <v>39722</v>
      </c>
      <c r="B50" s="9">
        <v>-3.61E-2</v>
      </c>
      <c r="C50" s="9">
        <v>-0.1694245237674199</v>
      </c>
      <c r="D50" s="3">
        <f t="shared" si="4"/>
        <v>114.12047186128463</v>
      </c>
      <c r="E50" s="3">
        <f>D50/MAXA($D$6:D49)-1</f>
        <v>-0.10385866790344955</v>
      </c>
      <c r="F50" s="10">
        <f>'L2'!Q48</f>
        <v>-9.0389882855291773E-2</v>
      </c>
      <c r="G50" s="10">
        <f t="shared" si="1"/>
        <v>-9.4747934208980616E-2</v>
      </c>
      <c r="H50" s="11">
        <f t="shared" si="2"/>
        <v>136.2405197114058</v>
      </c>
      <c r="I50" s="3">
        <f t="shared" si="3"/>
        <v>112.5673807388016</v>
      </c>
      <c r="J50" s="3">
        <f>I50/MAXA($I$6:I49)-1</f>
        <v>-0.12661847494180967</v>
      </c>
      <c r="O50" s="3" t="s">
        <v>66</v>
      </c>
      <c r="P50" s="13">
        <f>(1+B131)*(1+B132)*(1+B133)-1</f>
        <v>-7.4605207960000142E-3</v>
      </c>
      <c r="Q50" s="13">
        <f>(1+C131)*(1+C132)*(1+C133)-1</f>
        <v>-6.9351644158272774E-2</v>
      </c>
      <c r="R50" s="13">
        <f>(1+G131)*(1+G132)*(1+G133)-1</f>
        <v>-4.8136081790534191E-2</v>
      </c>
    </row>
    <row r="51" spans="1:18" x14ac:dyDescent="0.25">
      <c r="A51" s="8">
        <v>39753</v>
      </c>
      <c r="B51" s="9">
        <v>-5.4000000000000003E-3</v>
      </c>
      <c r="C51" s="9">
        <v>-7.4849042580645175E-2</v>
      </c>
      <c r="D51" s="3">
        <f t="shared" si="4"/>
        <v>113.5042213132337</v>
      </c>
      <c r="E51" s="3">
        <f>D51/MAXA($D$6:D50)-1</f>
        <v>-0.10869783109677078</v>
      </c>
      <c r="F51" s="10">
        <f>'L2'!Q49</f>
        <v>-0.14388933328428916</v>
      </c>
      <c r="G51" s="10">
        <f t="shared" si="1"/>
        <v>-0.14824738463797801</v>
      </c>
      <c r="H51" s="11">
        <f t="shared" si="2"/>
        <v>116.63696216382655</v>
      </c>
      <c r="I51" s="3">
        <f t="shared" si="3"/>
        <v>95.879560948726763</v>
      </c>
      <c r="J51" s="3">
        <f>I51/MAXA($I$6:I50)-1</f>
        <v>-0.25609500182281508</v>
      </c>
      <c r="O51" s="3" t="s">
        <v>67</v>
      </c>
      <c r="P51" s="13">
        <f>(1+B134)*(1+B135)*(1+B136)-1</f>
        <v>1.9408544000000028E-2</v>
      </c>
      <c r="Q51" s="13">
        <f>(1+C134)*(1+C135)*(1+C136)-1</f>
        <v>6.4535403159572402E-2</v>
      </c>
      <c r="R51" s="13">
        <f>(1+G134)*(1+G135)*(1+G136)-1</f>
        <v>4.1031813002205819E-2</v>
      </c>
    </row>
    <row r="52" spans="1:18" x14ac:dyDescent="0.25">
      <c r="A52" s="8">
        <v>39783</v>
      </c>
      <c r="B52" s="9">
        <v>-4.5999999999999999E-3</v>
      </c>
      <c r="C52" s="9">
        <v>7.8215768970539834E-3</v>
      </c>
      <c r="D52" s="3">
        <f t="shared" si="4"/>
        <v>112.98210189519281</v>
      </c>
      <c r="E52" s="3">
        <f>D52/MAXA($D$6:D51)-1</f>
        <v>-0.11279782107372582</v>
      </c>
      <c r="F52" s="10">
        <f>'L2'!Q50</f>
        <v>1.5568324372660335E-2</v>
      </c>
      <c r="G52" s="10">
        <f t="shared" si="1"/>
        <v>1.1210273018971487E-2</v>
      </c>
      <c r="H52" s="11">
        <f t="shared" si="2"/>
        <v>118.45280422463472</v>
      </c>
      <c r="I52" s="3">
        <f t="shared" si="3"/>
        <v>96.954397003901121</v>
      </c>
      <c r="J52" s="3">
        <f>I52/MAXA($I$6:I51)-1</f>
        <v>-0.24775562369307125</v>
      </c>
      <c r="O52" s="3" t="s">
        <v>68</v>
      </c>
      <c r="P52" s="13">
        <f>(1+B137)*(1+B138)*(1+B139)-1</f>
        <v>-5.3482671999998121E-3</v>
      </c>
      <c r="Q52" s="13">
        <f>(1+C137)*(1+C138)*(1+C139)-1</f>
        <v>7.7301924009909317E-3</v>
      </c>
      <c r="R52" s="13">
        <f>(1+G137)*(1+G138)*(1+G139)-1</f>
        <v>4.5319626188877749E-3</v>
      </c>
    </row>
    <row r="53" spans="1:18" x14ac:dyDescent="0.25">
      <c r="A53" s="8">
        <v>39814</v>
      </c>
      <c r="B53" s="9">
        <v>4.7000000000000002E-3</v>
      </c>
      <c r="C53" s="9">
        <v>-8.5657342928314395E-2</v>
      </c>
      <c r="D53" s="3">
        <f t="shared" si="4"/>
        <v>113.51311777410021</v>
      </c>
      <c r="E53" s="3">
        <f>D53/MAXA($D$6:D52)-1</f>
        <v>-0.10862797083277231</v>
      </c>
      <c r="F53" s="10">
        <f>'L2'!Q51</f>
        <v>5.8367775197976202E-2</v>
      </c>
      <c r="G53" s="10">
        <f t="shared" si="1"/>
        <v>5.4009723844287358E-2</v>
      </c>
      <c r="H53" s="11">
        <f t="shared" si="2"/>
        <v>125.36663087318807</v>
      </c>
      <c r="I53" s="3">
        <f t="shared" si="3"/>
        <v>102.19087721157122</v>
      </c>
      <c r="J53" s="3">
        <f>I53/MAXA($I$6:I52)-1</f>
        <v>-0.20712711266531592</v>
      </c>
      <c r="O53" s="3" t="s">
        <v>69</v>
      </c>
      <c r="P53" s="13">
        <f>(1+B140)*(1+B141)*(1+B142)-1</f>
        <v>1.0834701080000064E-2</v>
      </c>
      <c r="Q53" s="13">
        <f>(1+C140)*(1+C141)*(1+C142)-1</f>
        <v>1.8992745293059832E-2</v>
      </c>
      <c r="R53" s="13">
        <f>(1+G140)*(1+G141)*(1+G142)-1</f>
        <v>2.5698581332791237E-2</v>
      </c>
    </row>
    <row r="54" spans="1:18" x14ac:dyDescent="0.25">
      <c r="A54" s="8">
        <v>39845</v>
      </c>
      <c r="B54" s="9">
        <v>-3.7000000000000002E-3</v>
      </c>
      <c r="C54" s="9">
        <v>-0.10993119757149228</v>
      </c>
      <c r="D54" s="3">
        <f t="shared" si="4"/>
        <v>113.09311923833603</v>
      </c>
      <c r="E54" s="3">
        <f>D54/MAXA($D$6:D53)-1</f>
        <v>-0.11192604734069111</v>
      </c>
      <c r="F54" s="10">
        <f>'L2'!Q52</f>
        <v>-1.3345020707126782E-2</v>
      </c>
      <c r="G54" s="10">
        <f t="shared" si="1"/>
        <v>-1.7703072060815627E-2</v>
      </c>
      <c r="H54" s="11">
        <f t="shared" si="2"/>
        <v>123.69361058820266</v>
      </c>
      <c r="I54" s="3">
        <f t="shared" si="3"/>
        <v>100.38178474833681</v>
      </c>
      <c r="J54" s="3">
        <f>I54/MAXA($I$6:I53)-1</f>
        <v>-0.22116339852486877</v>
      </c>
      <c r="O54" s="3" t="s">
        <v>70</v>
      </c>
      <c r="P54" s="13">
        <f>(1+B143)*(1+B144)*(1+B145)-1</f>
        <v>1.6129525543999934E-2</v>
      </c>
      <c r="Q54" s="13">
        <f>(1+C143)*(1+C144)*(1+C145)-1</f>
        <v>3.3070290282095405E-2</v>
      </c>
      <c r="R54" s="13">
        <f>(1+G143)*(1+G144)*(1+G145)-1</f>
        <v>1.8661919201050203E-2</v>
      </c>
    </row>
    <row r="55" spans="1:18" x14ac:dyDescent="0.25">
      <c r="A55" s="8">
        <v>39873</v>
      </c>
      <c r="B55" s="9">
        <v>1.1399999999999999E-2</v>
      </c>
      <c r="C55" s="9">
        <v>8.540446162249471E-2</v>
      </c>
      <c r="D55" s="3">
        <f t="shared" si="4"/>
        <v>114.38238079765307</v>
      </c>
      <c r="E55" s="3">
        <f>D55/MAXA($D$6:D54)-1</f>
        <v>-0.101802004280375</v>
      </c>
      <c r="F55" s="10">
        <f>'L2'!Q53</f>
        <v>-3.7886209827793414E-2</v>
      </c>
      <c r="G55" s="10">
        <f t="shared" si="1"/>
        <v>-4.2244261181482258E-2</v>
      </c>
      <c r="H55" s="11">
        <f t="shared" si="2"/>
        <v>119.00732850310064</v>
      </c>
      <c r="I55" s="3">
        <f t="shared" si="3"/>
        <v>96.141230415564735</v>
      </c>
      <c r="J55" s="3">
        <f>I55/MAXA($I$6:I54)-1</f>
        <v>-0.25406477533528227</v>
      </c>
      <c r="O55" s="3" t="s">
        <v>71</v>
      </c>
      <c r="P55" s="13">
        <f>(1+B146)*(1+B147)*(1+B148)-1</f>
        <v>1.130909774299993E-2</v>
      </c>
      <c r="Q55" s="13">
        <f>(1+C146)*(1+C147)*(1+C148)-1</f>
        <v>3.2542099161616322E-2</v>
      </c>
      <c r="R55" s="13">
        <f>(1+G146)*(1+G147)*(1+G148)-1</f>
        <v>2.0167695735266333E-2</v>
      </c>
    </row>
    <row r="56" spans="1:18" x14ac:dyDescent="0.25">
      <c r="A56" s="8">
        <v>39904</v>
      </c>
      <c r="B56" s="9">
        <v>2.4100000000000003E-2</v>
      </c>
      <c r="C56" s="9">
        <v>9.3925079862164695E-2</v>
      </c>
      <c r="D56" s="3">
        <f t="shared" si="4"/>
        <v>117.13899617487651</v>
      </c>
      <c r="E56" s="3">
        <f>D56/MAXA($D$6:D55)-1</f>
        <v>-8.0155432583531971E-2</v>
      </c>
      <c r="F56" s="10">
        <f>'L2'!Q54</f>
        <v>4.4693920050528517E-2</v>
      </c>
      <c r="G56" s="10">
        <f t="shared" si="1"/>
        <v>4.0335868696839673E-2</v>
      </c>
      <c r="H56" s="11">
        <f t="shared" si="2"/>
        <v>124.32623252864521</v>
      </c>
      <c r="I56" s="3">
        <f t="shared" si="3"/>
        <v>100.01917046195955</v>
      </c>
      <c r="J56" s="3">
        <f>I56/MAXA($I$6:I55)-1</f>
        <v>-0.22397683005685864</v>
      </c>
    </row>
    <row r="57" spans="1:18" x14ac:dyDescent="0.25">
      <c r="A57" s="8">
        <v>39934</v>
      </c>
      <c r="B57" s="9">
        <v>2.9500000000000002E-2</v>
      </c>
      <c r="C57" s="9">
        <v>5.3081446255385467E-2</v>
      </c>
      <c r="D57" s="3">
        <f t="shared" si="4"/>
        <v>120.59459656203538</v>
      </c>
      <c r="E57" s="3">
        <f>D57/MAXA($D$6:D56)-1</f>
        <v>-5.3020017844746081E-2</v>
      </c>
      <c r="F57" s="10">
        <f>'L2'!Q55</f>
        <v>4.2517202601212584E-2</v>
      </c>
      <c r="G57" s="10">
        <f t="shared" si="1"/>
        <v>3.815915124752374E-2</v>
      </c>
      <c r="H57" s="11">
        <f t="shared" si="2"/>
        <v>129.61223614571108</v>
      </c>
      <c r="I57" s="3">
        <f t="shared" si="3"/>
        <v>103.83581711526931</v>
      </c>
      <c r="J57" s="3">
        <f>I57/MAXA($I$6:I56)-1</f>
        <v>-0.19436444454341562</v>
      </c>
    </row>
    <row r="58" spans="1:18" x14ac:dyDescent="0.25">
      <c r="A58" s="8">
        <v>39965</v>
      </c>
      <c r="B58" s="9">
        <v>4.0000000000000002E-4</v>
      </c>
      <c r="C58" s="9">
        <v>1.9582653030303376E-4</v>
      </c>
      <c r="D58" s="3">
        <f t="shared" si="4"/>
        <v>120.64283440066019</v>
      </c>
      <c r="E58" s="3">
        <f>D58/MAXA($D$6:D57)-1</f>
        <v>-5.2641225851884021E-2</v>
      </c>
      <c r="F58" s="10">
        <f>'L2'!Q56</f>
        <v>4.0439597318697895E-2</v>
      </c>
      <c r="G58" s="10">
        <f t="shared" si="1"/>
        <v>3.6081545965009051E-2</v>
      </c>
      <c r="H58" s="11">
        <f t="shared" si="2"/>
        <v>134.85370278301963</v>
      </c>
      <c r="I58" s="3">
        <f t="shared" si="3"/>
        <v>107.58237392332816</v>
      </c>
      <c r="J58" s="3">
        <f>I58/MAXA($I$6:I57)-1</f>
        <v>-0.16529586821816333</v>
      </c>
    </row>
    <row r="59" spans="1:18" x14ac:dyDescent="0.25">
      <c r="A59" s="8">
        <v>39995</v>
      </c>
      <c r="B59" s="9">
        <v>1.9400000000000001E-2</v>
      </c>
      <c r="C59" s="9">
        <v>7.4141727016716619E-2</v>
      </c>
      <c r="D59" s="3">
        <f t="shared" si="4"/>
        <v>122.983305388033</v>
      </c>
      <c r="E59" s="3">
        <f>D59/MAXA($D$6:D58)-1</f>
        <v>-3.426246563341051E-2</v>
      </c>
      <c r="F59" s="10">
        <f>'L2'!Q57</f>
        <v>2.1011091213699269E-2</v>
      </c>
      <c r="G59" s="10">
        <f t="shared" si="1"/>
        <v>1.6653039860010422E-2</v>
      </c>
      <c r="H59" s="11">
        <f t="shared" si="2"/>
        <v>137.68712623269874</v>
      </c>
      <c r="I59" s="3">
        <f t="shared" si="3"/>
        <v>109.37394748450789</v>
      </c>
      <c r="J59" s="3">
        <f>I59/MAXA($I$6:I58)-1</f>
        <v>-0.15139550704028504</v>
      </c>
    </row>
    <row r="60" spans="1:18" x14ac:dyDescent="0.25">
      <c r="A60" s="8">
        <v>40026</v>
      </c>
      <c r="B60" s="9">
        <v>1.49E-2</v>
      </c>
      <c r="C60" s="9">
        <v>3.3560189240494864E-2</v>
      </c>
      <c r="D60" s="3">
        <f t="shared" si="4"/>
        <v>124.81575663831468</v>
      </c>
      <c r="E60" s="3">
        <f>D60/MAXA($D$6:D59)-1</f>
        <v>-1.9872976371348439E-2</v>
      </c>
      <c r="F60" s="10">
        <f>'L2'!Q58</f>
        <v>2.6779027236362191E-2</v>
      </c>
      <c r="G60" s="10">
        <f t="shared" si="1"/>
        <v>2.2420975882673343E-2</v>
      </c>
      <c r="H60" s="11">
        <f t="shared" si="2"/>
        <v>141.37425353618062</v>
      </c>
      <c r="I60" s="3">
        <f t="shared" si="3"/>
        <v>111.82621812325084</v>
      </c>
      <c r="J60" s="3">
        <f>I60/MAXA($I$6:I59)-1</f>
        <v>-0.13236896616970695</v>
      </c>
    </row>
    <row r="61" spans="1:18" x14ac:dyDescent="0.25">
      <c r="A61" s="8">
        <v>40057</v>
      </c>
      <c r="B61" s="9">
        <v>1.72E-2</v>
      </c>
      <c r="C61" s="9">
        <v>3.5723345788458705E-2</v>
      </c>
      <c r="D61" s="3">
        <f t="shared" si="4"/>
        <v>126.96258765249371</v>
      </c>
      <c r="E61" s="3">
        <f>D61/MAXA($D$6:D60)-1</f>
        <v>-3.0147915649355594E-3</v>
      </c>
      <c r="F61" s="10">
        <f>'L2'!Q59</f>
        <v>2.4176587746689394E-2</v>
      </c>
      <c r="G61" s="10">
        <f t="shared" si="1"/>
        <v>1.9818536393000546E-2</v>
      </c>
      <c r="H61" s="11">
        <f t="shared" si="2"/>
        <v>144.79220058192078</v>
      </c>
      <c r="I61" s="3">
        <f t="shared" si="3"/>
        <v>114.0424500968181</v>
      </c>
      <c r="J61" s="3">
        <f>I61/MAXA($I$6:I60)-1</f>
        <v>-0.1151737889500446</v>
      </c>
    </row>
    <row r="62" spans="1:18" x14ac:dyDescent="0.25">
      <c r="A62" s="8">
        <v>40087</v>
      </c>
      <c r="B62" s="9">
        <v>1.5E-3</v>
      </c>
      <c r="C62" s="9">
        <v>-1.9762000860415463E-2</v>
      </c>
      <c r="D62" s="3">
        <f t="shared" si="4"/>
        <v>127.15303153397245</v>
      </c>
      <c r="E62" s="3">
        <f>D62/MAXA($D$6:D61)-1</f>
        <v>-1.5193137522828692E-3</v>
      </c>
      <c r="F62" s="10">
        <f>'L2'!Q60</f>
        <v>2.4442489610290927E-2</v>
      </c>
      <c r="G62" s="10">
        <f t="shared" si="1"/>
        <v>2.0084438256602079E-2</v>
      </c>
      <c r="H62" s="11">
        <f t="shared" si="2"/>
        <v>148.33128244029552</v>
      </c>
      <c r="I62" s="3">
        <f t="shared" si="3"/>
        <v>116.33292864441927</v>
      </c>
      <c r="J62" s="3">
        <f>I62/MAXA($I$6:I61)-1</f>
        <v>-9.7402551546388549E-2</v>
      </c>
    </row>
    <row r="63" spans="1:18" x14ac:dyDescent="0.25">
      <c r="A63" s="8">
        <v>40118</v>
      </c>
      <c r="B63" s="9">
        <v>7.4000000000000003E-3</v>
      </c>
      <c r="C63" s="9">
        <v>5.736406198137356E-2</v>
      </c>
      <c r="D63" s="3">
        <f t="shared" si="4"/>
        <v>128.09396396732384</v>
      </c>
      <c r="E63" s="3">
        <f>D63/MAXA($D$6:D62)-1</f>
        <v>5.8694433259500745E-3</v>
      </c>
      <c r="F63" s="10">
        <f>'L2'!Q61</f>
        <v>1.2872356477382392E-3</v>
      </c>
      <c r="G63" s="10">
        <f t="shared" si="1"/>
        <v>-3.0708157059506072E-3</v>
      </c>
      <c r="H63" s="11">
        <f t="shared" si="2"/>
        <v>148.52221975472742</v>
      </c>
      <c r="I63" s="3">
        <f t="shared" si="3"/>
        <v>115.97569166001875</v>
      </c>
      <c r="J63" s="3">
        <f>I63/MAXA($I$6:I62)-1</f>
        <v>-0.10017426196725088</v>
      </c>
    </row>
    <row r="64" spans="1:18" x14ac:dyDescent="0.25">
      <c r="A64" s="8">
        <v>40148</v>
      </c>
      <c r="B64" s="9">
        <v>6.1000000000000004E-3</v>
      </c>
      <c r="C64" s="9">
        <v>1.7770571188400419E-2</v>
      </c>
      <c r="D64" s="3">
        <f t="shared" si="4"/>
        <v>128.87533714752453</v>
      </c>
      <c r="E64" s="3">
        <f>D64/MAXA($D$6:D63)-1</f>
        <v>6.0999999999999943E-3</v>
      </c>
      <c r="F64" s="10">
        <f>'L2'!Q62</f>
        <v>2.8024549632801991E-2</v>
      </c>
      <c r="G64" s="10">
        <f t="shared" si="1"/>
        <v>2.3666498279113143E-2</v>
      </c>
      <c r="H64" s="11">
        <f t="shared" si="2"/>
        <v>152.6844880738177</v>
      </c>
      <c r="I64" s="3">
        <f t="shared" si="3"/>
        <v>118.72043016710953</v>
      </c>
      <c r="J64" s="3">
        <f>I64/MAXA($I$6:I63)-1</f>
        <v>-7.887853768659725E-2</v>
      </c>
    </row>
    <row r="65" spans="1:10" x14ac:dyDescent="0.25">
      <c r="A65" s="8">
        <v>40179</v>
      </c>
      <c r="B65" s="9">
        <v>3.2000000000000002E-3</v>
      </c>
      <c r="C65" s="9">
        <v>-3.6974246154947377E-2</v>
      </c>
      <c r="D65" s="3">
        <f t="shared" si="4"/>
        <v>129.28773822639661</v>
      </c>
      <c r="E65" s="3">
        <f>D65/MAXA($D$6:D64)-1</f>
        <v>3.2000000000000917E-3</v>
      </c>
      <c r="F65" s="10">
        <f>'L2'!Q63</f>
        <v>1.9716433244485826E-2</v>
      </c>
      <c r="G65" s="10">
        <f t="shared" si="1"/>
        <v>1.5358381890796979E-2</v>
      </c>
      <c r="H65" s="11">
        <f t="shared" si="2"/>
        <v>155.69488159039363</v>
      </c>
      <c r="I65" s="3">
        <f t="shared" si="3"/>
        <v>120.54378387185569</v>
      </c>
      <c r="J65" s="3">
        <f>I65/MAXA($I$6:I64)-1</f>
        <v>-6.4731602500578633E-2</v>
      </c>
    </row>
    <row r="66" spans="1:10" x14ac:dyDescent="0.25">
      <c r="A66" s="8">
        <v>40210</v>
      </c>
      <c r="B66" s="9">
        <v>8.9999999999999998E-4</v>
      </c>
      <c r="C66" s="9">
        <v>2.8513688940531301E-2</v>
      </c>
      <c r="D66" s="3">
        <f t="shared" si="4"/>
        <v>129.40409719080034</v>
      </c>
      <c r="E66" s="3">
        <f>D66/MAXA($D$6:D65)-1</f>
        <v>8.9999999999990088E-4</v>
      </c>
      <c r="F66" s="10">
        <f>'L2'!Q64</f>
        <v>-3.6320457617194076E-3</v>
      </c>
      <c r="G66" s="10">
        <f t="shared" si="1"/>
        <v>-7.990097115408254E-3</v>
      </c>
      <c r="H66" s="11">
        <f t="shared" si="2"/>
        <v>155.12939065559183</v>
      </c>
      <c r="I66" s="3">
        <f t="shared" si="3"/>
        <v>119.58062733206079</v>
      </c>
      <c r="J66" s="3">
        <f>I66/MAXA($I$6:I65)-1</f>
        <v>-7.2204487825571206E-2</v>
      </c>
    </row>
    <row r="67" spans="1:10" x14ac:dyDescent="0.25">
      <c r="A67" s="8">
        <v>40238</v>
      </c>
      <c r="B67" s="9">
        <v>1.7899999999999999E-2</v>
      </c>
      <c r="C67" s="9">
        <v>5.8796426031891835E-2</v>
      </c>
      <c r="D67" s="3">
        <f t="shared" si="4"/>
        <v>131.72043053051567</v>
      </c>
      <c r="E67" s="3">
        <f>D67/MAXA($D$6:D66)-1</f>
        <v>1.7900000000000027E-2</v>
      </c>
      <c r="F67" s="10">
        <f>'L2'!Q65</f>
        <v>2.4753962487898667E-2</v>
      </c>
      <c r="G67" s="10">
        <f t="shared" si="1"/>
        <v>2.039591113420982E-2</v>
      </c>
      <c r="H67" s="11">
        <f t="shared" si="2"/>
        <v>158.96945777265094</v>
      </c>
      <c r="I67" s="3">
        <f t="shared" si="3"/>
        <v>122.01958318049856</v>
      </c>
      <c r="J67" s="3">
        <f>I67/MAXA($I$6:I66)-1</f>
        <v>-5.3281253008542917E-2</v>
      </c>
    </row>
    <row r="68" spans="1:10" x14ac:dyDescent="0.25">
      <c r="A68" s="8">
        <v>40269</v>
      </c>
      <c r="B68" s="9">
        <v>7.7000000000000002E-3</v>
      </c>
      <c r="C68" s="9">
        <v>1.4759229883791081E-2</v>
      </c>
      <c r="D68" s="3">
        <f t="shared" si="4"/>
        <v>132.73467784560066</v>
      </c>
      <c r="E68" s="3">
        <f>D68/MAXA($D$6:D67)-1</f>
        <v>7.7000000000000401E-3</v>
      </c>
      <c r="F68" s="10">
        <f>'L2'!Q66</f>
        <v>1.7560857183723012E-2</v>
      </c>
      <c r="G68" s="10">
        <f t="shared" si="1"/>
        <v>1.3202805830034164E-2</v>
      </c>
      <c r="H68" s="11">
        <f t="shared" si="2"/>
        <v>161.76109771717034</v>
      </c>
      <c r="I68" s="3">
        <f t="shared" si="3"/>
        <v>123.63058404469238</v>
      </c>
      <c r="J68" s="3">
        <f>I68/MAXA($I$6:I67)-1</f>
        <v>-4.0781909216361489E-2</v>
      </c>
    </row>
    <row r="69" spans="1:10" x14ac:dyDescent="0.25">
      <c r="A69" s="8">
        <v>40299</v>
      </c>
      <c r="B69" s="9">
        <v>-1.5500000000000002E-2</v>
      </c>
      <c r="C69" s="9">
        <v>-8.1975841910334468E-2</v>
      </c>
      <c r="D69" s="3">
        <f t="shared" si="4"/>
        <v>130.67729033899386</v>
      </c>
      <c r="E69" s="3">
        <f>D69/MAXA($D$6:D68)-1</f>
        <v>-1.5499999999999958E-2</v>
      </c>
      <c r="F69" s="10">
        <f>'L2'!Q67</f>
        <v>8.1272628055955344E-3</v>
      </c>
      <c r="G69" s="10">
        <f t="shared" si="1"/>
        <v>3.769211451906688E-3</v>
      </c>
      <c r="H69" s="11">
        <f t="shared" si="2"/>
        <v>163.07577267003941</v>
      </c>
      <c r="I69" s="3">
        <f t="shared" si="3"/>
        <v>124.09657385787956</v>
      </c>
      <c r="J69" s="3">
        <f>I69/MAXA($I$6:I68)-1</f>
        <v>-3.7166413403703635E-2</v>
      </c>
    </row>
    <row r="70" spans="1:10" x14ac:dyDescent="0.25">
      <c r="A70" s="8">
        <v>40330</v>
      </c>
      <c r="B70" s="9">
        <v>-6.9999999999999993E-3</v>
      </c>
      <c r="C70" s="9">
        <v>-5.3882442026415123E-2</v>
      </c>
      <c r="D70" s="3">
        <f t="shared" si="4"/>
        <v>129.76254930662091</v>
      </c>
      <c r="E70" s="3">
        <f>D70/MAXA($D$6:D69)-1</f>
        <v>-2.2391499999999787E-2</v>
      </c>
      <c r="F70" s="10">
        <f>'L2'!Q68</f>
        <v>-5.6681220274218007E-2</v>
      </c>
      <c r="G70" s="10">
        <f t="shared" si="1"/>
        <v>-6.1039271627906851E-2</v>
      </c>
      <c r="H70" s="11">
        <f t="shared" si="2"/>
        <v>153.8324388779406</v>
      </c>
      <c r="I70" s="3">
        <f t="shared" si="3"/>
        <v>116.52180937807584</v>
      </c>
      <c r="J70" s="3">
        <f>I70/MAXA($I$6:I69)-1</f>
        <v>-9.5937074228426789E-2</v>
      </c>
    </row>
    <row r="71" spans="1:10" x14ac:dyDescent="0.25">
      <c r="A71" s="8">
        <v>40360</v>
      </c>
      <c r="B71" s="9">
        <v>6.9999999999999993E-3</v>
      </c>
      <c r="C71" s="9">
        <v>6.8777849911552336E-2</v>
      </c>
      <c r="D71" s="3">
        <f t="shared" ref="D71:D102" si="5">D70*(1+B71)</f>
        <v>130.67088715176723</v>
      </c>
      <c r="E71" s="3">
        <f>D71/MAXA($D$6:D70)-1</f>
        <v>-1.5548240500000032E-2</v>
      </c>
      <c r="F71" s="10">
        <f>'L2'!Q69</f>
        <v>3.650782835865795E-3</v>
      </c>
      <c r="G71" s="10">
        <f t="shared" si="1"/>
        <v>-7.0726851782305141E-4</v>
      </c>
      <c r="H71" s="11">
        <f t="shared" si="2"/>
        <v>154.39404770539556</v>
      </c>
      <c r="I71" s="3">
        <f t="shared" si="3"/>
        <v>116.43939717066294</v>
      </c>
      <c r="J71" s="3">
        <f>I71/MAXA($I$6:I70)-1</f>
        <v>-9.6576489473956029E-2</v>
      </c>
    </row>
    <row r="72" spans="1:10" x14ac:dyDescent="0.25">
      <c r="A72" s="8">
        <v>40391</v>
      </c>
      <c r="B72" s="9">
        <v>4.0999999999999995E-3</v>
      </c>
      <c r="C72" s="9">
        <v>-4.7449184040287196E-2</v>
      </c>
      <c r="D72" s="3">
        <f t="shared" si="5"/>
        <v>131.20663778908948</v>
      </c>
      <c r="E72" s="3">
        <f>D72/MAXA($D$6:D71)-1</f>
        <v>-1.1511988286049935E-2</v>
      </c>
      <c r="F72" s="10">
        <f>'L2'!Q70</f>
        <v>4.024740336333027E-2</v>
      </c>
      <c r="G72" s="10">
        <f t="shared" ref="G72:G135" si="6">F72-$L$5</f>
        <v>3.5889352009641426E-2</v>
      </c>
      <c r="H72" s="11">
        <f t="shared" si="2"/>
        <v>160.60800722029188</v>
      </c>
      <c r="I72" s="3">
        <f t="shared" si="3"/>
        <v>120.61833168351131</v>
      </c>
      <c r="J72" s="3">
        <f>I72/MAXA($I$6:I71)-1</f>
        <v>-6.4153205090900833E-2</v>
      </c>
    </row>
    <row r="73" spans="1:10" x14ac:dyDescent="0.25">
      <c r="A73" s="8">
        <v>40422</v>
      </c>
      <c r="B73" s="9">
        <v>1.5900000000000001E-2</v>
      </c>
      <c r="C73" s="9">
        <v>8.7551102944020132E-2</v>
      </c>
      <c r="D73" s="3">
        <f t="shared" si="5"/>
        <v>133.292823329936</v>
      </c>
      <c r="E73" s="3">
        <f>D73/MAXA($D$6:D72)-1</f>
        <v>4.2049711002016821E-3</v>
      </c>
      <c r="F73" s="10">
        <f>'L2'!Q71</f>
        <v>-1.4474137724163364E-3</v>
      </c>
      <c r="G73" s="10">
        <f t="shared" si="6"/>
        <v>-5.8054651261051828E-3</v>
      </c>
      <c r="H73" s="11">
        <f t="shared" ref="H73:H136" si="7">H72*(1+F73)</f>
        <v>160.3755409786809</v>
      </c>
      <c r="I73" s="3">
        <f t="shared" ref="I73:I136" si="8">(1+G73)*I72</f>
        <v>119.91808616535371</v>
      </c>
      <c r="J73" s="3">
        <f>I73/MAXA($I$6:I72)-1</f>
        <v>-6.9586231022122802E-2</v>
      </c>
    </row>
    <row r="74" spans="1:10" x14ac:dyDescent="0.25">
      <c r="A74" s="8">
        <v>40452</v>
      </c>
      <c r="B74" s="9">
        <v>1.06E-2</v>
      </c>
      <c r="C74" s="9">
        <v>3.6855994397076541E-2</v>
      </c>
      <c r="D74" s="3">
        <f t="shared" si="5"/>
        <v>134.70572725723332</v>
      </c>
      <c r="E74" s="3">
        <f>D74/MAXA($D$6:D73)-1</f>
        <v>1.0599999999999943E-2</v>
      </c>
      <c r="F74" s="10">
        <f>'L2'!Q72</f>
        <v>2.6026656622044106E-2</v>
      </c>
      <c r="G74" s="10">
        <f t="shared" si="6"/>
        <v>2.1668605268355259E-2</v>
      </c>
      <c r="H74" s="11">
        <f t="shared" si="7"/>
        <v>164.54958011430762</v>
      </c>
      <c r="I74" s="3">
        <f t="shared" si="8"/>
        <v>122.51654383900737</v>
      </c>
      <c r="J74" s="3">
        <f>I74/MAXA($I$6:I73)-1</f>
        <v>-4.9425462325898617E-2</v>
      </c>
    </row>
    <row r="75" spans="1:10" x14ac:dyDescent="0.25">
      <c r="A75" s="8">
        <v>40483</v>
      </c>
      <c r="B75" s="9">
        <v>3.0999999999999999E-3</v>
      </c>
      <c r="C75" s="9">
        <v>-2.2902497989432113E-3</v>
      </c>
      <c r="D75" s="3">
        <f t="shared" si="5"/>
        <v>135.12331501173077</v>
      </c>
      <c r="E75" s="3">
        <f>D75/MAXA($D$6:D74)-1</f>
        <v>3.1000000000001027E-3</v>
      </c>
      <c r="F75" s="10">
        <f>'L2'!Q73</f>
        <v>2.2759916409598312E-2</v>
      </c>
      <c r="G75" s="10">
        <f t="shared" si="6"/>
        <v>1.8401865055909464E-2</v>
      </c>
      <c r="H75" s="11">
        <f t="shared" si="7"/>
        <v>168.29471480294379</v>
      </c>
      <c r="I75" s="3">
        <f t="shared" si="8"/>
        <v>124.7710767458492</v>
      </c>
      <c r="J75" s="3">
        <f>I75/MAXA($I$6:I74)-1</f>
        <v>-3.1933117958036217E-2</v>
      </c>
    </row>
    <row r="76" spans="1:10" x14ac:dyDescent="0.25">
      <c r="A76" s="8">
        <v>40513</v>
      </c>
      <c r="B76" s="9">
        <v>3.3100000000000004E-2</v>
      </c>
      <c r="C76" s="9">
        <v>6.5300040489854716E-2</v>
      </c>
      <c r="D76" s="3">
        <f t="shared" si="5"/>
        <v>139.59589673861905</v>
      </c>
      <c r="E76" s="3">
        <f>D76/MAXA($D$6:D75)-1</f>
        <v>3.3099999999999907E-2</v>
      </c>
      <c r="F76" s="10">
        <f>'L2'!Q74</f>
        <v>1.1243873348360659E-2</v>
      </c>
      <c r="G76" s="10">
        <f t="shared" si="6"/>
        <v>6.8858219946718131E-3</v>
      </c>
      <c r="H76" s="11">
        <f t="shared" si="7"/>
        <v>170.18699926138655</v>
      </c>
      <c r="I76" s="3">
        <f t="shared" si="8"/>
        <v>125.63022817040466</v>
      </c>
      <c r="J76" s="3">
        <f>I76/MAXA($I$6:I75)-1</f>
        <v>-2.5267181729358268E-2</v>
      </c>
    </row>
    <row r="77" spans="1:10" x14ac:dyDescent="0.25">
      <c r="A77" s="8">
        <v>40544</v>
      </c>
      <c r="B77" s="9">
        <v>-1.8E-3</v>
      </c>
      <c r="C77" s="9">
        <v>2.2645573980086819E-2</v>
      </c>
      <c r="D77" s="3">
        <f t="shared" si="5"/>
        <v>139.34462412448954</v>
      </c>
      <c r="E77" s="3">
        <f>D77/MAXA($D$6:D76)-1</f>
        <v>-1.7999999999999128E-3</v>
      </c>
      <c r="F77" s="10">
        <f>'L2'!Q75</f>
        <v>2.5943745675158773E-2</v>
      </c>
      <c r="G77" s="10">
        <f t="shared" si="6"/>
        <v>2.1585694321469926E-2</v>
      </c>
      <c r="H77" s="11">
        <f t="shared" si="7"/>
        <v>174.6022874874424</v>
      </c>
      <c r="I77" s="3">
        <f t="shared" si="8"/>
        <v>128.34204387322754</v>
      </c>
      <c r="J77" s="3">
        <f>I77/MAXA($I$6:I76)-1</f>
        <v>-4.2268970690633179E-3</v>
      </c>
    </row>
    <row r="78" spans="1:10" x14ac:dyDescent="0.25">
      <c r="A78" s="8">
        <v>40575</v>
      </c>
      <c r="B78" s="9">
        <v>4.7999999999999996E-3</v>
      </c>
      <c r="C78" s="9">
        <v>3.1956564052952219E-2</v>
      </c>
      <c r="D78" s="3">
        <f t="shared" si="5"/>
        <v>140.01347832028708</v>
      </c>
      <c r="E78" s="3">
        <f>D78/MAXA($D$6:D77)-1</f>
        <v>2.9913599999999985E-3</v>
      </c>
      <c r="F78" s="10">
        <f>'L2'!Q76</f>
        <v>1.3417828751702157E-2</v>
      </c>
      <c r="G78" s="10">
        <f t="shared" si="6"/>
        <v>9.0597773980133113E-3</v>
      </c>
      <c r="H78" s="11">
        <f t="shared" si="7"/>
        <v>176.94507108060438</v>
      </c>
      <c r="I78" s="3">
        <f t="shared" si="8"/>
        <v>129.50479422152503</v>
      </c>
      <c r="J78" s="3">
        <f>I78/MAXA($I$6:I77)-1</f>
        <v>4.7945855824200745E-3</v>
      </c>
    </row>
    <row r="79" spans="1:10" x14ac:dyDescent="0.25">
      <c r="A79" s="8">
        <v>40603</v>
      </c>
      <c r="B79" s="9">
        <v>2.5000000000000001E-3</v>
      </c>
      <c r="C79" s="9">
        <v>-1.0473132038185673E-3</v>
      </c>
      <c r="D79" s="3">
        <f t="shared" si="5"/>
        <v>140.36351201608778</v>
      </c>
      <c r="E79" s="3">
        <f>D79/MAXA($D$6:D78)-1</f>
        <v>2.4999999999999467E-3</v>
      </c>
      <c r="F79" s="10">
        <f>'L2'!Q77</f>
        <v>1.4514455060837705E-2</v>
      </c>
      <c r="G79" s="10">
        <f t="shared" si="6"/>
        <v>1.0156403707148858E-2</v>
      </c>
      <c r="H79" s="11">
        <f t="shared" si="7"/>
        <v>179.51333236304052</v>
      </c>
      <c r="I79" s="3">
        <f t="shared" si="8"/>
        <v>130.82009719365007</v>
      </c>
      <c r="J79" s="3">
        <f>I79/MAXA($I$6:I78)-1</f>
        <v>1.0156403707148876E-2</v>
      </c>
    </row>
    <row r="80" spans="1:10" x14ac:dyDescent="0.25">
      <c r="A80" s="8">
        <v>40634</v>
      </c>
      <c r="B80" s="9">
        <v>1.3300000000000001E-2</v>
      </c>
      <c r="C80" s="9">
        <v>2.8495380443795071E-2</v>
      </c>
      <c r="D80" s="3">
        <f t="shared" si="5"/>
        <v>142.23034672590177</v>
      </c>
      <c r="E80" s="3">
        <f>D80/MAXA($D$6:D79)-1</f>
        <v>1.330000000000009E-2</v>
      </c>
      <c r="F80" s="10">
        <f>'L2'!Q78</f>
        <v>1.244631953645471E-2</v>
      </c>
      <c r="G80" s="10">
        <f t="shared" si="6"/>
        <v>8.0882681827658641E-3</v>
      </c>
      <c r="H80" s="11">
        <f t="shared" si="7"/>
        <v>181.74761265868474</v>
      </c>
      <c r="I80" s="3">
        <f t="shared" si="8"/>
        <v>131.87820522344782</v>
      </c>
      <c r="J80" s="3">
        <f>I80/MAXA($I$6:I79)-1</f>
        <v>8.0882681827658676E-3</v>
      </c>
    </row>
    <row r="81" spans="1:10" x14ac:dyDescent="0.25">
      <c r="A81" s="8">
        <v>40664</v>
      </c>
      <c r="B81" s="9">
        <v>-9.300000000000001E-3</v>
      </c>
      <c r="C81" s="9">
        <v>-1.3500952766930641E-2</v>
      </c>
      <c r="D81" s="3">
        <f t="shared" si="5"/>
        <v>140.90760450135087</v>
      </c>
      <c r="E81" s="3">
        <f>D81/MAXA($D$6:D80)-1</f>
        <v>-9.300000000000086E-3</v>
      </c>
      <c r="F81" s="10">
        <f>'L2'!Q79</f>
        <v>1.678981560899773E-2</v>
      </c>
      <c r="G81" s="10">
        <f t="shared" si="6"/>
        <v>1.2431764255308883E-2</v>
      </c>
      <c r="H81" s="11">
        <f t="shared" si="7"/>
        <v>184.79912156259962</v>
      </c>
      <c r="I81" s="3">
        <f t="shared" si="8"/>
        <v>133.51768398119899</v>
      </c>
      <c r="J81" s="3">
        <f>I81/MAXA($I$6:I80)-1</f>
        <v>1.2431764255308897E-2</v>
      </c>
    </row>
    <row r="82" spans="1:10" x14ac:dyDescent="0.25">
      <c r="A82" s="8">
        <v>40695</v>
      </c>
      <c r="B82" s="9">
        <v>-1.5100000000000001E-2</v>
      </c>
      <c r="C82" s="9">
        <v>-1.825746126569705E-2</v>
      </c>
      <c r="D82" s="3">
        <f t="shared" si="5"/>
        <v>138.77989967338047</v>
      </c>
      <c r="E82" s="3">
        <f>D82/MAXA($D$6:D81)-1</f>
        <v>-2.4259570000000119E-2</v>
      </c>
      <c r="F82" s="10">
        <f>'L2'!Q80</f>
        <v>6.5014503201446562E-3</v>
      </c>
      <c r="G82" s="10">
        <f t="shared" si="6"/>
        <v>2.1433989664558098E-3</v>
      </c>
      <c r="H82" s="11">
        <f t="shared" si="7"/>
        <v>186.00058387064522</v>
      </c>
      <c r="I82" s="3">
        <f t="shared" si="8"/>
        <v>133.80386564704787</v>
      </c>
      <c r="J82" s="3">
        <f>I82/MAXA($I$6:I81)-1</f>
        <v>2.1433989664558784E-3</v>
      </c>
    </row>
    <row r="83" spans="1:10" x14ac:dyDescent="0.25">
      <c r="A83" s="8">
        <v>40725</v>
      </c>
      <c r="B83" s="9">
        <v>2.9999999999999997E-4</v>
      </c>
      <c r="C83" s="9">
        <v>-2.1474425791952023E-2</v>
      </c>
      <c r="D83" s="3">
        <f t="shared" si="5"/>
        <v>138.82153364328249</v>
      </c>
      <c r="E83" s="3">
        <f>D83/MAXA($D$6:D82)-1</f>
        <v>-2.3966847871000008E-2</v>
      </c>
      <c r="F83" s="10">
        <f>'L2'!Q81</f>
        <v>6.7761633946292503E-3</v>
      </c>
      <c r="G83" s="10">
        <f t="shared" si="6"/>
        <v>2.4181120409404039E-3</v>
      </c>
      <c r="H83" s="11">
        <f t="shared" si="7"/>
        <v>187.26095421844914</v>
      </c>
      <c r="I83" s="3">
        <f t="shared" si="8"/>
        <v>134.12741838569337</v>
      </c>
      <c r="J83" s="3">
        <f>I83/MAXA($I$6:I82)-1</f>
        <v>2.4181120409403345E-3</v>
      </c>
    </row>
    <row r="84" spans="1:10" x14ac:dyDescent="0.25">
      <c r="A84" s="8">
        <v>40756</v>
      </c>
      <c r="B84" s="9">
        <v>-1.8200000000000001E-2</v>
      </c>
      <c r="C84" s="9">
        <v>-5.6791107463597612E-2</v>
      </c>
      <c r="D84" s="3">
        <f t="shared" si="5"/>
        <v>136.29498173097474</v>
      </c>
      <c r="E84" s="3">
        <f>D84/MAXA($D$6:D83)-1</f>
        <v>-4.1730651239747951E-2</v>
      </c>
      <c r="F84" s="10">
        <f>'L2'!Q82</f>
        <v>-1.4080006412151061E-2</v>
      </c>
      <c r="G84" s="10">
        <f t="shared" si="6"/>
        <v>-1.8438057765839906E-2</v>
      </c>
      <c r="H84" s="11">
        <f t="shared" si="7"/>
        <v>184.62431878230785</v>
      </c>
      <c r="I84" s="3">
        <f t="shared" si="8"/>
        <v>131.65436929751499</v>
      </c>
      <c r="J84" s="3">
        <f>I84/MAXA($I$6:I83)-1</f>
        <v>-1.8438057765839844E-2</v>
      </c>
    </row>
    <row r="85" spans="1:10" x14ac:dyDescent="0.25">
      <c r="A85" s="8">
        <v>40787</v>
      </c>
      <c r="B85" s="9">
        <v>-1.0200000000000001E-2</v>
      </c>
      <c r="C85" s="9">
        <v>-7.1761988303760127E-2</v>
      </c>
      <c r="D85" s="3">
        <f t="shared" si="5"/>
        <v>134.90477291731881</v>
      </c>
      <c r="E85" s="3">
        <f>D85/MAXA($D$6:D84)-1</f>
        <v>-5.1504998597102447E-2</v>
      </c>
      <c r="F85" s="10">
        <f>'L2'!Q83</f>
        <v>-1.7889287078378495E-2</v>
      </c>
      <c r="G85" s="10">
        <f t="shared" si="6"/>
        <v>-2.2247338432067342E-2</v>
      </c>
      <c r="H85" s="11">
        <f t="shared" si="7"/>
        <v>181.3215213419611</v>
      </c>
      <c r="I85" s="3">
        <f t="shared" si="8"/>
        <v>128.72540998769279</v>
      </c>
      <c r="J85" s="3">
        <f>I85/MAXA($I$6:I84)-1</f>
        <v>-4.0275198486760644E-2</v>
      </c>
    </row>
    <row r="86" spans="1:10" x14ac:dyDescent="0.25">
      <c r="A86" s="8">
        <v>40817</v>
      </c>
      <c r="B86" s="9">
        <v>6.9999999999999993E-3</v>
      </c>
      <c r="C86" s="9">
        <v>0.10772303853581011</v>
      </c>
      <c r="D86" s="3">
        <f t="shared" si="5"/>
        <v>135.84910632774003</v>
      </c>
      <c r="E86" s="3">
        <f>D86/MAXA($D$6:D85)-1</f>
        <v>-4.486553358728218E-2</v>
      </c>
      <c r="F86" s="10">
        <f>'L2'!Q84</f>
        <v>-3.5432254764512498E-2</v>
      </c>
      <c r="G86" s="10">
        <f t="shared" si="6"/>
        <v>-3.9790306118201342E-2</v>
      </c>
      <c r="H86" s="11">
        <f t="shared" si="7"/>
        <v>174.89689100348374</v>
      </c>
      <c r="I86" s="3">
        <f t="shared" si="8"/>
        <v>123.60338651909152</v>
      </c>
      <c r="J86" s="3">
        <f>I86/MAXA($I$6:I85)-1</f>
        <v>-7.8462942128202484E-2</v>
      </c>
    </row>
    <row r="87" spans="1:10" x14ac:dyDescent="0.25">
      <c r="A87" s="8">
        <v>40848</v>
      </c>
      <c r="B87" s="9">
        <v>-4.4000000000000003E-3</v>
      </c>
      <c r="C87" s="9">
        <v>-5.0587151935872487E-3</v>
      </c>
      <c r="D87" s="3">
        <f t="shared" si="5"/>
        <v>135.25137025989798</v>
      </c>
      <c r="E87" s="3">
        <f>D87/MAXA($D$6:D86)-1</f>
        <v>-4.9068125239498106E-2</v>
      </c>
      <c r="F87" s="10">
        <f>'L2'!Q85</f>
        <v>5.0811364419463156E-2</v>
      </c>
      <c r="G87" s="10">
        <f t="shared" si="6"/>
        <v>4.6453313065774313E-2</v>
      </c>
      <c r="H87" s="11">
        <f t="shared" si="7"/>
        <v>183.78364066809289</v>
      </c>
      <c r="I87" s="3">
        <f t="shared" si="8"/>
        <v>129.34517332905278</v>
      </c>
      <c r="J87" s="3">
        <f>I87/MAXA($I$6:I86)-1</f>
        <v>-3.5654492677171246E-2</v>
      </c>
    </row>
    <row r="88" spans="1:10" x14ac:dyDescent="0.25">
      <c r="A88" s="8">
        <v>40878</v>
      </c>
      <c r="B88" s="9">
        <v>5.6999999999999993E-3</v>
      </c>
      <c r="C88" s="9">
        <v>8.532763948144062E-3</v>
      </c>
      <c r="D88" s="3">
        <f t="shared" si="5"/>
        <v>136.02230307037939</v>
      </c>
      <c r="E88" s="3">
        <f>D88/MAXA($D$6:D87)-1</f>
        <v>-4.3647813553363335E-2</v>
      </c>
      <c r="F88" s="10">
        <f>'L2'!Q86</f>
        <v>2.1388048856625957E-2</v>
      </c>
      <c r="G88" s="10">
        <f t="shared" si="6"/>
        <v>1.702999750293711E-2</v>
      </c>
      <c r="H88" s="11">
        <f t="shared" si="7"/>
        <v>187.71441415375065</v>
      </c>
      <c r="I88" s="3">
        <f t="shared" si="8"/>
        <v>131.54792130786353</v>
      </c>
      <c r="J88" s="3">
        <f>I88/MAXA($I$6:I87)-1</f>
        <v>-1.9231691095494829E-2</v>
      </c>
    </row>
    <row r="89" spans="1:10" x14ac:dyDescent="0.25">
      <c r="A89" s="8">
        <v>40909</v>
      </c>
      <c r="B89" s="9">
        <v>1.7299999999999999E-2</v>
      </c>
      <c r="C89" s="9">
        <v>4.3583062218506274E-2</v>
      </c>
      <c r="D89" s="3">
        <f t="shared" si="5"/>
        <v>138.37548891349698</v>
      </c>
      <c r="E89" s="3">
        <f>D89/MAXA($D$6:D88)-1</f>
        <v>-2.7102920727836266E-2</v>
      </c>
      <c r="F89" s="10">
        <f>'L2'!Q87</f>
        <v>2.7325766971038702E-2</v>
      </c>
      <c r="G89" s="10">
        <f t="shared" si="6"/>
        <v>2.2967715617349855E-2</v>
      </c>
      <c r="H89" s="11">
        <f t="shared" si="7"/>
        <v>192.84385449202111</v>
      </c>
      <c r="I89" s="3">
        <f t="shared" si="8"/>
        <v>134.56927655451605</v>
      </c>
      <c r="J89" s="3">
        <f>I89/MAXA($I$6:I88)-1</f>
        <v>3.2943165099330596E-3</v>
      </c>
    </row>
    <row r="90" spans="1:10" x14ac:dyDescent="0.25">
      <c r="A90" s="8">
        <v>40940</v>
      </c>
      <c r="B90" s="9">
        <v>1.4499999999999999E-2</v>
      </c>
      <c r="C90" s="9">
        <v>4.0589464130841746E-2</v>
      </c>
      <c r="D90" s="3">
        <f t="shared" si="5"/>
        <v>140.38193350274267</v>
      </c>
      <c r="E90" s="3">
        <f>D90/MAXA($D$6:D89)-1</f>
        <v>-1.2995913078390098E-2</v>
      </c>
      <c r="F90" s="10">
        <f>'L2'!Q88</f>
        <v>2.703409056898742E-2</v>
      </c>
      <c r="G90" s="10">
        <f t="shared" si="6"/>
        <v>2.2676039215298573E-2</v>
      </c>
      <c r="H90" s="11">
        <f t="shared" si="7"/>
        <v>198.05721272003103</v>
      </c>
      <c r="I90" s="3">
        <f t="shared" si="8"/>
        <v>137.6207747468406</v>
      </c>
      <c r="J90" s="3">
        <f>I90/MAXA($I$6:I89)-1</f>
        <v>2.2676039215298482E-2</v>
      </c>
    </row>
    <row r="91" spans="1:10" x14ac:dyDescent="0.25">
      <c r="A91" s="8">
        <v>40969</v>
      </c>
      <c r="B91" s="9">
        <v>2.5000000000000001E-3</v>
      </c>
      <c r="C91" s="9">
        <v>3.1332314530530647E-2</v>
      </c>
      <c r="D91" s="3">
        <f t="shared" si="5"/>
        <v>140.73288833649951</v>
      </c>
      <c r="E91" s="3">
        <f>D91/MAXA($D$6:D90)-1</f>
        <v>-1.0528402861086139E-2</v>
      </c>
      <c r="F91" s="10">
        <f>'L2'!Q89</f>
        <v>1.713704658229136E-2</v>
      </c>
      <c r="G91" s="10">
        <f t="shared" si="6"/>
        <v>1.2778995228602513E-2</v>
      </c>
      <c r="H91" s="11">
        <f t="shared" si="7"/>
        <v>201.45132840037297</v>
      </c>
      <c r="I91" s="3">
        <f t="shared" si="8"/>
        <v>139.37942997068706</v>
      </c>
      <c r="J91" s="3">
        <f>I91/MAXA($I$6:I90)-1</f>
        <v>1.2778995228602597E-2</v>
      </c>
    </row>
    <row r="92" spans="1:10" x14ac:dyDescent="0.25">
      <c r="A92" s="8">
        <v>41000</v>
      </c>
      <c r="B92" s="9">
        <v>-4.0000000000000002E-4</v>
      </c>
      <c r="C92" s="9">
        <v>-7.4974527092703802E-3</v>
      </c>
      <c r="D92" s="3">
        <f t="shared" si="5"/>
        <v>140.67659518116491</v>
      </c>
      <c r="E92" s="3">
        <f>D92/MAXA($D$6:D91)-1</f>
        <v>-1.0924191499941727E-2</v>
      </c>
      <c r="F92" s="10">
        <f>'L2'!Q90</f>
        <v>1.8175858218685108E-2</v>
      </c>
      <c r="G92" s="10">
        <f t="shared" si="6"/>
        <v>1.3817806864996261E-2</v>
      </c>
      <c r="H92" s="11">
        <f t="shared" si="7"/>
        <v>205.11287918334392</v>
      </c>
      <c r="I92" s="3">
        <f t="shared" si="8"/>
        <v>141.30534801497529</v>
      </c>
      <c r="J92" s="3">
        <f>I92/MAXA($I$6:I91)-1</f>
        <v>1.381780686499634E-2</v>
      </c>
    </row>
    <row r="93" spans="1:10" x14ac:dyDescent="0.25">
      <c r="A93" s="8">
        <v>41030</v>
      </c>
      <c r="B93" s="9">
        <v>-3.2000000000000002E-3</v>
      </c>
      <c r="C93" s="9">
        <v>-6.265072563317764E-2</v>
      </c>
      <c r="D93" s="3">
        <f t="shared" si="5"/>
        <v>140.22643007658519</v>
      </c>
      <c r="E93" s="3">
        <f>D93/MAXA($D$6:D92)-1</f>
        <v>-1.40892340871418E-2</v>
      </c>
      <c r="F93" s="10">
        <f>'L2'!Q91</f>
        <v>7.691611430273023E-3</v>
      </c>
      <c r="G93" s="10">
        <f t="shared" si="6"/>
        <v>3.3335600765841767E-3</v>
      </c>
      <c r="H93" s="11">
        <f t="shared" si="7"/>
        <v>206.69052774936674</v>
      </c>
      <c r="I93" s="3">
        <f t="shared" si="8"/>
        <v>141.77639788172587</v>
      </c>
      <c r="J93" s="3">
        <f>I93/MAXA($I$6:I92)-1</f>
        <v>3.3335600765842521E-3</v>
      </c>
    </row>
    <row r="94" spans="1:10" x14ac:dyDescent="0.25">
      <c r="A94" s="8">
        <v>41061</v>
      </c>
      <c r="B94" s="9">
        <v>-5.1000000000000004E-3</v>
      </c>
      <c r="C94" s="9">
        <v>3.9554982134591521E-2</v>
      </c>
      <c r="D94" s="3">
        <f t="shared" si="5"/>
        <v>139.51127528319461</v>
      </c>
      <c r="E94" s="3">
        <f>D94/MAXA($D$6:D93)-1</f>
        <v>-1.9117378993297462E-2</v>
      </c>
      <c r="F94" s="10">
        <f>'L2'!Q92</f>
        <v>-3.5898157695436833E-2</v>
      </c>
      <c r="G94" s="10">
        <f t="shared" si="6"/>
        <v>-4.0256209049125677E-2</v>
      </c>
      <c r="H94" s="11">
        <f t="shared" si="7"/>
        <v>199.27071859006691</v>
      </c>
      <c r="I94" s="3">
        <f t="shared" si="8"/>
        <v>136.06901757036709</v>
      </c>
      <c r="J94" s="3">
        <f>I94/MAXA($I$6:I93)-1</f>
        <v>-4.0256209049125635E-2</v>
      </c>
    </row>
    <row r="95" spans="1:10" x14ac:dyDescent="0.25">
      <c r="A95" s="8">
        <v>41091</v>
      </c>
      <c r="B95" s="9">
        <v>1.89E-2</v>
      </c>
      <c r="C95" s="9">
        <v>1.2597574126154365E-2</v>
      </c>
      <c r="D95" s="3">
        <f t="shared" si="5"/>
        <v>142.14803838604698</v>
      </c>
      <c r="E95" s="3">
        <f>D95/MAXA($D$6:D94)-1</f>
        <v>-5.7869745627081581E-4</v>
      </c>
      <c r="F95" s="10">
        <f>'L2'!Q93</f>
        <v>1.9896281393095242E-2</v>
      </c>
      <c r="G95" s="10">
        <f t="shared" si="6"/>
        <v>1.5538230039406395E-2</v>
      </c>
      <c r="H95" s="11">
        <f t="shared" si="7"/>
        <v>203.23546488053915</v>
      </c>
      <c r="I95" s="3">
        <f t="shared" si="8"/>
        <v>138.1832892666115</v>
      </c>
      <c r="J95" s="3">
        <f>I95/MAXA($I$6:I94)-1</f>
        <v>-2.5343489246439033E-2</v>
      </c>
    </row>
    <row r="96" spans="1:10" x14ac:dyDescent="0.25">
      <c r="A96" s="8">
        <v>41122</v>
      </c>
      <c r="B96" s="9">
        <v>3.4999999999999996E-3</v>
      </c>
      <c r="C96" s="9">
        <v>1.9763369680148246E-2</v>
      </c>
      <c r="D96" s="3">
        <f t="shared" si="5"/>
        <v>142.64555652039815</v>
      </c>
      <c r="E96" s="3">
        <f>D96/MAXA($D$6:D95)-1</f>
        <v>2.9192771026322895E-3</v>
      </c>
      <c r="F96" s="10">
        <f>'L2'!Q94</f>
        <v>9.9314011697089026E-3</v>
      </c>
      <c r="G96" s="10">
        <f t="shared" si="6"/>
        <v>5.5733498160200562E-3</v>
      </c>
      <c r="H96" s="11">
        <f t="shared" si="7"/>
        <v>205.25387781418007</v>
      </c>
      <c r="I96" s="3">
        <f t="shared" si="8"/>
        <v>138.95343307642261</v>
      </c>
      <c r="J96" s="3">
        <f>I96/MAXA($I$6:I95)-1</f>
        <v>-1.9911387561547866E-2</v>
      </c>
    </row>
    <row r="97" spans="1:10" x14ac:dyDescent="0.25">
      <c r="A97" s="8">
        <v>41153</v>
      </c>
      <c r="B97" s="9">
        <v>2.3999999999999998E-3</v>
      </c>
      <c r="C97" s="9">
        <v>2.4236153696477025E-2</v>
      </c>
      <c r="D97" s="3">
        <f t="shared" si="5"/>
        <v>142.98790585604709</v>
      </c>
      <c r="E97" s="3">
        <f>D97/MAXA($D$6:D96)-1</f>
        <v>2.3999999999999577E-3</v>
      </c>
      <c r="F97" s="10">
        <f>'L2'!Q95</f>
        <v>1.9363641250733501E-2</v>
      </c>
      <c r="G97" s="10">
        <f t="shared" si="6"/>
        <v>1.5005589897044654E-2</v>
      </c>
      <c r="H97" s="11">
        <f t="shared" si="7"/>
        <v>209.22834026949573</v>
      </c>
      <c r="I97" s="3">
        <f t="shared" si="8"/>
        <v>141.03851130795385</v>
      </c>
      <c r="J97" s="3">
        <f>I97/MAXA($I$6:I96)-1</f>
        <v>-5.204579780532903E-3</v>
      </c>
    </row>
    <row r="98" spans="1:10" x14ac:dyDescent="0.25">
      <c r="A98" s="8">
        <v>41183</v>
      </c>
      <c r="B98" s="9">
        <v>-5.7999999999999996E-3</v>
      </c>
      <c r="C98" s="9">
        <v>-1.9789409878227415E-2</v>
      </c>
      <c r="D98" s="3">
        <f t="shared" si="5"/>
        <v>142.15857600208201</v>
      </c>
      <c r="E98" s="3">
        <f>D98/MAXA($D$6:D97)-1</f>
        <v>-5.8000000000000274E-3</v>
      </c>
      <c r="F98" s="10">
        <f>'L2'!Q96</f>
        <v>1.3225122093643257E-2</v>
      </c>
      <c r="G98" s="10">
        <f t="shared" si="6"/>
        <v>8.8670707399544114E-3</v>
      </c>
      <c r="H98" s="11">
        <f t="shared" si="7"/>
        <v>211.99541061501014</v>
      </c>
      <c r="I98" s="3">
        <f t="shared" si="8"/>
        <v>142.28910976477937</v>
      </c>
      <c r="J98" s="3">
        <f>I98/MAXA($I$6:I97)-1</f>
        <v>3.6163415823360356E-3</v>
      </c>
    </row>
    <row r="99" spans="1:10" x14ac:dyDescent="0.25">
      <c r="A99" s="8">
        <v>41214</v>
      </c>
      <c r="B99" s="9">
        <v>4.1999999999999997E-3</v>
      </c>
      <c r="C99" s="9">
        <v>2.8467170173434031E-3</v>
      </c>
      <c r="D99" s="3">
        <f t="shared" si="5"/>
        <v>142.75564202129075</v>
      </c>
      <c r="E99" s="3">
        <f>D99/MAXA($D$6:D98)-1</f>
        <v>-1.6243600000001024E-3</v>
      </c>
      <c r="F99" s="10">
        <f>'L2'!Q97</f>
        <v>8.7522053629906955E-3</v>
      </c>
      <c r="G99" s="10">
        <f t="shared" si="6"/>
        <v>4.3941540093018492E-3</v>
      </c>
      <c r="H99" s="11">
        <f t="shared" si="7"/>
        <v>213.85083798472425</v>
      </c>
      <c r="I99" s="3">
        <f t="shared" si="8"/>
        <v>142.91435002693225</v>
      </c>
      <c r="J99" s="3">
        <f>I99/MAXA($I$6:I98)-1</f>
        <v>4.394154009301765E-3</v>
      </c>
    </row>
    <row r="100" spans="1:10" x14ac:dyDescent="0.25">
      <c r="A100" s="8">
        <v>41244</v>
      </c>
      <c r="B100" s="9">
        <v>8.8999999999999999E-3</v>
      </c>
      <c r="C100" s="9">
        <v>7.068230463864511E-3</v>
      </c>
      <c r="D100" s="3">
        <f t="shared" si="5"/>
        <v>144.02616723528024</v>
      </c>
      <c r="E100" s="3">
        <f>D100/MAXA($D$6:D99)-1</f>
        <v>7.2611831959998874E-3</v>
      </c>
      <c r="F100" s="10">
        <f>'L2'!Q98</f>
        <v>1.6986078595901156E-2</v>
      </c>
      <c r="G100" s="10">
        <f t="shared" si="6"/>
        <v>1.2628027242212309E-2</v>
      </c>
      <c r="H100" s="11">
        <f t="shared" si="7"/>
        <v>217.48332512653209</v>
      </c>
      <c r="I100" s="3">
        <f t="shared" si="8"/>
        <v>144.71907633237544</v>
      </c>
      <c r="J100" s="3">
        <f>I100/MAXA($I$6:I99)-1</f>
        <v>1.2628027242212347E-2</v>
      </c>
    </row>
    <row r="101" spans="1:10" x14ac:dyDescent="0.25">
      <c r="A101" s="8">
        <v>41275</v>
      </c>
      <c r="B101" s="9">
        <v>1.8200000000000001E-2</v>
      </c>
      <c r="C101" s="9">
        <v>5.0428096519578469E-2</v>
      </c>
      <c r="D101" s="3">
        <f t="shared" si="5"/>
        <v>146.64744347896234</v>
      </c>
      <c r="E101" s="3">
        <f>D101/MAXA($D$6:D100)-1</f>
        <v>1.8199999999999994E-2</v>
      </c>
      <c r="F101" s="10">
        <f>'L2'!Q99</f>
        <v>1.0554502731998462E-2</v>
      </c>
      <c r="G101" s="10">
        <f t="shared" si="6"/>
        <v>6.1964513783096158E-3</v>
      </c>
      <c r="H101" s="11">
        <f t="shared" si="7"/>
        <v>219.77875347574417</v>
      </c>
      <c r="I101" s="3">
        <f t="shared" si="8"/>
        <v>145.6158210523829</v>
      </c>
      <c r="J101" s="3">
        <f>I101/MAXA($I$6:I100)-1</f>
        <v>6.1964513783097086E-3</v>
      </c>
    </row>
    <row r="102" spans="1:10" x14ac:dyDescent="0.25">
      <c r="A102" s="8">
        <v>41306</v>
      </c>
      <c r="B102" s="9">
        <v>5.7999999999999996E-3</v>
      </c>
      <c r="C102" s="9">
        <v>1.1060649195259176E-2</v>
      </c>
      <c r="D102" s="3">
        <f t="shared" si="5"/>
        <v>147.49799865114034</v>
      </c>
      <c r="E102" s="3">
        <f>D102/MAXA($D$6:D101)-1</f>
        <v>5.8000000000000274E-3</v>
      </c>
      <c r="F102" s="10">
        <f>'L2'!Q100</f>
        <v>8.124371169335386E-3</v>
      </c>
      <c r="G102" s="10">
        <f t="shared" si="6"/>
        <v>3.7663198156465396E-3</v>
      </c>
      <c r="H102" s="11">
        <f t="shared" si="7"/>
        <v>221.56431764411496</v>
      </c>
      <c r="I102" s="3">
        <f t="shared" si="8"/>
        <v>146.16425680468413</v>
      </c>
      <c r="J102" s="3">
        <f>I102/MAXA($I$6:I101)-1</f>
        <v>3.7663198156465683E-3</v>
      </c>
    </row>
    <row r="103" spans="1:10" x14ac:dyDescent="0.25">
      <c r="A103" s="8">
        <v>41334</v>
      </c>
      <c r="B103" s="9">
        <v>5.1000000000000004E-3</v>
      </c>
      <c r="C103" s="9">
        <v>3.5987723516956116E-2</v>
      </c>
      <c r="D103" s="3">
        <f t="shared" ref="D103:D134" si="9">D102*(1+B103)</f>
        <v>148.25023844426116</v>
      </c>
      <c r="E103" s="3">
        <f>D103/MAXA($D$6:D102)-1</f>
        <v>5.1000000000001044E-3</v>
      </c>
      <c r="F103" s="10">
        <f>'L2'!Q101</f>
        <v>8.3302559306445562E-3</v>
      </c>
      <c r="G103" s="10">
        <f t="shared" si="6"/>
        <v>3.9722045769557098E-3</v>
      </c>
      <c r="H103" s="11">
        <f t="shared" si="7"/>
        <v>223.41000511518908</v>
      </c>
      <c r="I103" s="3">
        <f t="shared" si="8"/>
        <v>146.74485113455103</v>
      </c>
      <c r="J103" s="3">
        <f>I103/MAXA($I$6:I102)-1</f>
        <v>3.9722045769556846E-3</v>
      </c>
    </row>
    <row r="104" spans="1:10" x14ac:dyDescent="0.25">
      <c r="A104" s="8">
        <v>41365</v>
      </c>
      <c r="B104" s="9">
        <v>5.6999999999999993E-3</v>
      </c>
      <c r="C104" s="9">
        <v>1.8085767859252311E-2</v>
      </c>
      <c r="D104" s="3">
        <f t="shared" si="9"/>
        <v>149.09526480339346</v>
      </c>
      <c r="E104" s="3">
        <f>D104/MAXA($D$6:D103)-1</f>
        <v>5.7000000000000384E-3</v>
      </c>
      <c r="F104" s="10">
        <f>'L2'!Q102</f>
        <v>1.2130157760190868E-2</v>
      </c>
      <c r="G104" s="10">
        <f t="shared" si="6"/>
        <v>7.7721064065020213E-3</v>
      </c>
      <c r="H104" s="11">
        <f t="shared" si="7"/>
        <v>226.12000372244137</v>
      </c>
      <c r="I104" s="3">
        <f t="shared" si="8"/>
        <v>147.88536773217504</v>
      </c>
      <c r="J104" s="3">
        <f>I104/MAXA($I$6:I103)-1</f>
        <v>7.7721064065019441E-3</v>
      </c>
    </row>
    <row r="105" spans="1:10" x14ac:dyDescent="0.25">
      <c r="A105" s="8">
        <v>41395</v>
      </c>
      <c r="B105" s="9">
        <v>7.7000000000000002E-3</v>
      </c>
      <c r="C105" s="9">
        <v>2.0762811721046104E-2</v>
      </c>
      <c r="D105" s="3">
        <f t="shared" si="9"/>
        <v>150.2432983423796</v>
      </c>
      <c r="E105" s="3">
        <f>D105/MAXA($D$6:D104)-1</f>
        <v>7.7000000000000401E-3</v>
      </c>
      <c r="F105" s="10">
        <f>'L2'!Q103</f>
        <v>9.5537360596281169E-3</v>
      </c>
      <c r="G105" s="10">
        <f t="shared" si="6"/>
        <v>5.1956847059392705E-3</v>
      </c>
      <c r="H105" s="11">
        <f t="shared" si="7"/>
        <v>228.2802945558077</v>
      </c>
      <c r="I105" s="3">
        <f t="shared" si="8"/>
        <v>148.65373347553333</v>
      </c>
      <c r="J105" s="3">
        <f>I105/MAXA($I$6:I104)-1</f>
        <v>5.1956847059393407E-3</v>
      </c>
    </row>
    <row r="106" spans="1:10" x14ac:dyDescent="0.25">
      <c r="A106" s="8">
        <v>41426</v>
      </c>
      <c r="B106" s="9">
        <v>-1.3000000000000001E-2</v>
      </c>
      <c r="C106" s="9">
        <v>-1.4999301636062778E-2</v>
      </c>
      <c r="D106" s="3">
        <f t="shared" si="9"/>
        <v>148.29013546392866</v>
      </c>
      <c r="E106" s="3">
        <f>D106/MAXA($D$6:D105)-1</f>
        <v>-1.3000000000000012E-2</v>
      </c>
      <c r="F106" s="10">
        <f>'L2'!Q104</f>
        <v>1.0667461958481828E-2</v>
      </c>
      <c r="G106" s="10">
        <f t="shared" si="6"/>
        <v>6.3094106047929819E-3</v>
      </c>
      <c r="H106" s="11">
        <f t="shared" si="7"/>
        <v>230.71546591385282</v>
      </c>
      <c r="I106" s="3">
        <f t="shared" si="8"/>
        <v>149.59165091796592</v>
      </c>
      <c r="J106" s="3">
        <f>I106/MAXA($I$6:I105)-1</f>
        <v>6.3094106047929532E-3</v>
      </c>
    </row>
    <row r="107" spans="1:10" x14ac:dyDescent="0.25">
      <c r="A107" s="8">
        <v>41456</v>
      </c>
      <c r="B107" s="9">
        <v>6.7000000000000002E-3</v>
      </c>
      <c r="C107" s="9">
        <v>4.9462079815224991E-2</v>
      </c>
      <c r="D107" s="3">
        <f t="shared" si="9"/>
        <v>149.28367937153698</v>
      </c>
      <c r="E107" s="3">
        <f>D107/MAXA($D$6:D106)-1</f>
        <v>-6.3871000000000899E-3</v>
      </c>
      <c r="F107" s="10">
        <f>'L2'!Q105</f>
        <v>9.4447710125834718E-3</v>
      </c>
      <c r="G107" s="10">
        <f t="shared" si="6"/>
        <v>5.0867196588946255E-3</v>
      </c>
      <c r="H107" s="11">
        <f t="shared" si="7"/>
        <v>232.8945206584707</v>
      </c>
      <c r="I107" s="3">
        <f t="shared" si="8"/>
        <v>150.35258170949683</v>
      </c>
      <c r="J107" s="3">
        <f>I107/MAXA($I$6:I106)-1</f>
        <v>5.0867196588946229E-3</v>
      </c>
    </row>
    <row r="108" spans="1:10" x14ac:dyDescent="0.25">
      <c r="A108" s="8">
        <v>41487</v>
      </c>
      <c r="B108" s="9">
        <v>-4.0999999999999995E-3</v>
      </c>
      <c r="C108" s="9">
        <v>-3.1298019033866864E-2</v>
      </c>
      <c r="D108" s="3">
        <f t="shared" si="9"/>
        <v>148.67161628611368</v>
      </c>
      <c r="E108" s="3">
        <f>D108/MAXA($D$6:D107)-1</f>
        <v>-1.0460912890000063E-2</v>
      </c>
      <c r="F108" s="10">
        <f>'L2'!Q106</f>
        <v>1.2622487669621228E-2</v>
      </c>
      <c r="G108" s="10">
        <f t="shared" si="6"/>
        <v>8.264436315932381E-3</v>
      </c>
      <c r="H108" s="11">
        <f t="shared" si="7"/>
        <v>235.83422887380459</v>
      </c>
      <c r="I108" s="3">
        <f t="shared" si="8"/>
        <v>151.59516104597097</v>
      </c>
      <c r="J108" s="3">
        <f>I108/MAXA($I$6:I107)-1</f>
        <v>8.264436315932322E-3</v>
      </c>
    </row>
    <row r="109" spans="1:10" x14ac:dyDescent="0.25">
      <c r="A109" s="8">
        <v>41518</v>
      </c>
      <c r="B109" s="9">
        <v>0.01</v>
      </c>
      <c r="C109" s="9">
        <v>2.9749523177239112E-2</v>
      </c>
      <c r="D109" s="3">
        <f t="shared" si="9"/>
        <v>150.15833244897482</v>
      </c>
      <c r="E109" s="3">
        <f>D109/MAXA($D$6:D108)-1</f>
        <v>-5.6552201890003317E-4</v>
      </c>
      <c r="F109" s="10">
        <f>'L2'!Q107</f>
        <v>-8.9327996586378057E-3</v>
      </c>
      <c r="G109" s="10">
        <f t="shared" si="6"/>
        <v>-1.3290851012326653E-2</v>
      </c>
      <c r="H109" s="11">
        <f t="shared" si="7"/>
        <v>233.72756895462555</v>
      </c>
      <c r="I109" s="3">
        <f t="shared" si="8"/>
        <v>149.5803323463193</v>
      </c>
      <c r="J109" s="3">
        <f>I109/MAXA($I$6:I108)-1</f>
        <v>-1.3290851012326743E-2</v>
      </c>
    </row>
    <row r="110" spans="1:10" x14ac:dyDescent="0.25">
      <c r="A110" s="8">
        <v>41548</v>
      </c>
      <c r="B110" s="9">
        <v>1.3899999999999999E-2</v>
      </c>
      <c r="C110" s="9">
        <v>4.4595752618006079E-2</v>
      </c>
      <c r="D110" s="3">
        <f t="shared" si="9"/>
        <v>152.24553327001559</v>
      </c>
      <c r="E110" s="3">
        <f>D110/MAXA($D$6:D109)-1</f>
        <v>1.3326617225037252E-2</v>
      </c>
      <c r="F110" s="10">
        <f>'L2'!Q108</f>
        <v>1.3618527457265205E-2</v>
      </c>
      <c r="G110" s="10">
        <f t="shared" si="6"/>
        <v>9.2604761035763594E-3</v>
      </c>
      <c r="H110" s="11">
        <f t="shared" si="7"/>
        <v>236.91059426995395</v>
      </c>
      <c r="I110" s="3">
        <f t="shared" si="8"/>
        <v>150.96551743957741</v>
      </c>
      <c r="J110" s="3">
        <f>I110/MAXA($I$6:I109)-1</f>
        <v>-4.1534545169460424E-3</v>
      </c>
    </row>
    <row r="111" spans="1:10" x14ac:dyDescent="0.25">
      <c r="A111" s="8">
        <v>41579</v>
      </c>
      <c r="B111" s="9">
        <v>9.9000000000000008E-3</v>
      </c>
      <c r="C111" s="9">
        <v>2.8049471635186451E-2</v>
      </c>
      <c r="D111" s="3">
        <f t="shared" si="9"/>
        <v>153.75276404938873</v>
      </c>
      <c r="E111" s="3">
        <f>D111/MAXA($D$6:D110)-1</f>
        <v>9.9000000000000199E-3</v>
      </c>
      <c r="F111" s="10">
        <f>'L2'!Q109</f>
        <v>1.1276851311622977E-2</v>
      </c>
      <c r="G111" s="10">
        <f t="shared" si="6"/>
        <v>6.9187999579341302E-3</v>
      </c>
      <c r="H111" s="11">
        <f t="shared" si="7"/>
        <v>239.58219981568448</v>
      </c>
      <c r="I111" s="3">
        <f t="shared" si="8"/>
        <v>152.01001765528787</v>
      </c>
      <c r="J111" s="3">
        <f>I111/MAXA($I$6:I110)-1</f>
        <v>2.736608520050865E-3</v>
      </c>
    </row>
    <row r="112" spans="1:10" x14ac:dyDescent="0.25">
      <c r="A112" s="8">
        <v>41609</v>
      </c>
      <c r="B112" s="9">
        <v>9.9000000000000008E-3</v>
      </c>
      <c r="C112" s="9">
        <v>2.356279155049279E-2</v>
      </c>
      <c r="D112" s="3">
        <f t="shared" si="9"/>
        <v>155.27491641347768</v>
      </c>
      <c r="E112" s="3">
        <f>D112/MAXA($D$6:D111)-1</f>
        <v>9.9000000000000199E-3</v>
      </c>
      <c r="F112" s="10">
        <f>'L2'!Q110</f>
        <v>8.2877856323220565E-3</v>
      </c>
      <c r="G112" s="10">
        <f t="shared" si="6"/>
        <v>3.9297342786332101E-3</v>
      </c>
      <c r="H112" s="11">
        <f t="shared" si="7"/>
        <v>241.56780572907701</v>
      </c>
      <c r="I112" s="3">
        <f t="shared" si="8"/>
        <v>152.6073766323635</v>
      </c>
      <c r="J112" s="3">
        <f>I112/MAXA($I$6:I111)-1</f>
        <v>3.9297342786333012E-3</v>
      </c>
    </row>
    <row r="113" spans="1:10" x14ac:dyDescent="0.25">
      <c r="A113" s="8">
        <v>41640</v>
      </c>
      <c r="B113" s="9">
        <v>2.8000000000000004E-3</v>
      </c>
      <c r="C113" s="9">
        <v>-3.5582905675162646E-2</v>
      </c>
      <c r="D113" s="3">
        <f t="shared" si="9"/>
        <v>155.70968617943541</v>
      </c>
      <c r="E113" s="3">
        <f>D113/MAXA($D$6:D112)-1</f>
        <v>2.7999999999999137E-3</v>
      </c>
      <c r="F113" s="10">
        <f>'L2'!Q111</f>
        <v>7.7636589910390335E-3</v>
      </c>
      <c r="G113" s="10">
        <f t="shared" si="6"/>
        <v>3.4056076373501871E-3</v>
      </c>
      <c r="H113" s="11">
        <f t="shared" si="7"/>
        <v>243.44325579597114</v>
      </c>
      <c r="I113" s="3">
        <f t="shared" si="8"/>
        <v>153.12709747973864</v>
      </c>
      <c r="J113" s="3">
        <f>I113/MAXA($I$6:I112)-1</f>
        <v>3.4056076373500943E-3</v>
      </c>
    </row>
    <row r="114" spans="1:10" x14ac:dyDescent="0.25">
      <c r="A114" s="8">
        <v>41671</v>
      </c>
      <c r="B114" s="9">
        <v>1.6899999999999998E-2</v>
      </c>
      <c r="C114" s="9">
        <v>4.3117029976595278E-2</v>
      </c>
      <c r="D114" s="3">
        <f t="shared" si="9"/>
        <v>158.34117987586785</v>
      </c>
      <c r="E114" s="3">
        <f>D114/MAXA($D$6:D113)-1</f>
        <v>1.6899999999999915E-2</v>
      </c>
      <c r="F114" s="10">
        <f>'L2'!Q112</f>
        <v>-1.4060919469757729E-2</v>
      </c>
      <c r="G114" s="10">
        <f t="shared" si="6"/>
        <v>-1.8418970823446575E-2</v>
      </c>
      <c r="H114" s="11">
        <f t="shared" si="7"/>
        <v>240.02021978076834</v>
      </c>
      <c r="I114" s="3">
        <f t="shared" si="8"/>
        <v>150.30665393898028</v>
      </c>
      <c r="J114" s="3">
        <f>I114/MAXA($I$6:I113)-1</f>
        <v>-1.8418970823446568E-2</v>
      </c>
    </row>
    <row r="115" spans="1:10" x14ac:dyDescent="0.25">
      <c r="A115" s="8">
        <v>41699</v>
      </c>
      <c r="B115" s="9">
        <v>-1E-3</v>
      </c>
      <c r="C115" s="9">
        <v>6.9321656079357474E-3</v>
      </c>
      <c r="D115" s="3">
        <f t="shared" si="9"/>
        <v>158.18283869599199</v>
      </c>
      <c r="E115" s="3">
        <f>D115/MAXA($D$6:D114)-1</f>
        <v>-1.0000000000000009E-3</v>
      </c>
      <c r="F115" s="10">
        <f>'L2'!Q113</f>
        <v>1.452600505333365E-2</v>
      </c>
      <c r="G115" s="10">
        <f t="shared" si="6"/>
        <v>1.0167953699644804E-2</v>
      </c>
      <c r="H115" s="11">
        <f t="shared" si="7"/>
        <v>243.50675470620601</v>
      </c>
      <c r="I115" s="3">
        <f t="shared" si="8"/>
        <v>151.83496503698038</v>
      </c>
      <c r="J115" s="3">
        <f>I115/MAXA($I$6:I114)-1</f>
        <v>-8.438300366329532E-3</v>
      </c>
    </row>
    <row r="116" spans="1:10" x14ac:dyDescent="0.25">
      <c r="A116" s="8">
        <v>41730</v>
      </c>
      <c r="B116" s="9">
        <v>5.9999999999999995E-4</v>
      </c>
      <c r="C116" s="9">
        <v>6.2007889650528281E-3</v>
      </c>
      <c r="D116" s="3">
        <f t="shared" si="9"/>
        <v>158.27774839920957</v>
      </c>
      <c r="E116" s="3">
        <f>D116/MAXA($D$6:D115)-1</f>
        <v>-4.0060000000008422E-4</v>
      </c>
      <c r="F116" s="10">
        <f>'L2'!Q114</f>
        <v>9.3241623339455123E-3</v>
      </c>
      <c r="G116" s="10">
        <f t="shared" si="6"/>
        <v>4.9661109802566659E-3</v>
      </c>
      <c r="H116" s="11">
        <f t="shared" si="7"/>
        <v>245.77725121649891</v>
      </c>
      <c r="I116" s="3">
        <f t="shared" si="8"/>
        <v>152.5889943240374</v>
      </c>
      <c r="J116" s="3">
        <f>I116/MAXA($I$6:I115)-1</f>
        <v>-3.5140949221769135E-3</v>
      </c>
    </row>
    <row r="117" spans="1:10" x14ac:dyDescent="0.25">
      <c r="A117" s="8">
        <v>41760</v>
      </c>
      <c r="B117" s="9">
        <v>1.23E-2</v>
      </c>
      <c r="C117" s="9">
        <v>2.1030280012996005E-2</v>
      </c>
      <c r="D117" s="3">
        <f t="shared" si="9"/>
        <v>160.22456470451985</v>
      </c>
      <c r="E117" s="3">
        <f>D117/MAXA($D$6:D116)-1</f>
        <v>1.1894472619999874E-2</v>
      </c>
      <c r="F117" s="10">
        <f>'L2'!Q115</f>
        <v>1.0301073604929156E-2</v>
      </c>
      <c r="G117" s="10">
        <f t="shared" si="6"/>
        <v>5.9430222512403099E-3</v>
      </c>
      <c r="H117" s="11">
        <f t="shared" si="7"/>
        <v>248.30902077169722</v>
      </c>
      <c r="I117" s="3">
        <f t="shared" si="8"/>
        <v>153.49583411259951</v>
      </c>
      <c r="J117" s="3">
        <f>I117/MAXA($I$6:I116)-1</f>
        <v>2.4080429847477269E-3</v>
      </c>
    </row>
    <row r="118" spans="1:10" x14ac:dyDescent="0.25">
      <c r="A118" s="8">
        <v>41791</v>
      </c>
      <c r="B118" s="9">
        <v>2.8000000000000004E-3</v>
      </c>
      <c r="C118" s="9">
        <v>1.9058331658920569E-2</v>
      </c>
      <c r="D118" s="3">
        <f t="shared" si="9"/>
        <v>160.67319348569248</v>
      </c>
      <c r="E118" s="3">
        <f>D118/MAXA($D$6:D117)-1</f>
        <v>2.7999999999999137E-3</v>
      </c>
      <c r="F118" s="10">
        <f>'L2'!Q116</f>
        <v>1.0292317572447191E-2</v>
      </c>
      <c r="G118" s="10">
        <f t="shared" si="6"/>
        <v>5.9342662187583444E-3</v>
      </c>
      <c r="H118" s="11">
        <f t="shared" si="7"/>
        <v>250.86469606958292</v>
      </c>
      <c r="I118" s="3">
        <f t="shared" si="8"/>
        <v>154.40671925569404</v>
      </c>
      <c r="J118" s="3">
        <f>I118/MAXA($I$6:I117)-1</f>
        <v>5.9342662187582551E-3</v>
      </c>
    </row>
    <row r="119" spans="1:10" x14ac:dyDescent="0.25">
      <c r="A119" s="8">
        <v>41821</v>
      </c>
      <c r="B119" s="9">
        <v>-5.9999999999999995E-4</v>
      </c>
      <c r="C119" s="9">
        <v>-1.5079830581919862E-2</v>
      </c>
      <c r="D119" s="3">
        <f t="shared" si="9"/>
        <v>160.57678956960106</v>
      </c>
      <c r="E119" s="3">
        <f>D119/MAXA($D$6:D118)-1</f>
        <v>-6.0000000000004494E-4</v>
      </c>
      <c r="F119" s="10">
        <f>'L2'!Q117</f>
        <v>7.925711115999292E-3</v>
      </c>
      <c r="G119" s="10">
        <f t="shared" si="6"/>
        <v>3.5676597623104456E-3</v>
      </c>
      <c r="H119" s="11">
        <f t="shared" si="7"/>
        <v>252.85297717983343</v>
      </c>
      <c r="I119" s="3">
        <f t="shared" si="8"/>
        <v>154.95758989501294</v>
      </c>
      <c r="J119" s="3">
        <f>I119/MAXA($I$6:I118)-1</f>
        <v>3.5676597623104378E-3</v>
      </c>
    </row>
    <row r="120" spans="1:10" x14ac:dyDescent="0.25">
      <c r="A120" s="8">
        <v>41852</v>
      </c>
      <c r="B120" s="9">
        <v>7.7000000000000002E-3</v>
      </c>
      <c r="C120" s="9">
        <v>3.7655295489735119E-2</v>
      </c>
      <c r="D120" s="3">
        <f t="shared" si="9"/>
        <v>161.81323084928701</v>
      </c>
      <c r="E120" s="3">
        <f>D120/MAXA($D$6:D119)-1</f>
        <v>7.0953800000002065E-3</v>
      </c>
      <c r="F120" s="10">
        <f>'L2'!Q118</f>
        <v>6.5860738397519481E-3</v>
      </c>
      <c r="G120" s="10">
        <f t="shared" si="6"/>
        <v>2.2280224860631017E-3</v>
      </c>
      <c r="H120" s="11">
        <f t="shared" si="7"/>
        <v>254.51828555814092</v>
      </c>
      <c r="I120" s="3">
        <f t="shared" si="8"/>
        <v>155.30283888968518</v>
      </c>
      <c r="J120" s="3">
        <f>I120/MAXA($I$6:I119)-1</f>
        <v>2.2280224860631304E-3</v>
      </c>
    </row>
    <row r="121" spans="1:10" x14ac:dyDescent="0.25">
      <c r="A121" s="8">
        <v>41883</v>
      </c>
      <c r="B121" s="9">
        <v>7.000000000000001E-4</v>
      </c>
      <c r="C121" s="9">
        <v>-1.5513837223063764E-2</v>
      </c>
      <c r="D121" s="3">
        <f t="shared" si="9"/>
        <v>161.92650011088151</v>
      </c>
      <c r="E121" s="3">
        <f>D121/MAXA($D$6:D120)-1</f>
        <v>6.9999999999992291E-4</v>
      </c>
      <c r="F121" s="10">
        <f>'L2'!Q119</f>
        <v>1.3305039598014483E-2</v>
      </c>
      <c r="G121" s="10">
        <f t="shared" si="6"/>
        <v>8.9469882443256356E-3</v>
      </c>
      <c r="H121" s="11">
        <f t="shared" si="7"/>
        <v>257.90466142591077</v>
      </c>
      <c r="I121" s="3">
        <f t="shared" si="8"/>
        <v>156.69233156354159</v>
      </c>
      <c r="J121" s="3">
        <f>I121/MAXA($I$6:I120)-1</f>
        <v>8.9469882443256044E-3</v>
      </c>
    </row>
    <row r="122" spans="1:10" x14ac:dyDescent="0.25">
      <c r="A122" s="8">
        <v>41913</v>
      </c>
      <c r="B122" s="9">
        <v>-5.0000000000000001E-4</v>
      </c>
      <c r="C122" s="9">
        <v>2.3201460786772321E-2</v>
      </c>
      <c r="D122" s="3">
        <f t="shared" si="9"/>
        <v>161.84553686082609</v>
      </c>
      <c r="E122" s="3">
        <f>D122/MAXA($D$6:D121)-1</f>
        <v>-4.9999999999983391E-4</v>
      </c>
      <c r="F122" s="10">
        <f>'L2'!Q120</f>
        <v>6.2115355241535268E-3</v>
      </c>
      <c r="G122" s="10">
        <f t="shared" si="6"/>
        <v>1.8534841704646804E-3</v>
      </c>
      <c r="H122" s="11">
        <f t="shared" si="7"/>
        <v>259.50664539220259</v>
      </c>
      <c r="I122" s="3">
        <f t="shared" si="8"/>
        <v>156.98275831972782</v>
      </c>
      <c r="J122" s="3">
        <f>I122/MAXA($I$6:I121)-1</f>
        <v>1.8534841704647143E-3</v>
      </c>
    </row>
    <row r="123" spans="1:10" x14ac:dyDescent="0.25">
      <c r="A123" s="8">
        <v>41944</v>
      </c>
      <c r="B123" s="9">
        <v>1.17E-2</v>
      </c>
      <c r="C123" s="9">
        <v>2.4533588760364822E-2</v>
      </c>
      <c r="D123" s="3">
        <f t="shared" si="9"/>
        <v>163.73912964209777</v>
      </c>
      <c r="E123" s="3">
        <f>D123/MAXA($D$6:D122)-1</f>
        <v>1.1194150000000125E-2</v>
      </c>
      <c r="F123" s="10">
        <f>'L2'!Q121</f>
        <v>1.4162408515403228E-2</v>
      </c>
      <c r="G123" s="10">
        <f t="shared" si="6"/>
        <v>9.8043571617143811E-3</v>
      </c>
      <c r="H123" s="11">
        <f t="shared" si="7"/>
        <v>263.18188451670886</v>
      </c>
      <c r="I123" s="3">
        <f t="shared" si="8"/>
        <v>158.52187335052551</v>
      </c>
      <c r="J123" s="3">
        <f>I123/MAXA($I$6:I122)-1</f>
        <v>9.8043571617143499E-3</v>
      </c>
    </row>
    <row r="124" spans="1:10" x14ac:dyDescent="0.25">
      <c r="A124" s="8">
        <v>41974</v>
      </c>
      <c r="B124" s="9">
        <v>4.0000000000000002E-4</v>
      </c>
      <c r="C124" s="9">
        <v>-4.1885878779204244E-3</v>
      </c>
      <c r="D124" s="3">
        <f t="shared" si="9"/>
        <v>163.80462529395459</v>
      </c>
      <c r="E124" s="3">
        <f>D124/MAXA($D$6:D123)-1</f>
        <v>3.9999999999995595E-4</v>
      </c>
      <c r="F124" s="10">
        <f>'L2'!Q122</f>
        <v>1.1574869159021416E-2</v>
      </c>
      <c r="G124" s="10">
        <f t="shared" si="6"/>
        <v>7.2168178053325692E-3</v>
      </c>
      <c r="H124" s="11">
        <f t="shared" si="7"/>
        <v>266.22818039501442</v>
      </c>
      <c r="I124" s="3">
        <f t="shared" si="8"/>
        <v>159.66589682865629</v>
      </c>
      <c r="J124" s="3">
        <f>I124/MAXA($I$6:I123)-1</f>
        <v>7.2168178053326759E-3</v>
      </c>
    </row>
    <row r="125" spans="1:10" x14ac:dyDescent="0.25">
      <c r="A125" s="8">
        <v>42005</v>
      </c>
      <c r="B125" s="9">
        <v>2.29E-2</v>
      </c>
      <c r="C125" s="9">
        <v>-3.1040805790470194E-2</v>
      </c>
      <c r="D125" s="3">
        <f t="shared" si="9"/>
        <v>167.55575121318614</v>
      </c>
      <c r="E125" s="3">
        <f>D125/MAXA($D$6:D124)-1</f>
        <v>2.289999999999992E-2</v>
      </c>
      <c r="F125" s="10">
        <f>'L2'!Q123</f>
        <v>9.1991034130245383E-3</v>
      </c>
      <c r="G125" s="10">
        <f t="shared" si="6"/>
        <v>4.8410520593356919E-3</v>
      </c>
      <c r="H125" s="11">
        <f t="shared" si="7"/>
        <v>268.67724095792948</v>
      </c>
      <c r="I125" s="3">
        <f t="shared" si="8"/>
        <v>160.43884774730432</v>
      </c>
      <c r="J125" s="3">
        <f>I125/MAXA($I$6:I124)-1</f>
        <v>4.8410520593356043E-3</v>
      </c>
    </row>
    <row r="126" spans="1:10" x14ac:dyDescent="0.25">
      <c r="A126" s="8">
        <v>42036</v>
      </c>
      <c r="B126" s="9">
        <v>1.34E-2</v>
      </c>
      <c r="C126" s="9">
        <v>5.4892511014553946E-2</v>
      </c>
      <c r="D126" s="3">
        <f t="shared" si="9"/>
        <v>169.80099827944284</v>
      </c>
      <c r="E126" s="3">
        <f>D126/MAXA($D$6:D125)-1</f>
        <v>1.3400000000000079E-2</v>
      </c>
      <c r="F126" s="10">
        <f>'L2'!Q124</f>
        <v>6.1218299604215163E-3</v>
      </c>
      <c r="G126" s="10">
        <f t="shared" si="6"/>
        <v>1.7637786067326699E-3</v>
      </c>
      <c r="H126" s="11">
        <f t="shared" si="7"/>
        <v>270.32203734130911</v>
      </c>
      <c r="I126" s="3">
        <f t="shared" si="8"/>
        <v>160.72182635464983</v>
      </c>
      <c r="J126" s="3">
        <f>I126/MAXA($I$6:I125)-1</f>
        <v>1.7637786067326022E-3</v>
      </c>
    </row>
    <row r="127" spans="1:10" x14ac:dyDescent="0.25">
      <c r="A127" s="8">
        <v>42064</v>
      </c>
      <c r="B127" s="9">
        <v>9.0000000000000011E-3</v>
      </c>
      <c r="C127" s="9">
        <v>-1.739610691375626E-2</v>
      </c>
      <c r="D127" s="3">
        <f t="shared" si="9"/>
        <v>171.32920726395781</v>
      </c>
      <c r="E127" s="3">
        <f>D127/MAXA($D$6:D126)-1</f>
        <v>8.999999999999897E-3</v>
      </c>
      <c r="F127" s="10">
        <f>'L2'!Q125</f>
        <v>1.6906200622947943E-2</v>
      </c>
      <c r="G127" s="10">
        <f t="shared" si="6"/>
        <v>1.2548149269259096E-2</v>
      </c>
      <c r="H127" s="11">
        <f t="shared" si="7"/>
        <v>274.89215593740528</v>
      </c>
      <c r="I127" s="3">
        <f t="shared" si="8"/>
        <v>162.73858782257594</v>
      </c>
      <c r="J127" s="3">
        <f>I127/MAXA($I$6:I126)-1</f>
        <v>1.2548149269259179E-2</v>
      </c>
    </row>
    <row r="128" spans="1:10" x14ac:dyDescent="0.25">
      <c r="A128" s="8">
        <v>42095</v>
      </c>
      <c r="B128" s="9">
        <v>-1.7000000000000001E-3</v>
      </c>
      <c r="C128" s="9">
        <v>8.5208197301247512E-3</v>
      </c>
      <c r="D128" s="3">
        <f t="shared" si="9"/>
        <v>171.03794761160907</v>
      </c>
      <c r="E128" s="3">
        <f>D128/MAXA($D$6:D127)-1</f>
        <v>-1.7000000000000348E-3</v>
      </c>
      <c r="F128" s="10">
        <f>'L2'!Q126</f>
        <v>8.8718270136537193E-3</v>
      </c>
      <c r="G128" s="10">
        <f t="shared" si="6"/>
        <v>4.5137756599648729E-3</v>
      </c>
      <c r="H128" s="11">
        <f t="shared" si="7"/>
        <v>277.33095159229225</v>
      </c>
      <c r="I128" s="3">
        <f t="shared" si="8"/>
        <v>163.47315329922654</v>
      </c>
      <c r="J128" s="3">
        <f>I128/MAXA($I$6:I127)-1</f>
        <v>4.5137756599649137E-3</v>
      </c>
    </row>
    <row r="129" spans="1:10" x14ac:dyDescent="0.25">
      <c r="A129" s="8">
        <v>42125</v>
      </c>
      <c r="B129" s="9">
        <v>4.1999999999999997E-3</v>
      </c>
      <c r="C129" s="9">
        <v>1.0491382393316817E-2</v>
      </c>
      <c r="D129" s="3">
        <f t="shared" si="9"/>
        <v>171.75630699157782</v>
      </c>
      <c r="E129" s="3">
        <f>D129/MAXA($D$6:D128)-1</f>
        <v>2.4928599999998191E-3</v>
      </c>
      <c r="F129" s="10">
        <f>'L2'!Q127</f>
        <v>1.1295737977367E-2</v>
      </c>
      <c r="G129" s="10">
        <f t="shared" si="6"/>
        <v>6.9376866236781536E-3</v>
      </c>
      <c r="H129" s="11">
        <f t="shared" si="7"/>
        <v>280.46360935449263</v>
      </c>
      <c r="I129" s="3">
        <f t="shared" si="8"/>
        <v>164.60727880820107</v>
      </c>
      <c r="J129" s="3">
        <f>I129/MAXA($I$6:I128)-1</f>
        <v>6.9376866236781076E-3</v>
      </c>
    </row>
    <row r="130" spans="1:10" x14ac:dyDescent="0.25">
      <c r="A130" s="8">
        <v>42156</v>
      </c>
      <c r="B130" s="9">
        <v>-1.47E-2</v>
      </c>
      <c r="C130" s="9">
        <v>-2.1011672375900514E-2</v>
      </c>
      <c r="D130" s="3">
        <f t="shared" si="9"/>
        <v>169.2314892788016</v>
      </c>
      <c r="E130" s="3">
        <f>D130/MAXA($D$6:D129)-1</f>
        <v>-1.4700000000000157E-2</v>
      </c>
      <c r="F130" s="10">
        <f>'L2'!Q128</f>
        <v>1.1976650563607085E-2</v>
      </c>
      <c r="G130" s="10">
        <f t="shared" si="6"/>
        <v>7.6185992099182384E-3</v>
      </c>
      <c r="H130" s="11">
        <f t="shared" si="7"/>
        <v>283.82262399953942</v>
      </c>
      <c r="I130" s="3">
        <f t="shared" si="8"/>
        <v>165.86135569247602</v>
      </c>
      <c r="J130" s="3">
        <f>I130/MAXA($I$6:I129)-1</f>
        <v>7.6185992099182531E-3</v>
      </c>
    </row>
    <row r="131" spans="1:10" x14ac:dyDescent="0.25">
      <c r="A131" s="8">
        <v>42186</v>
      </c>
      <c r="B131" s="9">
        <v>1.1899999999999999E-2</v>
      </c>
      <c r="C131" s="9">
        <v>1.9742029696721453E-2</v>
      </c>
      <c r="D131" s="3">
        <f t="shared" si="9"/>
        <v>171.24534400121934</v>
      </c>
      <c r="E131" s="3">
        <f>D131/MAXA($D$6:D130)-1</f>
        <v>-2.9749300000001533E-3</v>
      </c>
      <c r="F131" s="10">
        <f>'L2'!Q129</f>
        <v>8.5185179618442932E-3</v>
      </c>
      <c r="G131" s="10">
        <f t="shared" si="6"/>
        <v>4.1604666081554468E-3</v>
      </c>
      <c r="H131" s="11">
        <f t="shared" si="7"/>
        <v>286.24037212005726</v>
      </c>
      <c r="I131" s="3">
        <f t="shared" si="8"/>
        <v>166.55141632441794</v>
      </c>
      <c r="J131" s="3">
        <f>I131/MAXA($I$6:I130)-1</f>
        <v>4.1604666081553887E-3</v>
      </c>
    </row>
    <row r="132" spans="1:10" x14ac:dyDescent="0.25">
      <c r="A132" s="8">
        <v>42217</v>
      </c>
      <c r="B132" s="9">
        <v>-1.46E-2</v>
      </c>
      <c r="C132" s="9">
        <v>-6.2580818167202845E-2</v>
      </c>
      <c r="D132" s="3">
        <f t="shared" si="9"/>
        <v>168.74516197880155</v>
      </c>
      <c r="E132" s="3">
        <f>D132/MAXA($D$6:D131)-1</f>
        <v>-1.7531496022000104E-2</v>
      </c>
      <c r="F132" s="10">
        <f>'L2'!Q130</f>
        <v>1.5639361736203884E-2</v>
      </c>
      <c r="G132" s="10">
        <f t="shared" si="6"/>
        <v>1.1281310382515036E-2</v>
      </c>
      <c r="H132" s="11">
        <f t="shared" si="7"/>
        <v>290.71698884314844</v>
      </c>
      <c r="I132" s="3">
        <f t="shared" si="8"/>
        <v>168.4303345466212</v>
      </c>
      <c r="J132" s="3">
        <f>I132/MAXA($I$6:I131)-1</f>
        <v>1.128131038251512E-2</v>
      </c>
    </row>
    <row r="133" spans="1:10" x14ac:dyDescent="0.25">
      <c r="A133" s="8">
        <v>42248</v>
      </c>
      <c r="B133" s="9">
        <v>-4.5999999999999999E-3</v>
      </c>
      <c r="C133" s="9">
        <v>-2.6442831573227132E-2</v>
      </c>
      <c r="D133" s="3">
        <f t="shared" si="9"/>
        <v>167.96893423369906</v>
      </c>
      <c r="E133" s="3">
        <f>D133/MAXA($D$6:D132)-1</f>
        <v>-2.2050851140298922E-2</v>
      </c>
      <c r="F133" s="10">
        <f>'L2'!Q131</f>
        <v>-5.8296307589747708E-2</v>
      </c>
      <c r="G133" s="10">
        <f t="shared" si="6"/>
        <v>-6.2654358943436558E-2</v>
      </c>
      <c r="H133" s="11">
        <f t="shared" si="7"/>
        <v>273.76926183998302</v>
      </c>
      <c r="I133" s="3">
        <f t="shared" si="8"/>
        <v>157.87743990897408</v>
      </c>
      <c r="J133" s="3">
        <f>I133/MAXA($I$6:I132)-1</f>
        <v>-6.2654358943436628E-2</v>
      </c>
    </row>
    <row r="134" spans="1:10" x14ac:dyDescent="0.25">
      <c r="A134" s="8">
        <v>42278</v>
      </c>
      <c r="B134" s="9">
        <v>8.0000000000000002E-3</v>
      </c>
      <c r="C134" s="9">
        <v>8.2983117760394132E-2</v>
      </c>
      <c r="D134" s="3">
        <f t="shared" si="9"/>
        <v>169.31268570756865</v>
      </c>
      <c r="E134" s="3">
        <f>D134/MAXA($D$6:D133)-1</f>
        <v>-1.4227257949421257E-2</v>
      </c>
      <c r="F134" s="10">
        <f>'L2'!Q132</f>
        <v>2.1217507220617642E-2</v>
      </c>
      <c r="G134" s="10">
        <f t="shared" si="6"/>
        <v>1.6859455866928795E-2</v>
      </c>
      <c r="H134" s="11">
        <f t="shared" si="7"/>
        <v>279.57796312985602</v>
      </c>
      <c r="I134" s="3">
        <f t="shared" si="8"/>
        <v>160.53916763950315</v>
      </c>
      <c r="J134" s="3">
        <f>I134/MAXA($I$6:I133)-1</f>
        <v>-4.6851221475985305E-2</v>
      </c>
    </row>
    <row r="135" spans="1:10" x14ac:dyDescent="0.25">
      <c r="A135" s="8">
        <v>42309</v>
      </c>
      <c r="B135" s="9">
        <v>1.6399999999999998E-2</v>
      </c>
      <c r="C135" s="9">
        <v>5.0486926072412786E-4</v>
      </c>
      <c r="D135" s="3">
        <f t="shared" ref="D135:D149" si="10">D134*(1+B135)</f>
        <v>172.08941375317278</v>
      </c>
      <c r="E135" s="3">
        <f>D135/MAXA($D$6:D134)-1</f>
        <v>1.9394150202083349E-3</v>
      </c>
      <c r="F135" s="10">
        <f>'L2'!Q133</f>
        <v>2.0830981144857177E-2</v>
      </c>
      <c r="G135" s="10">
        <f t="shared" si="6"/>
        <v>1.647292979116833E-2</v>
      </c>
      <c r="H135" s="11">
        <f t="shared" si="7"/>
        <v>285.40184640833166</v>
      </c>
      <c r="I135" s="3">
        <f t="shared" si="8"/>
        <v>163.18371807676129</v>
      </c>
      <c r="J135" s="3">
        <f>I135/MAXA($I$6:I134)-1</f>
        <v>-3.1150068566821343E-2</v>
      </c>
    </row>
    <row r="136" spans="1:10" x14ac:dyDescent="0.25">
      <c r="A136" s="8">
        <v>42339</v>
      </c>
      <c r="B136" s="9">
        <v>-5.0000000000000001E-3</v>
      </c>
      <c r="C136" s="9">
        <v>-1.7530185176314439E-2</v>
      </c>
      <c r="D136" s="3">
        <f t="shared" si="10"/>
        <v>171.22896668440691</v>
      </c>
      <c r="E136" s="3">
        <f>D136/MAXA($D$6:D135)-1</f>
        <v>-5.0000000000000044E-3</v>
      </c>
      <c r="F136" s="10">
        <f>'L2'!Q134</f>
        <v>1.153842104764119E-2</v>
      </c>
      <c r="G136" s="10">
        <f t="shared" ref="G136:G149" si="11">F136-$L$5</f>
        <v>7.1803696939523433E-3</v>
      </c>
      <c r="H136" s="11">
        <f t="shared" si="7"/>
        <v>288.69493307996521</v>
      </c>
      <c r="I136" s="3">
        <f t="shared" si="8"/>
        <v>164.35543750058613</v>
      </c>
      <c r="J136" s="3">
        <f>I136/MAXA($I$6:I135)-1</f>
        <v>-2.4193367881170658E-2</v>
      </c>
    </row>
    <row r="137" spans="1:10" x14ac:dyDescent="0.25">
      <c r="A137" s="8">
        <v>42370</v>
      </c>
      <c r="B137" s="9">
        <v>-1.0500000000000001E-2</v>
      </c>
      <c r="C137" s="9">
        <v>-5.073532197294639E-2</v>
      </c>
      <c r="D137" s="3">
        <f t="shared" si="10"/>
        <v>169.43106253422064</v>
      </c>
      <c r="E137" s="3">
        <f>D137/MAXA($D$6:D136)-1</f>
        <v>-1.5447499999999947E-2</v>
      </c>
      <c r="F137" s="10">
        <f>'L2'!Q135</f>
        <v>9.6366595717513829E-3</v>
      </c>
      <c r="G137" s="10">
        <f t="shared" si="11"/>
        <v>5.2786082180625365E-3</v>
      </c>
      <c r="H137" s="11">
        <f t="shared" ref="H137:H149" si="12">H136*(1+F137)</f>
        <v>291.47698787014639</v>
      </c>
      <c r="I137" s="3">
        <f t="shared" ref="I137:I149" si="13">(1+G137)*I136</f>
        <v>165.22300546365997</v>
      </c>
      <c r="J137" s="3">
        <f>I137/MAXA($I$6:I136)-1</f>
        <v>-1.9042466973628436E-2</v>
      </c>
    </row>
    <row r="138" spans="1:10" x14ac:dyDescent="0.25">
      <c r="A138" s="8">
        <v>42401</v>
      </c>
      <c r="B138" s="9">
        <v>3.2000000000000002E-3</v>
      </c>
      <c r="C138" s="9">
        <v>-4.1283604302990717E-3</v>
      </c>
      <c r="D138" s="3">
        <f t="shared" si="10"/>
        <v>169.97324193433016</v>
      </c>
      <c r="E138" s="3">
        <f>D138/MAXA($D$6:D137)-1</f>
        <v>-1.2296931999999927E-2</v>
      </c>
      <c r="F138" s="10">
        <f>'L2'!Q136</f>
        <v>-9.0279137564463676E-3</v>
      </c>
      <c r="G138" s="10">
        <f t="shared" si="11"/>
        <v>-1.3385965110135213E-2</v>
      </c>
      <c r="H138" s="11">
        <f t="shared" si="12"/>
        <v>288.84555876166593</v>
      </c>
      <c r="I138" s="3">
        <f t="shared" si="13"/>
        <v>163.01133607713174</v>
      </c>
      <c r="J138" s="3">
        <f>I138/MAXA($I$6:I137)-1</f>
        <v>-3.2173530285243723E-2</v>
      </c>
    </row>
    <row r="139" spans="1:10" x14ac:dyDescent="0.25">
      <c r="A139" s="8">
        <v>42430</v>
      </c>
      <c r="B139" s="9">
        <v>2E-3</v>
      </c>
      <c r="C139" s="9">
        <v>6.5991114577365062E-2</v>
      </c>
      <c r="D139" s="3">
        <f t="shared" si="10"/>
        <v>170.31318841819882</v>
      </c>
      <c r="E139" s="3">
        <f>D139/MAXA($D$6:D138)-1</f>
        <v>-1.0321525863999925E-2</v>
      </c>
      <c r="F139" s="10">
        <f>'L2'!Q137</f>
        <v>1.7172829593587322E-2</v>
      </c>
      <c r="G139" s="10">
        <f t="shared" si="11"/>
        <v>1.2814778239898475E-2</v>
      </c>
      <c r="H139" s="11">
        <f t="shared" si="12"/>
        <v>293.80585432114452</v>
      </c>
      <c r="I139" s="3">
        <f t="shared" si="13"/>
        <v>165.10029019954973</v>
      </c>
      <c r="J139" s="3">
        <f>I139/MAXA($I$6:I138)-1</f>
        <v>-1.9771048701145433E-2</v>
      </c>
    </row>
    <row r="140" spans="1:10" x14ac:dyDescent="0.25">
      <c r="A140" s="8">
        <v>42461</v>
      </c>
      <c r="B140" s="9">
        <v>3.7000000000000002E-3</v>
      </c>
      <c r="C140" s="9">
        <v>2.6993984808731941E-3</v>
      </c>
      <c r="D140" s="3">
        <f t="shared" si="10"/>
        <v>170.94334721534617</v>
      </c>
      <c r="E140" s="3">
        <f>D140/MAXA($D$6:D139)-1</f>
        <v>-6.6597155096966842E-3</v>
      </c>
      <c r="F140" s="10">
        <f>'L2'!Q138</f>
        <v>1.5650035571718915E-2</v>
      </c>
      <c r="G140" s="10">
        <f t="shared" si="11"/>
        <v>1.1291984218030068E-2</v>
      </c>
      <c r="H140" s="11">
        <f t="shared" si="12"/>
        <v>298.4039263924497</v>
      </c>
      <c r="I140" s="3">
        <f t="shared" si="13"/>
        <v>166.96460007087524</v>
      </c>
      <c r="J140" s="3">
        <f>I140/MAXA($I$6:I139)-1</f>
        <v>-8.7023188530225282E-3</v>
      </c>
    </row>
    <row r="141" spans="1:10" x14ac:dyDescent="0.25">
      <c r="A141" s="8">
        <v>42491</v>
      </c>
      <c r="B141" s="9">
        <v>5.6000000000000008E-3</v>
      </c>
      <c r="C141" s="9">
        <v>1.5324602357572603E-2</v>
      </c>
      <c r="D141" s="3">
        <f t="shared" si="10"/>
        <v>171.90062995975211</v>
      </c>
      <c r="E141" s="3">
        <f>D141/MAXA($D$6:D140)-1</f>
        <v>-1.0970099165509284E-3</v>
      </c>
      <c r="F141" s="10">
        <f>'L2'!Q139</f>
        <v>1.0509766786415044E-2</v>
      </c>
      <c r="G141" s="10">
        <f t="shared" si="11"/>
        <v>6.1517154327261981E-3</v>
      </c>
      <c r="H141" s="11">
        <f t="shared" si="12"/>
        <v>301.54008206698495</v>
      </c>
      <c r="I141" s="3">
        <f t="shared" si="13"/>
        <v>167.9917187778502</v>
      </c>
      <c r="J141" s="3">
        <f>I141/MAXA($I$6:I140)-1</f>
        <v>-2.6041376094850799E-3</v>
      </c>
    </row>
    <row r="142" spans="1:10" x14ac:dyDescent="0.25">
      <c r="A142" s="8">
        <v>42522</v>
      </c>
      <c r="B142" s="9">
        <v>1.5E-3</v>
      </c>
      <c r="C142" s="9">
        <v>9.1092112097812539E-4</v>
      </c>
      <c r="D142" s="3">
        <f t="shared" si="10"/>
        <v>172.15848090469174</v>
      </c>
      <c r="E142" s="3">
        <f>D142/MAXA($D$6:D141)-1</f>
        <v>4.0134456857421341E-4</v>
      </c>
      <c r="F142" s="10">
        <f>'L2'!Q140</f>
        <v>1.2402582758520679E-2</v>
      </c>
      <c r="G142" s="10">
        <f t="shared" si="11"/>
        <v>8.0445314048318319E-3</v>
      </c>
      <c r="H142" s="11">
        <f t="shared" si="12"/>
        <v>305.27995788983179</v>
      </c>
      <c r="I142" s="3">
        <f t="shared" si="13"/>
        <v>169.34313343531031</v>
      </c>
      <c r="J142" s="3">
        <f>I142/MAXA($I$6:I141)-1</f>
        <v>5.4194447285649261E-3</v>
      </c>
    </row>
    <row r="143" spans="1:10" x14ac:dyDescent="0.25">
      <c r="A143" s="8">
        <v>42552</v>
      </c>
      <c r="B143" s="9">
        <v>1.3899999999999999E-2</v>
      </c>
      <c r="C143" s="9">
        <v>3.5609801125254359E-2</v>
      </c>
      <c r="D143" s="3">
        <f t="shared" si="10"/>
        <v>174.55148378926697</v>
      </c>
      <c r="E143" s="3">
        <f>D143/MAXA($D$6:D142)-1</f>
        <v>1.3900000000000023E-2</v>
      </c>
      <c r="F143" s="10">
        <f>'L2'!Q141</f>
        <v>9.7248596446578798E-3</v>
      </c>
      <c r="G143" s="10">
        <f t="shared" si="11"/>
        <v>5.3668082909690334E-3</v>
      </c>
      <c r="H143" s="11">
        <f t="shared" si="12"/>
        <v>308.24876263263752</v>
      </c>
      <c r="I143" s="3">
        <f t="shared" si="13"/>
        <v>170.2519655678496</v>
      </c>
      <c r="J143" s="3">
        <f>I143/MAXA($I$6:I142)-1</f>
        <v>5.3668082909690273E-3</v>
      </c>
    </row>
    <row r="144" spans="1:10" x14ac:dyDescent="0.25">
      <c r="A144" s="8">
        <v>42583</v>
      </c>
      <c r="B144" s="9">
        <v>-4.0000000000000002E-4</v>
      </c>
      <c r="C144" s="9">
        <v>-1.2192431360480427E-3</v>
      </c>
      <c r="D144" s="3">
        <f t="shared" si="10"/>
        <v>174.48166319575128</v>
      </c>
      <c r="E144" s="3">
        <f>D144/MAXA($D$6:D143)-1</f>
        <v>-3.9999999999984492E-4</v>
      </c>
      <c r="F144" s="10">
        <f>'L2'!Q142</f>
        <v>1.3386154519981014E-2</v>
      </c>
      <c r="G144" s="10">
        <f t="shared" si="11"/>
        <v>9.0281031662921667E-3</v>
      </c>
      <c r="H144" s="11">
        <f t="shared" si="12"/>
        <v>312.37502819983092</v>
      </c>
      <c r="I144" s="3">
        <f t="shared" si="13"/>
        <v>171.78901787726016</v>
      </c>
      <c r="J144" s="3">
        <f>I144/MAXA($I$6:I143)-1</f>
        <v>9.0281031662922118E-3</v>
      </c>
    </row>
    <row r="145" spans="1:10" x14ac:dyDescent="0.25">
      <c r="A145" s="8">
        <v>42614</v>
      </c>
      <c r="B145" s="9">
        <v>2.6000000000000003E-3</v>
      </c>
      <c r="C145" s="9">
        <v>-1.2344508443253854E-3</v>
      </c>
      <c r="D145" s="3">
        <f t="shared" si="10"/>
        <v>174.93531552006021</v>
      </c>
      <c r="E145" s="3">
        <f>D145/MAXA($D$6:D144)-1</f>
        <v>2.1989600000000831E-3</v>
      </c>
      <c r="F145" s="10">
        <f>'L2'!Q143</f>
        <v>8.5165443720433779E-3</v>
      </c>
      <c r="G145" s="10">
        <f t="shared" si="11"/>
        <v>4.1584930183545315E-3</v>
      </c>
      <c r="H145" s="11">
        <f t="shared" si="12"/>
        <v>315.03538398821308</v>
      </c>
      <c r="I145" s="3">
        <f t="shared" si="13"/>
        <v>172.50340130873272</v>
      </c>
      <c r="J145" s="3">
        <f>I145/MAXA($I$6:I144)-1</f>
        <v>4.1584930183544699E-3</v>
      </c>
    </row>
    <row r="146" spans="1:10" x14ac:dyDescent="0.25">
      <c r="A146" s="8">
        <v>42644</v>
      </c>
      <c r="B146" s="9">
        <v>-6.9999999999999999E-4</v>
      </c>
      <c r="C146" s="9">
        <v>-1.9425679279557517E-2</v>
      </c>
      <c r="D146" s="3">
        <f t="shared" si="10"/>
        <v>174.81286079919616</v>
      </c>
      <c r="E146" s="3">
        <f>D146/MAXA($D$6:D145)-1</f>
        <v>-7.0000000000003393E-4</v>
      </c>
      <c r="F146" s="10">
        <f>'L2'!Q144</f>
        <v>1.1050033254056343E-2</v>
      </c>
      <c r="G146" s="10">
        <f t="shared" si="11"/>
        <v>6.6919819003674963E-3</v>
      </c>
      <c r="H146" s="11">
        <f t="shared" si="12"/>
        <v>318.51653545748729</v>
      </c>
      <c r="I146" s="3">
        <f t="shared" si="13"/>
        <v>173.65779094804259</v>
      </c>
      <c r="J146" s="3">
        <f>I146/MAXA($I$6:I145)-1</f>
        <v>6.6919819003674608E-3</v>
      </c>
    </row>
    <row r="147" spans="1:10" x14ac:dyDescent="0.25">
      <c r="A147" s="8">
        <v>42675</v>
      </c>
      <c r="B147" s="9">
        <v>1.6999999999999999E-3</v>
      </c>
      <c r="C147" s="9">
        <v>3.4174522187570444E-2</v>
      </c>
      <c r="D147" s="3">
        <f t="shared" si="10"/>
        <v>175.1100426625548</v>
      </c>
      <c r="E147" s="3">
        <f>D147/MAXA($D$6:D146)-1</f>
        <v>9.9881000000001663E-4</v>
      </c>
      <c r="F147" s="10">
        <f>'L2'!Q145</f>
        <v>9.0697106239234371E-3</v>
      </c>
      <c r="G147" s="10">
        <f t="shared" si="11"/>
        <v>4.7116592702345908E-3</v>
      </c>
      <c r="H147" s="11">
        <f t="shared" si="12"/>
        <v>321.40538826302134</v>
      </c>
      <c r="I147" s="3">
        <f t="shared" si="13"/>
        <v>174.47600728861138</v>
      </c>
      <c r="J147" s="3">
        <f>I147/MAXA($I$6:I146)-1</f>
        <v>4.7116592702345361E-3</v>
      </c>
    </row>
    <row r="148" spans="1:10" x14ac:dyDescent="0.25">
      <c r="A148" s="8">
        <v>42705</v>
      </c>
      <c r="B148" s="9">
        <v>1.03E-2</v>
      </c>
      <c r="C148" s="9">
        <v>1.8200762196895148E-2</v>
      </c>
      <c r="D148" s="3">
        <f t="shared" si="10"/>
        <v>176.91367610197912</v>
      </c>
      <c r="E148" s="3">
        <f>D148/MAXA($D$6:D147)-1</f>
        <v>1.0299999999999976E-2</v>
      </c>
      <c r="F148" s="10">
        <f>'L2'!Q146</f>
        <v>1.2991846649809806E-2</v>
      </c>
      <c r="G148" s="10">
        <f t="shared" si="11"/>
        <v>8.6337952961209607E-3</v>
      </c>
      <c r="H148" s="11">
        <f t="shared" si="12"/>
        <v>325.58103777975708</v>
      </c>
      <c r="I148" s="3">
        <f t="shared" si="13"/>
        <v>175.98239741962578</v>
      </c>
      <c r="J148" s="3">
        <f>I148/MAXA($I$6:I147)-1</f>
        <v>8.6337952961210718E-3</v>
      </c>
    </row>
    <row r="149" spans="1:10" x14ac:dyDescent="0.25">
      <c r="A149" s="8">
        <v>42736</v>
      </c>
      <c r="B149" s="9">
        <v>5.9999999999999995E-4</v>
      </c>
      <c r="C149" s="9">
        <v>2.3E-2</v>
      </c>
      <c r="D149" s="3">
        <f t="shared" si="10"/>
        <v>177.01982430764031</v>
      </c>
      <c r="E149" s="3">
        <f>D149/MAXA($D$6:D148)-1</f>
        <v>5.9999999999993392E-4</v>
      </c>
      <c r="F149" s="10">
        <f>'L2'!Q147</f>
        <v>1.0252952370039805E-2</v>
      </c>
      <c r="G149" s="10">
        <f t="shared" si="11"/>
        <v>5.8949010163509589E-3</v>
      </c>
      <c r="H149" s="11">
        <f t="shared" si="12"/>
        <v>328.91920465270107</v>
      </c>
      <c r="I149" s="3">
        <f t="shared" si="13"/>
        <v>177.01979623303461</v>
      </c>
      <c r="J149" s="3">
        <f>I149/MAXA($I$6:I148)-1</f>
        <v>5.8949010163509286E-3</v>
      </c>
    </row>
    <row r="150" spans="1:10" x14ac:dyDescent="0.25">
      <c r="F150" s="10"/>
      <c r="G150" s="10"/>
    </row>
  </sheetData>
  <pageMargins left="0.75" right="0.75" top="1" bottom="1" header="0.5" footer="0.5"/>
  <pageSetup paperSize="9" orientation="portrait" horizontalDpi="4294967292" verticalDpi="4294967292"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50"/>
  <sheetViews>
    <sheetView zoomScale="90" zoomScaleNormal="90" workbookViewId="0">
      <selection activeCell="C2" sqref="C2"/>
    </sheetView>
  </sheetViews>
  <sheetFormatPr baseColWidth="10" defaultRowHeight="15" x14ac:dyDescent="0.25"/>
  <cols>
    <col min="1" max="1" width="24.42578125" bestFit="1" customWidth="1"/>
    <col min="9" max="9" width="21.28515625" bestFit="1" customWidth="1"/>
    <col min="18" max="18" width="14.85546875" bestFit="1" customWidth="1"/>
  </cols>
  <sheetData>
    <row r="1" spans="1:18" x14ac:dyDescent="0.25">
      <c r="A1" t="s">
        <v>0</v>
      </c>
      <c r="B1">
        <v>4</v>
      </c>
    </row>
    <row r="2" spans="1:18" x14ac:dyDescent="0.25">
      <c r="A2" t="s">
        <v>1</v>
      </c>
      <c r="B2">
        <v>-1</v>
      </c>
    </row>
    <row r="3" spans="1:18" x14ac:dyDescent="0.25">
      <c r="A3" s="2"/>
    </row>
    <row r="4" spans="1:18" x14ac:dyDescent="0.25">
      <c r="A4" s="1" t="s">
        <v>18</v>
      </c>
      <c r="B4" s="1" t="s">
        <v>2</v>
      </c>
      <c r="C4" s="1" t="s">
        <v>6</v>
      </c>
      <c r="D4" s="1" t="s">
        <v>5</v>
      </c>
      <c r="E4" s="1" t="s">
        <v>7</v>
      </c>
      <c r="F4" s="1" t="s">
        <v>8</v>
      </c>
      <c r="G4" s="1" t="s">
        <v>9</v>
      </c>
      <c r="H4" s="1" t="s">
        <v>10</v>
      </c>
      <c r="I4" s="1" t="s">
        <v>17</v>
      </c>
      <c r="J4" s="1" t="s">
        <v>4</v>
      </c>
      <c r="K4" s="1" t="s">
        <v>3</v>
      </c>
      <c r="L4" s="1" t="s">
        <v>11</v>
      </c>
      <c r="M4" s="1" t="s">
        <v>12</v>
      </c>
      <c r="N4" s="1" t="s">
        <v>13</v>
      </c>
      <c r="O4" s="1" t="s">
        <v>14</v>
      </c>
      <c r="P4" s="1" t="s">
        <v>15</v>
      </c>
      <c r="Q4" s="1" t="s">
        <v>16</v>
      </c>
    </row>
    <row r="5" spans="1:18" ht="15.75" x14ac:dyDescent="0.25">
      <c r="A5" s="25">
        <v>38353</v>
      </c>
      <c r="B5" s="26">
        <v>0.12820000000000001</v>
      </c>
      <c r="C5" s="21">
        <v>1181.27</v>
      </c>
      <c r="D5" s="26">
        <v>2.06E-2</v>
      </c>
      <c r="E5" s="26">
        <v>1.7500000000000002E-2</v>
      </c>
      <c r="F5" s="27">
        <v>28</v>
      </c>
      <c r="G5" s="21">
        <f>C5*EXP((D5-E5+((B5^2)/2))*(1/12)+(B5*SQRT(F5/365)*$B$2))</f>
        <v>1141.1376734748942</v>
      </c>
      <c r="H5" s="21">
        <v>1150</v>
      </c>
      <c r="I5" s="28">
        <v>42813</v>
      </c>
      <c r="J5" s="21">
        <v>47</v>
      </c>
      <c r="K5" s="21">
        <v>8.6</v>
      </c>
      <c r="L5" s="21">
        <v>1.75</v>
      </c>
      <c r="M5" s="21">
        <f>H5*EXP(-D5*(J5/365))-K5</f>
        <v>1138.3535491475659</v>
      </c>
      <c r="N5" s="21">
        <f>M5/$B$1</f>
        <v>284.58838728689148</v>
      </c>
      <c r="O5" s="21">
        <f>(N5+K5)*(EXP(D5*F5/365)-1)</f>
        <v>0.46368425508354444</v>
      </c>
      <c r="P5" s="21">
        <f>K5-L5+O5</f>
        <v>7.3136842550835439</v>
      </c>
      <c r="Q5" s="26">
        <f>P5/N5</f>
        <v>2.5699166170510927E-2</v>
      </c>
      <c r="R5" s="3"/>
    </row>
    <row r="6" spans="1:18" ht="15.75" x14ac:dyDescent="0.25">
      <c r="A6" s="25">
        <v>38384</v>
      </c>
      <c r="B6" s="26">
        <v>0.1208</v>
      </c>
      <c r="C6" s="21">
        <v>1203.599976</v>
      </c>
      <c r="D6" s="26">
        <v>2.5100000000000001E-2</v>
      </c>
      <c r="E6" s="26">
        <v>1.66E-2</v>
      </c>
      <c r="F6" s="21">
        <v>31</v>
      </c>
      <c r="G6" s="21">
        <f>C6*EXP((D6-E6+((B6^2)/2))*(1/12)+(B6*SQRT(F6/365)*$B$2))</f>
        <v>1163.495282289475</v>
      </c>
      <c r="H6" s="21">
        <v>1160</v>
      </c>
      <c r="I6" s="25">
        <v>42841</v>
      </c>
      <c r="J6" s="21">
        <v>47</v>
      </c>
      <c r="K6" s="21">
        <v>5.2</v>
      </c>
      <c r="L6" s="21">
        <v>5.0999999999999996</v>
      </c>
      <c r="M6" s="21">
        <f t="shared" ref="M6:M69" si="0">H6*EXP(-D6*(J6/365))-K6</f>
        <v>1151.05686869954</v>
      </c>
      <c r="N6" s="21">
        <f>M6/$B$1</f>
        <v>287.764217174885</v>
      </c>
      <c r="O6" s="21">
        <f t="shared" ref="O6:O69" si="1">(N6+K6)*(EXP(D6*F6/365)-1)</f>
        <v>0.62520165936668437</v>
      </c>
      <c r="P6" s="21">
        <f t="shared" ref="P6:P69" si="2">K6-L6+O6</f>
        <v>0.7252016593666849</v>
      </c>
      <c r="Q6" s="26">
        <f t="shared" ref="Q6:Q69" si="3">P6/N6</f>
        <v>2.5201245189076199E-3</v>
      </c>
      <c r="R6" s="3"/>
    </row>
    <row r="7" spans="1:18" ht="15.75" x14ac:dyDescent="0.25">
      <c r="A7" s="25">
        <v>38412</v>
      </c>
      <c r="B7" s="26">
        <v>0.14019999999999999</v>
      </c>
      <c r="C7" s="21">
        <v>1180.589966</v>
      </c>
      <c r="D7" s="26">
        <v>2.63E-2</v>
      </c>
      <c r="E7" s="26">
        <v>1.6899999999999998E-2</v>
      </c>
      <c r="F7" s="21">
        <v>29</v>
      </c>
      <c r="G7" s="21">
        <f t="shared" ref="G7:G70" si="4">C7*EXP((D7-E7+((B7^2)/2))*(1/12)+(B7*SQRT(F7/365)*$B$2))</f>
        <v>1136.6645131297805</v>
      </c>
      <c r="H7" s="21">
        <v>1125</v>
      </c>
      <c r="I7" s="28">
        <v>42876</v>
      </c>
      <c r="J7" s="21">
        <v>51</v>
      </c>
      <c r="K7" s="21">
        <v>5.8</v>
      </c>
      <c r="L7" s="21">
        <v>5.9</v>
      </c>
      <c r="M7" s="21">
        <f>H7*EXP(-D7*(J7/365))-K7</f>
        <v>1115.0734429328238</v>
      </c>
      <c r="N7" s="21">
        <f>M7/$B$1</f>
        <v>278.76836073320595</v>
      </c>
      <c r="O7" s="21">
        <f>(N7+K7)*(EXP(D7*F7/365)-1)</f>
        <v>0.59525262812326052</v>
      </c>
      <c r="P7" s="21">
        <f t="shared" si="2"/>
        <v>0.49525262812325999</v>
      </c>
      <c r="Q7" s="26">
        <f t="shared" si="3"/>
        <v>1.7765740230371386E-3</v>
      </c>
      <c r="R7" s="3"/>
    </row>
    <row r="8" spans="1:18" ht="15.75" x14ac:dyDescent="0.25">
      <c r="A8" s="25">
        <v>38443</v>
      </c>
      <c r="B8" s="26">
        <v>0.15310000000000001</v>
      </c>
      <c r="C8" s="21">
        <v>1156.849976</v>
      </c>
      <c r="D8" s="26">
        <v>2.7E-2</v>
      </c>
      <c r="E8" s="26">
        <v>1.7600000000000001E-2</v>
      </c>
      <c r="F8" s="21">
        <v>32</v>
      </c>
      <c r="G8" s="21">
        <f t="shared" si="4"/>
        <v>1107.526195393634</v>
      </c>
      <c r="H8" s="21">
        <v>1110</v>
      </c>
      <c r="I8" s="28">
        <v>42904</v>
      </c>
      <c r="J8" s="21">
        <v>50</v>
      </c>
      <c r="K8" s="21">
        <v>8.9</v>
      </c>
      <c r="L8" s="21">
        <v>0.95</v>
      </c>
      <c r="M8" s="21">
        <f t="shared" si="0"/>
        <v>1097.0021035212073</v>
      </c>
      <c r="N8" s="21">
        <f t="shared" ref="N8:N71" si="5">M8/$B$1</f>
        <v>274.25052588030184</v>
      </c>
      <c r="O8" s="21">
        <f t="shared" si="1"/>
        <v>0.67104611483251708</v>
      </c>
      <c r="P8" s="21">
        <f t="shared" si="2"/>
        <v>8.6210461148325166</v>
      </c>
      <c r="Q8" s="26">
        <f t="shared" si="3"/>
        <v>3.1434930114209593E-2</v>
      </c>
      <c r="R8" s="3"/>
    </row>
    <row r="9" spans="1:18" ht="15.75" x14ac:dyDescent="0.25">
      <c r="A9" s="25">
        <v>38473</v>
      </c>
      <c r="B9" s="26">
        <v>0.13289999999999999</v>
      </c>
      <c r="C9" s="21">
        <v>1191.5</v>
      </c>
      <c r="D9" s="26">
        <v>2.8000000000000001E-2</v>
      </c>
      <c r="E9" s="26">
        <v>1.7600000000000001E-2</v>
      </c>
      <c r="F9" s="21">
        <v>30</v>
      </c>
      <c r="G9" s="21">
        <f t="shared" si="4"/>
        <v>1148.7959250546005</v>
      </c>
      <c r="H9" s="21">
        <v>1150</v>
      </c>
      <c r="I9" s="28">
        <v>42932</v>
      </c>
      <c r="J9" s="21">
        <v>46</v>
      </c>
      <c r="K9" s="21">
        <v>6.6</v>
      </c>
      <c r="L9" s="21">
        <v>1.5</v>
      </c>
      <c r="M9" s="21">
        <f t="shared" si="0"/>
        <v>1139.3490694071481</v>
      </c>
      <c r="N9" s="21">
        <f t="shared" si="5"/>
        <v>284.83726735178703</v>
      </c>
      <c r="O9" s="21">
        <f t="shared" si="1"/>
        <v>0.67147730649865933</v>
      </c>
      <c r="P9" s="21">
        <f t="shared" si="2"/>
        <v>5.7714773064986593</v>
      </c>
      <c r="Q9" s="26">
        <f t="shared" si="3"/>
        <v>2.0262367211136813E-2</v>
      </c>
      <c r="R9" s="3"/>
    </row>
    <row r="10" spans="1:18" ht="15.75" x14ac:dyDescent="0.25">
      <c r="A10" s="25">
        <v>38504</v>
      </c>
      <c r="B10" s="26">
        <v>0.12039999999999999</v>
      </c>
      <c r="C10" s="21">
        <v>1191.329956</v>
      </c>
      <c r="D10" s="26">
        <v>2.9899999999999999E-2</v>
      </c>
      <c r="E10" s="26">
        <v>1.7399999999999999E-2</v>
      </c>
      <c r="F10" s="21">
        <v>29</v>
      </c>
      <c r="G10" s="21">
        <f t="shared" si="4"/>
        <v>1153.4743116549657</v>
      </c>
      <c r="H10" s="21">
        <v>1155</v>
      </c>
      <c r="I10" s="28">
        <v>42967</v>
      </c>
      <c r="J10" s="21">
        <v>49</v>
      </c>
      <c r="K10" s="21">
        <v>7.4</v>
      </c>
      <c r="L10" s="21">
        <v>0.8</v>
      </c>
      <c r="M10" s="21">
        <f t="shared" si="0"/>
        <v>1142.9731538729322</v>
      </c>
      <c r="N10" s="21">
        <f t="shared" si="5"/>
        <v>285.74328846823306</v>
      </c>
      <c r="O10" s="21">
        <f t="shared" si="1"/>
        <v>0.69722385520307339</v>
      </c>
      <c r="P10" s="21">
        <f t="shared" si="2"/>
        <v>7.2972238552030735</v>
      </c>
      <c r="Q10" s="26">
        <f t="shared" si="3"/>
        <v>2.553769117140376E-2</v>
      </c>
      <c r="R10" s="3"/>
    </row>
    <row r="11" spans="1:18" ht="15.75" x14ac:dyDescent="0.25">
      <c r="A11" s="25">
        <v>38534</v>
      </c>
      <c r="B11" s="26">
        <v>0.1157</v>
      </c>
      <c r="C11" s="21">
        <v>1234.1800539999999</v>
      </c>
      <c r="D11" s="26">
        <v>3.2500000000000001E-2</v>
      </c>
      <c r="E11" s="26">
        <v>1.7299999999999999E-2</v>
      </c>
      <c r="F11" s="21">
        <v>32</v>
      </c>
      <c r="G11" s="21">
        <f t="shared" si="4"/>
        <v>1194.7933837581281</v>
      </c>
      <c r="H11" s="21">
        <v>1195</v>
      </c>
      <c r="I11" s="28">
        <v>42995</v>
      </c>
      <c r="J11" s="21">
        <v>49</v>
      </c>
      <c r="K11" s="21">
        <v>6.1</v>
      </c>
      <c r="L11" s="21">
        <v>3.7</v>
      </c>
      <c r="M11" s="21">
        <f t="shared" si="0"/>
        <v>1183.6975560500064</v>
      </c>
      <c r="N11" s="21">
        <f t="shared" si="5"/>
        <v>295.92438901250159</v>
      </c>
      <c r="O11" s="21">
        <f t="shared" si="1"/>
        <v>0.86178981497502061</v>
      </c>
      <c r="P11" s="21">
        <f t="shared" si="2"/>
        <v>3.2617898149750202</v>
      </c>
      <c r="Q11" s="26">
        <f t="shared" si="3"/>
        <v>1.1022375769228075E-2</v>
      </c>
      <c r="R11" s="3"/>
    </row>
    <row r="12" spans="1:18" ht="15.75" x14ac:dyDescent="0.25">
      <c r="A12" s="25">
        <v>38565</v>
      </c>
      <c r="B12" s="26">
        <v>0.126</v>
      </c>
      <c r="C12" s="21">
        <v>1220.329956</v>
      </c>
      <c r="D12" s="26">
        <v>3.4099999999999998E-2</v>
      </c>
      <c r="E12" s="26">
        <v>1.7399999999999999E-2</v>
      </c>
      <c r="F12" s="21">
        <v>30</v>
      </c>
      <c r="G12" s="21">
        <f t="shared" si="4"/>
        <v>1179.4537025085679</v>
      </c>
      <c r="H12" s="21">
        <v>1180</v>
      </c>
      <c r="I12" s="28">
        <v>43030</v>
      </c>
      <c r="J12" s="21">
        <v>52</v>
      </c>
      <c r="K12" s="21">
        <v>8.6</v>
      </c>
      <c r="L12" s="21">
        <v>1.95</v>
      </c>
      <c r="M12" s="21">
        <f t="shared" si="0"/>
        <v>1165.6813650600832</v>
      </c>
      <c r="N12" s="21">
        <f t="shared" si="5"/>
        <v>291.4203412650208</v>
      </c>
      <c r="O12" s="21">
        <f t="shared" si="1"/>
        <v>0.84205841314096486</v>
      </c>
      <c r="P12" s="21">
        <f t="shared" si="2"/>
        <v>7.4920584131409642</v>
      </c>
      <c r="Q12" s="26">
        <f t="shared" si="3"/>
        <v>2.5708769609625863E-2</v>
      </c>
      <c r="R12" s="3"/>
    </row>
    <row r="13" spans="1:18" ht="15.75" x14ac:dyDescent="0.25">
      <c r="A13" s="25">
        <v>38596</v>
      </c>
      <c r="B13" s="26">
        <v>0.1192</v>
      </c>
      <c r="C13" s="21">
        <v>1228.8100589999999</v>
      </c>
      <c r="D13" s="26">
        <v>3.15E-2</v>
      </c>
      <c r="E13" s="26">
        <v>1.7500000000000002E-2</v>
      </c>
      <c r="F13" s="21">
        <v>31</v>
      </c>
      <c r="G13" s="21">
        <f t="shared" si="4"/>
        <v>1188.9451602667793</v>
      </c>
      <c r="H13" s="21">
        <v>1190</v>
      </c>
      <c r="I13" s="28">
        <v>43058</v>
      </c>
      <c r="J13" s="21">
        <v>50</v>
      </c>
      <c r="K13" s="21">
        <v>7.4</v>
      </c>
      <c r="L13" s="21">
        <v>10.8</v>
      </c>
      <c r="M13" s="21">
        <f t="shared" si="0"/>
        <v>1177.4761313656593</v>
      </c>
      <c r="N13" s="21">
        <f t="shared" si="5"/>
        <v>294.36903284141482</v>
      </c>
      <c r="O13" s="21">
        <f t="shared" si="1"/>
        <v>0.80841642161758087</v>
      </c>
      <c r="P13" s="21">
        <f t="shared" si="2"/>
        <v>-2.5915835783824193</v>
      </c>
      <c r="Q13" s="26">
        <f t="shared" si="3"/>
        <v>-8.8038594052064611E-3</v>
      </c>
      <c r="R13" s="3"/>
    </row>
    <row r="14" spans="1:18" ht="15.75" x14ac:dyDescent="0.25">
      <c r="A14" s="25">
        <v>38626</v>
      </c>
      <c r="B14" s="26">
        <v>0.1532</v>
      </c>
      <c r="C14" s="21">
        <v>1207.01001</v>
      </c>
      <c r="D14" s="26">
        <v>3.7699999999999997E-2</v>
      </c>
      <c r="E14" s="26">
        <v>1.8200000000000001E-2</v>
      </c>
      <c r="F14" s="21">
        <v>30</v>
      </c>
      <c r="G14" s="21">
        <f t="shared" si="4"/>
        <v>1158.1548441791394</v>
      </c>
      <c r="H14" s="21">
        <v>1160</v>
      </c>
      <c r="I14" s="28">
        <v>43086</v>
      </c>
      <c r="J14" s="21">
        <v>47</v>
      </c>
      <c r="K14" s="21">
        <v>9.5</v>
      </c>
      <c r="L14" s="21">
        <v>0.6</v>
      </c>
      <c r="M14" s="21">
        <f t="shared" si="0"/>
        <v>1144.8824025676602</v>
      </c>
      <c r="N14" s="21">
        <f t="shared" si="5"/>
        <v>286.22060064191504</v>
      </c>
      <c r="O14" s="21">
        <f t="shared" si="1"/>
        <v>0.91774991473355183</v>
      </c>
      <c r="P14" s="21">
        <f t="shared" si="2"/>
        <v>9.8177499147335521</v>
      </c>
      <c r="Q14" s="26">
        <f t="shared" si="3"/>
        <v>3.4301339221268511E-2</v>
      </c>
      <c r="R14" s="3"/>
    </row>
    <row r="15" spans="1:18" x14ac:dyDescent="0.25">
      <c r="A15" s="25">
        <v>38657</v>
      </c>
      <c r="B15" s="26">
        <v>0.1206</v>
      </c>
      <c r="C15" s="21">
        <v>1249.4799800000001</v>
      </c>
      <c r="D15" s="29">
        <v>0.04</v>
      </c>
      <c r="E15" s="26">
        <v>1.78E-2</v>
      </c>
      <c r="F15" s="21">
        <v>30</v>
      </c>
      <c r="G15" s="21">
        <f t="shared" si="4"/>
        <v>1209.9856721702881</v>
      </c>
      <c r="H15" s="21">
        <v>1210</v>
      </c>
      <c r="I15" s="28">
        <v>42756</v>
      </c>
      <c r="J15" s="21">
        <v>51</v>
      </c>
      <c r="K15" s="21">
        <v>6.9</v>
      </c>
      <c r="L15" s="21">
        <v>3</v>
      </c>
      <c r="M15" s="21">
        <f t="shared" si="0"/>
        <v>1196.3561237298588</v>
      </c>
      <c r="N15" s="21">
        <f t="shared" si="5"/>
        <v>299.08903093246471</v>
      </c>
      <c r="O15" s="21">
        <f t="shared" si="1"/>
        <v>1.0076468327054229</v>
      </c>
      <c r="P15" s="21">
        <f t="shared" si="2"/>
        <v>4.9076468327054235</v>
      </c>
      <c r="Q15" s="26">
        <f t="shared" si="3"/>
        <v>1.6408648680310802E-2</v>
      </c>
    </row>
    <row r="16" spans="1:18" x14ac:dyDescent="0.25">
      <c r="A16" s="25">
        <v>38687</v>
      </c>
      <c r="B16" s="26">
        <v>0.1207</v>
      </c>
      <c r="C16" s="21">
        <v>1248.290039</v>
      </c>
      <c r="D16" s="26">
        <v>4.0099999999999997E-2</v>
      </c>
      <c r="E16" s="26">
        <v>1.7600000000000001E-2</v>
      </c>
      <c r="F16" s="21">
        <v>32</v>
      </c>
      <c r="G16" s="21">
        <f t="shared" si="4"/>
        <v>1207.4590670166936</v>
      </c>
      <c r="H16" s="21">
        <v>1205</v>
      </c>
      <c r="I16" s="28">
        <v>42784</v>
      </c>
      <c r="J16" s="21">
        <v>49</v>
      </c>
      <c r="K16" s="21">
        <v>7.3</v>
      </c>
      <c r="L16" s="21">
        <v>1.2</v>
      </c>
      <c r="M16" s="21">
        <f t="shared" si="0"/>
        <v>1191.230567388131</v>
      </c>
      <c r="N16" s="21">
        <f t="shared" si="5"/>
        <v>297.80764184703276</v>
      </c>
      <c r="O16" s="21">
        <f t="shared" si="1"/>
        <v>1.0745291505928432</v>
      </c>
      <c r="P16" s="21">
        <f t="shared" si="2"/>
        <v>7.1745291505928428</v>
      </c>
      <c r="Q16" s="26">
        <f t="shared" si="3"/>
        <v>2.4091151946591081E-2</v>
      </c>
    </row>
    <row r="17" spans="1:17" x14ac:dyDescent="0.25">
      <c r="A17" s="25">
        <v>38718</v>
      </c>
      <c r="B17" s="26">
        <v>0.1295</v>
      </c>
      <c r="C17" s="21">
        <v>1280.079956</v>
      </c>
      <c r="D17" s="26">
        <v>4.3700000000000003E-2</v>
      </c>
      <c r="E17" s="26">
        <v>1.7500000000000002E-2</v>
      </c>
      <c r="F17" s="21">
        <v>28</v>
      </c>
      <c r="G17" s="21">
        <f t="shared" si="4"/>
        <v>1238.5446643304597</v>
      </c>
      <c r="H17" s="21">
        <v>1235</v>
      </c>
      <c r="I17" s="28">
        <v>42812</v>
      </c>
      <c r="J17" s="21">
        <v>46</v>
      </c>
      <c r="K17" s="21">
        <v>7.3</v>
      </c>
      <c r="L17" s="21">
        <v>2.25</v>
      </c>
      <c r="M17" s="21">
        <f t="shared" si="0"/>
        <v>1220.9170597016478</v>
      </c>
      <c r="N17" s="21">
        <f t="shared" si="5"/>
        <v>305.22926492541194</v>
      </c>
      <c r="O17" s="21">
        <f t="shared" si="1"/>
        <v>1.0494589282272784</v>
      </c>
      <c r="P17" s="21">
        <f t="shared" si="2"/>
        <v>6.0994589282272784</v>
      </c>
      <c r="Q17" s="26">
        <f t="shared" si="3"/>
        <v>1.9983204853301951E-2</v>
      </c>
    </row>
    <row r="18" spans="1:17" x14ac:dyDescent="0.25">
      <c r="A18" s="25">
        <v>38749</v>
      </c>
      <c r="B18" s="26">
        <v>0.1234</v>
      </c>
      <c r="C18" s="21">
        <v>1280.660034</v>
      </c>
      <c r="D18" s="26">
        <v>4.4699999999999997E-2</v>
      </c>
      <c r="E18" s="26">
        <v>1.77E-2</v>
      </c>
      <c r="F18" s="21">
        <v>31</v>
      </c>
      <c r="G18" s="21">
        <f t="shared" si="4"/>
        <v>1238.9913276443137</v>
      </c>
      <c r="H18" s="21">
        <v>1230</v>
      </c>
      <c r="I18" s="28">
        <v>42847</v>
      </c>
      <c r="J18" s="21">
        <v>53</v>
      </c>
      <c r="K18" s="21">
        <v>5.9</v>
      </c>
      <c r="L18" s="21">
        <v>1.25</v>
      </c>
      <c r="M18" s="21">
        <f t="shared" si="0"/>
        <v>1216.1423108980496</v>
      </c>
      <c r="N18" s="21">
        <f t="shared" si="5"/>
        <v>304.03557772451239</v>
      </c>
      <c r="O18" s="21">
        <f t="shared" si="1"/>
        <v>1.1788876864920699</v>
      </c>
      <c r="P18" s="21">
        <f t="shared" si="2"/>
        <v>5.8288876864920702</v>
      </c>
      <c r="Q18" s="26">
        <f t="shared" si="3"/>
        <v>1.9171728947372218E-2</v>
      </c>
    </row>
    <row r="19" spans="1:17" x14ac:dyDescent="0.25">
      <c r="A19" s="25">
        <v>38777</v>
      </c>
      <c r="B19" s="26">
        <v>0.1139</v>
      </c>
      <c r="C19" s="21">
        <v>1294.869995</v>
      </c>
      <c r="D19" s="26">
        <v>4.65E-2</v>
      </c>
      <c r="E19" s="26">
        <v>1.7600000000000001E-2</v>
      </c>
      <c r="F19" s="21">
        <v>28</v>
      </c>
      <c r="G19" s="21">
        <f t="shared" si="4"/>
        <v>1258.3638074996641</v>
      </c>
      <c r="H19" s="21">
        <v>1260</v>
      </c>
      <c r="I19" s="28">
        <v>42875</v>
      </c>
      <c r="J19" s="21">
        <v>50</v>
      </c>
      <c r="K19" s="21">
        <v>6.6</v>
      </c>
      <c r="L19" s="21">
        <v>2.0499999999999998</v>
      </c>
      <c r="M19" s="21">
        <f t="shared" si="0"/>
        <v>1245.3994807603779</v>
      </c>
      <c r="N19" s="21">
        <f t="shared" si="5"/>
        <v>311.34987019009446</v>
      </c>
      <c r="O19" s="21">
        <f t="shared" si="1"/>
        <v>1.1361916493364124</v>
      </c>
      <c r="P19" s="21">
        <f t="shared" si="2"/>
        <v>5.6861916493364122</v>
      </c>
      <c r="Q19" s="26">
        <f t="shared" si="3"/>
        <v>1.826302881020863E-2</v>
      </c>
    </row>
    <row r="20" spans="1:17" x14ac:dyDescent="0.25">
      <c r="A20" s="25">
        <v>38808</v>
      </c>
      <c r="B20" s="26">
        <v>0.1159</v>
      </c>
      <c r="C20" s="21">
        <v>1310.6099850000001</v>
      </c>
      <c r="D20" s="26">
        <v>4.5999999999999999E-2</v>
      </c>
      <c r="E20" s="26">
        <v>1.77E-2</v>
      </c>
      <c r="F20" s="21">
        <v>33</v>
      </c>
      <c r="G20" s="21">
        <f t="shared" si="4"/>
        <v>1269.4216548215529</v>
      </c>
      <c r="H20" s="21">
        <v>1270</v>
      </c>
      <c r="I20" s="28">
        <v>42903</v>
      </c>
      <c r="J20" s="21">
        <v>50</v>
      </c>
      <c r="K20" s="21">
        <v>6.6</v>
      </c>
      <c r="L20" s="21">
        <v>14.6</v>
      </c>
      <c r="M20" s="21">
        <f t="shared" si="0"/>
        <v>1255.4224215076179</v>
      </c>
      <c r="N20" s="21">
        <f t="shared" si="5"/>
        <v>313.85560537690446</v>
      </c>
      <c r="O20" s="21">
        <f t="shared" si="1"/>
        <v>1.3355193576335049</v>
      </c>
      <c r="P20" s="21">
        <f t="shared" si="2"/>
        <v>-6.6644806423664953</v>
      </c>
      <c r="Q20" s="26">
        <f t="shared" si="3"/>
        <v>-2.1234225319516666E-2</v>
      </c>
    </row>
    <row r="21" spans="1:17" x14ac:dyDescent="0.25">
      <c r="A21" s="25">
        <v>38838</v>
      </c>
      <c r="B21" s="26">
        <v>0.16439999999999999</v>
      </c>
      <c r="C21" s="21">
        <v>1270.089966</v>
      </c>
      <c r="D21" s="26">
        <v>4.7500000000000001E-2</v>
      </c>
      <c r="E21" s="26">
        <v>1.7999999999999999E-2</v>
      </c>
      <c r="F21" s="21">
        <v>30</v>
      </c>
      <c r="G21" s="21">
        <f t="shared" si="4"/>
        <v>1215.9676694223995</v>
      </c>
      <c r="H21" s="21">
        <v>1215</v>
      </c>
      <c r="I21" s="28">
        <v>42938</v>
      </c>
      <c r="J21" s="21">
        <v>52</v>
      </c>
      <c r="K21" s="21">
        <v>9.6</v>
      </c>
      <c r="L21" s="21">
        <v>2.5</v>
      </c>
      <c r="M21" s="21">
        <f t="shared" si="0"/>
        <v>1197.2057023873326</v>
      </c>
      <c r="N21" s="21">
        <f t="shared" si="5"/>
        <v>299.30142559683316</v>
      </c>
      <c r="O21" s="21">
        <f t="shared" si="1"/>
        <v>1.2083422331879494</v>
      </c>
      <c r="P21" s="21">
        <f t="shared" si="2"/>
        <v>8.3083422331879486</v>
      </c>
      <c r="Q21" s="26">
        <f t="shared" si="3"/>
        <v>2.7759113464362523E-2</v>
      </c>
    </row>
    <row r="22" spans="1:17" x14ac:dyDescent="0.25">
      <c r="A22" s="25">
        <v>38869</v>
      </c>
      <c r="B22" s="26">
        <v>0.13009999999999999</v>
      </c>
      <c r="C22" s="21">
        <v>1270.1999510000001</v>
      </c>
      <c r="D22" s="26">
        <v>4.5400000000000003E-2</v>
      </c>
      <c r="E22" s="26">
        <v>1.8700000000000001E-2</v>
      </c>
      <c r="F22" s="21">
        <v>31</v>
      </c>
      <c r="G22" s="21">
        <f t="shared" si="4"/>
        <v>1226.5305876757498</v>
      </c>
      <c r="H22" s="21">
        <v>1225</v>
      </c>
      <c r="I22" s="28">
        <v>42966</v>
      </c>
      <c r="J22" s="21">
        <v>50</v>
      </c>
      <c r="K22" s="21">
        <v>7.8</v>
      </c>
      <c r="L22" s="21">
        <v>3.2</v>
      </c>
      <c r="M22" s="21">
        <f t="shared" si="0"/>
        <v>1209.6051481968198</v>
      </c>
      <c r="N22" s="21">
        <f t="shared" si="5"/>
        <v>302.40128704920494</v>
      </c>
      <c r="O22" s="21">
        <f t="shared" si="1"/>
        <v>1.198411154419315</v>
      </c>
      <c r="P22" s="21">
        <f t="shared" si="2"/>
        <v>5.7984111544193144</v>
      </c>
      <c r="Q22" s="26">
        <f t="shared" si="3"/>
        <v>1.9174558451782751E-2</v>
      </c>
    </row>
    <row r="23" spans="1:17" x14ac:dyDescent="0.25">
      <c r="A23" s="25">
        <v>38899</v>
      </c>
      <c r="B23" s="26">
        <v>0.14949999999999999</v>
      </c>
      <c r="C23" s="21">
        <v>1276.660034</v>
      </c>
      <c r="D23" s="26">
        <v>5.0200000000000002E-2</v>
      </c>
      <c r="E23" s="26">
        <v>1.8800000000000001E-2</v>
      </c>
      <c r="F23" s="21">
        <v>31</v>
      </c>
      <c r="G23" s="21">
        <f t="shared" si="4"/>
        <v>1226.5758744806312</v>
      </c>
      <c r="H23" s="21">
        <v>1225</v>
      </c>
      <c r="I23" s="28">
        <v>42994</v>
      </c>
      <c r="J23" s="21">
        <v>47</v>
      </c>
      <c r="K23" s="21">
        <v>8.5</v>
      </c>
      <c r="L23" s="21">
        <v>0.7</v>
      </c>
      <c r="M23" s="21">
        <f t="shared" si="0"/>
        <v>1208.6070038333905</v>
      </c>
      <c r="N23" s="21">
        <f t="shared" si="5"/>
        <v>302.15175095834763</v>
      </c>
      <c r="O23" s="21">
        <f t="shared" si="1"/>
        <v>1.3273104142133163</v>
      </c>
      <c r="P23" s="21">
        <f t="shared" si="2"/>
        <v>9.1273104142133157</v>
      </c>
      <c r="Q23" s="26">
        <f t="shared" si="3"/>
        <v>3.0207703199679747E-2</v>
      </c>
    </row>
    <row r="24" spans="1:17" x14ac:dyDescent="0.25">
      <c r="A24" s="25">
        <v>38930</v>
      </c>
      <c r="B24" s="26">
        <v>0.1231</v>
      </c>
      <c r="C24" s="21">
        <v>1303.8199460000001</v>
      </c>
      <c r="D24" s="26">
        <v>5.1200000000000002E-2</v>
      </c>
      <c r="E24" s="26">
        <v>1.8499999999999999E-2</v>
      </c>
      <c r="F24" s="21">
        <v>29</v>
      </c>
      <c r="G24" s="21">
        <f t="shared" si="4"/>
        <v>1263.5892502316108</v>
      </c>
      <c r="H24" s="21">
        <v>1265</v>
      </c>
      <c r="I24" s="28">
        <v>43029</v>
      </c>
      <c r="J24" s="21">
        <v>51</v>
      </c>
      <c r="K24" s="21">
        <v>8.4</v>
      </c>
      <c r="L24" s="21">
        <v>1.35</v>
      </c>
      <c r="M24" s="21">
        <f t="shared" si="0"/>
        <v>1247.5825185242634</v>
      </c>
      <c r="N24" s="21">
        <f t="shared" si="5"/>
        <v>311.89562963106584</v>
      </c>
      <c r="O24" s="21">
        <f t="shared" si="1"/>
        <v>1.3055988226895903</v>
      </c>
      <c r="P24" s="21">
        <f t="shared" si="2"/>
        <v>8.3555988226895916</v>
      </c>
      <c r="Q24" s="26">
        <f t="shared" si="3"/>
        <v>2.6789727167941521E-2</v>
      </c>
    </row>
    <row r="25" spans="1:17" x14ac:dyDescent="0.25">
      <c r="A25" s="25">
        <v>38961</v>
      </c>
      <c r="B25" s="26">
        <v>0.1198</v>
      </c>
      <c r="C25" s="21">
        <v>1335.849976</v>
      </c>
      <c r="D25" s="26">
        <v>4.5999999999999999E-2</v>
      </c>
      <c r="E25" s="26">
        <v>1.83E-2</v>
      </c>
      <c r="F25" s="21">
        <v>32</v>
      </c>
      <c r="G25" s="21">
        <f t="shared" si="4"/>
        <v>1293.0478873661057</v>
      </c>
      <c r="H25" s="21">
        <v>1295</v>
      </c>
      <c r="I25" s="28">
        <v>43057</v>
      </c>
      <c r="J25" s="21">
        <v>50</v>
      </c>
      <c r="K25" s="21">
        <v>8.4</v>
      </c>
      <c r="L25" s="21">
        <v>0.65</v>
      </c>
      <c r="M25" s="21">
        <f t="shared" si="0"/>
        <v>1278.4653825609173</v>
      </c>
      <c r="N25" s="21">
        <f t="shared" si="5"/>
        <v>319.61634564022933</v>
      </c>
      <c r="O25" s="21">
        <f t="shared" si="1"/>
        <v>1.3255205154728449</v>
      </c>
      <c r="P25" s="21">
        <f t="shared" si="2"/>
        <v>9.0755205154728458</v>
      </c>
      <c r="Q25" s="26">
        <f t="shared" si="3"/>
        <v>2.8395044994627871E-2</v>
      </c>
    </row>
    <row r="26" spans="1:17" x14ac:dyDescent="0.25">
      <c r="A26" s="25">
        <v>38991</v>
      </c>
      <c r="B26" s="26">
        <v>0.111</v>
      </c>
      <c r="C26" s="21">
        <v>1377.9399410000001</v>
      </c>
      <c r="D26" s="26">
        <v>5.1799999999999999E-2</v>
      </c>
      <c r="E26" s="26">
        <v>1.7899999999999999E-2</v>
      </c>
      <c r="F26" s="21">
        <v>30</v>
      </c>
      <c r="G26" s="21">
        <f t="shared" si="4"/>
        <v>1339.2439676884028</v>
      </c>
      <c r="H26" s="21">
        <v>1340</v>
      </c>
      <c r="I26" s="28">
        <v>43085</v>
      </c>
      <c r="J26" s="21">
        <v>46</v>
      </c>
      <c r="K26" s="21">
        <v>6.9</v>
      </c>
      <c r="L26" s="21">
        <v>1.1499999999999999</v>
      </c>
      <c r="M26" s="21">
        <f t="shared" si="0"/>
        <v>1324.3806780900184</v>
      </c>
      <c r="N26" s="21">
        <f t="shared" si="5"/>
        <v>331.09516952250459</v>
      </c>
      <c r="O26" s="21">
        <f t="shared" si="1"/>
        <v>1.4420937127497488</v>
      </c>
      <c r="P26" s="21">
        <f t="shared" si="2"/>
        <v>7.1920937127497488</v>
      </c>
      <c r="Q26" s="26">
        <f t="shared" si="3"/>
        <v>2.1722134222380739E-2</v>
      </c>
    </row>
    <row r="27" spans="1:17" x14ac:dyDescent="0.25">
      <c r="A27" s="25">
        <v>39022</v>
      </c>
      <c r="B27" s="26">
        <v>0.1091</v>
      </c>
      <c r="C27" s="21">
        <v>1400.630005</v>
      </c>
      <c r="D27" s="26">
        <v>5.2200000000000003E-2</v>
      </c>
      <c r="E27" s="26">
        <v>1.77E-2</v>
      </c>
      <c r="F27" s="21">
        <v>29</v>
      </c>
      <c r="G27" s="21">
        <f t="shared" si="4"/>
        <v>1362.7991861260514</v>
      </c>
      <c r="H27" s="21">
        <v>1360</v>
      </c>
      <c r="I27" s="28">
        <v>42755</v>
      </c>
      <c r="J27" s="21">
        <v>51</v>
      </c>
      <c r="K27" s="21">
        <v>7.9</v>
      </c>
      <c r="L27" s="21">
        <v>1.95</v>
      </c>
      <c r="M27" s="21">
        <f t="shared" si="0"/>
        <v>1342.2166567411095</v>
      </c>
      <c r="N27" s="21">
        <f t="shared" si="5"/>
        <v>335.55416418527739</v>
      </c>
      <c r="O27" s="21">
        <f t="shared" si="1"/>
        <v>1.4273988084802405</v>
      </c>
      <c r="P27" s="21">
        <f t="shared" si="2"/>
        <v>7.3773988084802404</v>
      </c>
      <c r="Q27" s="26">
        <f t="shared" si="3"/>
        <v>2.1985716751250876E-2</v>
      </c>
    </row>
    <row r="28" spans="1:17" x14ac:dyDescent="0.25">
      <c r="A28" s="25">
        <v>39052</v>
      </c>
      <c r="B28" s="26">
        <v>0.11559999999999999</v>
      </c>
      <c r="C28" s="21">
        <v>1418.3000489999999</v>
      </c>
      <c r="D28" s="26">
        <v>4.7500000000000001E-2</v>
      </c>
      <c r="E28" s="26">
        <v>1.7600000000000001E-2</v>
      </c>
      <c r="F28" s="21">
        <v>33</v>
      </c>
      <c r="G28" s="21">
        <f t="shared" si="4"/>
        <v>1374.0304997007265</v>
      </c>
      <c r="H28" s="21">
        <v>1375</v>
      </c>
      <c r="I28" s="28">
        <v>42783</v>
      </c>
      <c r="J28" s="21">
        <v>50</v>
      </c>
      <c r="K28" s="21">
        <v>8.4</v>
      </c>
      <c r="L28" s="21">
        <v>1.1499999999999999</v>
      </c>
      <c r="M28" s="21">
        <f t="shared" si="0"/>
        <v>1357.6821272832976</v>
      </c>
      <c r="N28" s="21">
        <f t="shared" si="5"/>
        <v>339.42053182082441</v>
      </c>
      <c r="O28" s="21">
        <f t="shared" si="1"/>
        <v>1.4969344280807568</v>
      </c>
      <c r="P28" s="21">
        <f t="shared" si="2"/>
        <v>8.7469344280807562</v>
      </c>
      <c r="Q28" s="26">
        <f t="shared" si="3"/>
        <v>2.5770198347040911E-2</v>
      </c>
    </row>
    <row r="29" spans="1:17" x14ac:dyDescent="0.25">
      <c r="A29" s="25">
        <v>39083</v>
      </c>
      <c r="B29" s="26">
        <v>0.1042</v>
      </c>
      <c r="C29" s="21">
        <v>1438.23999</v>
      </c>
      <c r="D29" s="26">
        <v>0.05</v>
      </c>
      <c r="E29" s="26">
        <v>1.7600000000000001E-2</v>
      </c>
      <c r="F29" s="21">
        <v>28</v>
      </c>
      <c r="G29" s="21">
        <f t="shared" si="4"/>
        <v>1401.7371296694134</v>
      </c>
      <c r="H29" s="21">
        <v>1400</v>
      </c>
      <c r="I29" s="28">
        <v>42811</v>
      </c>
      <c r="J29" s="21">
        <v>45</v>
      </c>
      <c r="K29" s="21">
        <v>6.9</v>
      </c>
      <c r="L29" s="21">
        <v>14</v>
      </c>
      <c r="M29" s="21">
        <f t="shared" si="0"/>
        <v>1384.4964081781186</v>
      </c>
      <c r="N29" s="21">
        <f t="shared" si="5"/>
        <v>346.12410204452965</v>
      </c>
      <c r="O29" s="21">
        <f t="shared" si="1"/>
        <v>1.3566652093612652</v>
      </c>
      <c r="P29" s="21">
        <f t="shared" si="2"/>
        <v>-5.743334790638734</v>
      </c>
      <c r="Q29" s="26">
        <f t="shared" si="3"/>
        <v>-1.6593281879861234E-2</v>
      </c>
    </row>
    <row r="30" spans="1:17" x14ac:dyDescent="0.25">
      <c r="A30" s="25">
        <v>39114</v>
      </c>
      <c r="B30" s="26">
        <v>0.1542</v>
      </c>
      <c r="C30" s="21">
        <v>1406.8199460000001</v>
      </c>
      <c r="D30" s="26">
        <v>5.2400000000000002E-2</v>
      </c>
      <c r="E30" s="26">
        <v>1.7500000000000002E-2</v>
      </c>
      <c r="F30" s="21">
        <v>30</v>
      </c>
      <c r="G30" s="21">
        <f t="shared" si="4"/>
        <v>1351.2405576993644</v>
      </c>
      <c r="H30" s="21">
        <v>1350</v>
      </c>
      <c r="I30" s="28">
        <v>42846</v>
      </c>
      <c r="J30" s="21">
        <v>52</v>
      </c>
      <c r="K30" s="21">
        <v>9.5</v>
      </c>
      <c r="L30" s="21">
        <v>3</v>
      </c>
      <c r="M30" s="21">
        <f t="shared" si="0"/>
        <v>1330.4594964429621</v>
      </c>
      <c r="N30" s="21">
        <f t="shared" si="5"/>
        <v>332.61487411074052</v>
      </c>
      <c r="O30" s="21">
        <f t="shared" si="1"/>
        <v>1.4766147072885012</v>
      </c>
      <c r="P30" s="21">
        <f t="shared" si="2"/>
        <v>7.9766147072885012</v>
      </c>
      <c r="Q30" s="26">
        <f t="shared" si="3"/>
        <v>2.398153338335908E-2</v>
      </c>
    </row>
    <row r="31" spans="1:17" x14ac:dyDescent="0.25">
      <c r="A31" s="25">
        <v>39142</v>
      </c>
      <c r="B31" s="26">
        <v>0.1464</v>
      </c>
      <c r="C31" s="21">
        <v>1420.8599850000001</v>
      </c>
      <c r="D31" s="26">
        <v>5.0700000000000002E-2</v>
      </c>
      <c r="E31" s="26">
        <v>1.8100000000000002E-2</v>
      </c>
      <c r="F31" s="21">
        <v>31</v>
      </c>
      <c r="G31" s="21">
        <f t="shared" si="4"/>
        <v>1366.4370389482526</v>
      </c>
      <c r="H31" s="21">
        <v>1365</v>
      </c>
      <c r="I31" s="28">
        <v>42874</v>
      </c>
      <c r="J31" s="21">
        <v>50</v>
      </c>
      <c r="K31" s="21">
        <v>9.9</v>
      </c>
      <c r="L31" s="21">
        <v>1.5</v>
      </c>
      <c r="M31" s="21">
        <f t="shared" si="0"/>
        <v>1345.6526394258756</v>
      </c>
      <c r="N31" s="21">
        <f t="shared" si="5"/>
        <v>336.41315985646889</v>
      </c>
      <c r="O31" s="21">
        <f t="shared" si="1"/>
        <v>1.4944492148487403</v>
      </c>
      <c r="P31" s="21">
        <f t="shared" si="2"/>
        <v>9.8944492148487413</v>
      </c>
      <c r="Q31" s="26">
        <f t="shared" si="3"/>
        <v>2.941159976937353E-2</v>
      </c>
    </row>
    <row r="32" spans="1:17" x14ac:dyDescent="0.25">
      <c r="A32" s="25">
        <v>39173</v>
      </c>
      <c r="B32" s="26">
        <v>0.14219999999999999</v>
      </c>
      <c r="C32" s="21">
        <v>1482.369995</v>
      </c>
      <c r="D32" s="26">
        <v>4.8000000000000001E-2</v>
      </c>
      <c r="E32" s="26">
        <v>1.7600000000000001E-2</v>
      </c>
      <c r="F32" s="21">
        <v>31</v>
      </c>
      <c r="G32" s="21">
        <f t="shared" si="4"/>
        <v>1427.0033159000311</v>
      </c>
      <c r="H32" s="21">
        <v>1425</v>
      </c>
      <c r="I32" s="28">
        <v>42902</v>
      </c>
      <c r="J32" s="21">
        <v>47</v>
      </c>
      <c r="K32" s="21">
        <v>9.5</v>
      </c>
      <c r="L32" s="21">
        <v>1.25</v>
      </c>
      <c r="M32" s="21">
        <f t="shared" si="0"/>
        <v>1406.7194920981065</v>
      </c>
      <c r="N32" s="21">
        <f t="shared" si="5"/>
        <v>351.67987302452661</v>
      </c>
      <c r="O32" s="21">
        <f t="shared" si="1"/>
        <v>1.4754318534538928</v>
      </c>
      <c r="P32" s="21">
        <f t="shared" si="2"/>
        <v>9.7254318534538928</v>
      </c>
      <c r="Q32" s="26">
        <f t="shared" si="3"/>
        <v>2.7654217939209812E-2</v>
      </c>
    </row>
    <row r="33" spans="1:17" x14ac:dyDescent="0.25">
      <c r="A33" s="25">
        <v>39203</v>
      </c>
      <c r="B33" s="26">
        <v>0.1305</v>
      </c>
      <c r="C33" s="21">
        <v>1530.619995</v>
      </c>
      <c r="D33" s="26">
        <v>4.7800000000000002E-2</v>
      </c>
      <c r="E33" s="26">
        <v>1.72E-2</v>
      </c>
      <c r="F33" s="21">
        <v>29</v>
      </c>
      <c r="G33" s="21">
        <f t="shared" si="4"/>
        <v>1480.1569407859006</v>
      </c>
      <c r="H33" s="21">
        <v>1475</v>
      </c>
      <c r="I33" s="28">
        <v>42937</v>
      </c>
      <c r="J33" s="21">
        <v>51</v>
      </c>
      <c r="K33" s="21">
        <v>9.1999999999999993</v>
      </c>
      <c r="L33" s="21">
        <v>11.7</v>
      </c>
      <c r="M33" s="21">
        <f t="shared" si="0"/>
        <v>1455.9814415422045</v>
      </c>
      <c r="N33" s="21">
        <f t="shared" si="5"/>
        <v>363.99536038555112</v>
      </c>
      <c r="O33" s="21">
        <f t="shared" si="1"/>
        <v>1.420019180503558</v>
      </c>
      <c r="P33" s="21">
        <f t="shared" si="2"/>
        <v>-1.079980819496442</v>
      </c>
      <c r="Q33" s="26">
        <f t="shared" si="3"/>
        <v>-2.9670180915287074E-3</v>
      </c>
    </row>
    <row r="34" spans="1:17" x14ac:dyDescent="0.25">
      <c r="A34" s="25">
        <v>39234</v>
      </c>
      <c r="B34" s="26">
        <v>0.1623</v>
      </c>
      <c r="C34" s="21">
        <v>1503.349976</v>
      </c>
      <c r="D34" s="26">
        <v>4.2799999999999998E-2</v>
      </c>
      <c r="E34" s="26">
        <v>1.7299999999999999E-2</v>
      </c>
      <c r="F34" s="21">
        <v>32</v>
      </c>
      <c r="G34" s="21">
        <f t="shared" si="4"/>
        <v>1437.4382683908402</v>
      </c>
      <c r="H34" s="21">
        <v>1425</v>
      </c>
      <c r="I34" s="28">
        <v>42965</v>
      </c>
      <c r="J34" s="21">
        <v>50</v>
      </c>
      <c r="K34" s="21">
        <v>10.8</v>
      </c>
      <c r="L34" s="21">
        <v>18</v>
      </c>
      <c r="M34" s="21">
        <f t="shared" si="0"/>
        <v>1405.8696498209788</v>
      </c>
      <c r="N34" s="21">
        <f t="shared" si="5"/>
        <v>351.4674124552447</v>
      </c>
      <c r="O34" s="21">
        <f t="shared" si="1"/>
        <v>1.3618999834310288</v>
      </c>
      <c r="P34" s="21">
        <f t="shared" si="2"/>
        <v>-5.8381000165689709</v>
      </c>
      <c r="Q34" s="26">
        <f t="shared" si="3"/>
        <v>-1.6610643859656223E-2</v>
      </c>
    </row>
    <row r="35" spans="1:17" x14ac:dyDescent="0.25">
      <c r="A35" s="25">
        <v>39264</v>
      </c>
      <c r="B35" s="26">
        <v>0.23519999999999999</v>
      </c>
      <c r="C35" s="21">
        <v>1455.2700199999999</v>
      </c>
      <c r="D35" s="26">
        <v>5.1299999999999998E-2</v>
      </c>
      <c r="E35" s="26">
        <v>1.7399999999999999E-2</v>
      </c>
      <c r="F35" s="21">
        <v>31</v>
      </c>
      <c r="G35" s="21">
        <f t="shared" si="4"/>
        <v>1365.8501607706921</v>
      </c>
      <c r="H35" s="21">
        <v>1365</v>
      </c>
      <c r="I35" s="28">
        <v>43000</v>
      </c>
      <c r="J35" s="21">
        <v>53</v>
      </c>
      <c r="K35" s="21">
        <v>17.2</v>
      </c>
      <c r="L35" s="21">
        <v>7.1</v>
      </c>
      <c r="M35" s="21">
        <f t="shared" si="0"/>
        <v>1337.6698357510252</v>
      </c>
      <c r="N35" s="21">
        <f t="shared" si="5"/>
        <v>334.41745893775629</v>
      </c>
      <c r="O35" s="21">
        <f t="shared" si="1"/>
        <v>1.5353347393148364</v>
      </c>
      <c r="P35" s="21">
        <f t="shared" si="2"/>
        <v>11.635334739314835</v>
      </c>
      <c r="Q35" s="26">
        <f t="shared" si="3"/>
        <v>3.4792844776326319E-2</v>
      </c>
    </row>
    <row r="36" spans="1:17" x14ac:dyDescent="0.25">
      <c r="A36" s="25">
        <v>39295</v>
      </c>
      <c r="B36" s="26">
        <v>0.23380000000000001</v>
      </c>
      <c r="C36" s="21">
        <v>1473.98999</v>
      </c>
      <c r="D36" s="26">
        <v>4.02E-2</v>
      </c>
      <c r="E36" s="26">
        <v>1.84E-2</v>
      </c>
      <c r="F36" s="21">
        <v>28</v>
      </c>
      <c r="G36" s="21">
        <f t="shared" si="4"/>
        <v>1387.2338203372988</v>
      </c>
      <c r="H36" s="21">
        <v>1375</v>
      </c>
      <c r="I36" s="28">
        <v>43028</v>
      </c>
      <c r="J36" s="21">
        <v>50</v>
      </c>
      <c r="K36" s="21">
        <v>17.600000000000001</v>
      </c>
      <c r="L36" s="21">
        <v>1.6</v>
      </c>
      <c r="M36" s="21">
        <f t="shared" si="0"/>
        <v>1349.8488926793821</v>
      </c>
      <c r="N36" s="21">
        <f t="shared" si="5"/>
        <v>337.46222316984552</v>
      </c>
      <c r="O36" s="21">
        <f t="shared" si="1"/>
        <v>1.0966435950577174</v>
      </c>
      <c r="P36" s="21">
        <f t="shared" si="2"/>
        <v>17.096643595057717</v>
      </c>
      <c r="Q36" s="26">
        <f t="shared" si="3"/>
        <v>5.0662392473047088E-2</v>
      </c>
    </row>
    <row r="37" spans="1:17" x14ac:dyDescent="0.25">
      <c r="A37" s="25">
        <v>39326</v>
      </c>
      <c r="B37" s="29">
        <v>0.18</v>
      </c>
      <c r="C37" s="21">
        <v>1526.75</v>
      </c>
      <c r="D37" s="26">
        <v>3.4299999999999997E-2</v>
      </c>
      <c r="E37" s="26">
        <v>1.7999999999999999E-2</v>
      </c>
      <c r="F37" s="21">
        <v>33</v>
      </c>
      <c r="G37" s="21">
        <f t="shared" si="4"/>
        <v>1450.2362572613376</v>
      </c>
      <c r="H37" s="21">
        <v>1450</v>
      </c>
      <c r="I37" s="28">
        <v>43056</v>
      </c>
      <c r="J37" s="21">
        <v>50</v>
      </c>
      <c r="K37" s="21">
        <v>13.2</v>
      </c>
      <c r="L37" s="21">
        <v>3</v>
      </c>
      <c r="M37" s="21">
        <f t="shared" si="0"/>
        <v>1430.0029671779073</v>
      </c>
      <c r="N37" s="21">
        <f t="shared" si="5"/>
        <v>357.50074179447682</v>
      </c>
      <c r="O37" s="21">
        <f t="shared" si="1"/>
        <v>1.1513628675780043</v>
      </c>
      <c r="P37" s="21">
        <f t="shared" si="2"/>
        <v>11.351362867578004</v>
      </c>
      <c r="Q37" s="26">
        <f t="shared" si="3"/>
        <v>3.1751998081457899E-2</v>
      </c>
    </row>
    <row r="38" spans="1:17" x14ac:dyDescent="0.25">
      <c r="A38" s="25">
        <v>39356</v>
      </c>
      <c r="B38" s="26">
        <v>0.18529999999999999</v>
      </c>
      <c r="C38" s="21">
        <v>1549.380005</v>
      </c>
      <c r="D38" s="26">
        <v>4.0099999999999997E-2</v>
      </c>
      <c r="E38" s="26">
        <v>1.77E-2</v>
      </c>
      <c r="F38" s="21">
        <v>30</v>
      </c>
      <c r="G38" s="21">
        <f t="shared" si="4"/>
        <v>1474.0715475756722</v>
      </c>
      <c r="H38" s="21">
        <v>1475</v>
      </c>
      <c r="I38" s="28">
        <v>43091</v>
      </c>
      <c r="J38" s="21">
        <v>52</v>
      </c>
      <c r="K38" s="21">
        <v>17</v>
      </c>
      <c r="L38" s="21">
        <v>27.1</v>
      </c>
      <c r="M38" s="21">
        <f t="shared" si="0"/>
        <v>1449.5975308370939</v>
      </c>
      <c r="N38" s="21">
        <f t="shared" si="5"/>
        <v>362.39938270927348</v>
      </c>
      <c r="O38" s="21">
        <f t="shared" si="1"/>
        <v>1.2525217407586802</v>
      </c>
      <c r="P38" s="21">
        <f t="shared" si="2"/>
        <v>-8.8474782592413206</v>
      </c>
      <c r="Q38" s="26">
        <f t="shared" si="3"/>
        <v>-2.4413612940226793E-2</v>
      </c>
    </row>
    <row r="39" spans="1:17" x14ac:dyDescent="0.25">
      <c r="A39" s="25">
        <v>39387</v>
      </c>
      <c r="B39" s="26">
        <v>0.22869999999999999</v>
      </c>
      <c r="C39" s="21">
        <v>1481.1400149999999</v>
      </c>
      <c r="D39" s="26">
        <v>3.6299999999999999E-2</v>
      </c>
      <c r="E39" s="26">
        <v>1.8800000000000001E-2</v>
      </c>
      <c r="F39" s="21">
        <v>31</v>
      </c>
      <c r="G39" s="21">
        <f t="shared" si="4"/>
        <v>1390.6894899745412</v>
      </c>
      <c r="H39" s="21">
        <v>1390</v>
      </c>
      <c r="I39" s="28">
        <v>42754</v>
      </c>
      <c r="J39" s="21">
        <v>50</v>
      </c>
      <c r="K39" s="21">
        <v>18.100000000000001</v>
      </c>
      <c r="L39" s="21">
        <v>6.9</v>
      </c>
      <c r="M39" s="21">
        <f t="shared" si="0"/>
        <v>1365.0052388529623</v>
      </c>
      <c r="N39" s="21">
        <f t="shared" si="5"/>
        <v>341.25130971324057</v>
      </c>
      <c r="O39" s="21">
        <f t="shared" si="1"/>
        <v>1.1095945792216366</v>
      </c>
      <c r="P39" s="21">
        <f t="shared" si="2"/>
        <v>12.309594579221638</v>
      </c>
      <c r="Q39" s="26">
        <f t="shared" si="3"/>
        <v>3.6071933583392266E-2</v>
      </c>
    </row>
    <row r="40" spans="1:17" x14ac:dyDescent="0.25">
      <c r="A40" s="25">
        <v>39417</v>
      </c>
      <c r="B40" s="26">
        <v>0.22500000000000001</v>
      </c>
      <c r="C40" s="21">
        <v>1468.3599850000001</v>
      </c>
      <c r="D40" s="26">
        <v>2.76E-2</v>
      </c>
      <c r="E40" s="26">
        <v>1.8700000000000001E-2</v>
      </c>
      <c r="F40" s="21">
        <v>31</v>
      </c>
      <c r="G40" s="21">
        <f t="shared" si="4"/>
        <v>1379.0921071222922</v>
      </c>
      <c r="H40" s="21">
        <v>1380</v>
      </c>
      <c r="I40" s="28">
        <v>42782</v>
      </c>
      <c r="J40" s="21">
        <v>47</v>
      </c>
      <c r="K40" s="21">
        <v>17.5</v>
      </c>
      <c r="L40" s="21">
        <v>32</v>
      </c>
      <c r="M40" s="21">
        <f t="shared" si="0"/>
        <v>1357.6042226905315</v>
      </c>
      <c r="N40" s="21">
        <f t="shared" si="5"/>
        <v>339.40105567263288</v>
      </c>
      <c r="O40" s="21">
        <f t="shared" si="1"/>
        <v>0.83759651241050326</v>
      </c>
      <c r="P40" s="21">
        <f t="shared" si="2"/>
        <v>-13.662403487589497</v>
      </c>
      <c r="Q40" s="26">
        <f t="shared" si="3"/>
        <v>-4.0254451950695998E-2</v>
      </c>
    </row>
    <row r="41" spans="1:17" x14ac:dyDescent="0.25">
      <c r="A41" s="25">
        <v>39448</v>
      </c>
      <c r="B41" s="26">
        <v>0.26200000000000001</v>
      </c>
      <c r="C41" s="21">
        <v>1378.5500489999999</v>
      </c>
      <c r="D41" s="26">
        <v>1.6400000000000001E-2</v>
      </c>
      <c r="E41" s="26">
        <v>2.0299999999999999E-2</v>
      </c>
      <c r="F41" s="21">
        <v>29</v>
      </c>
      <c r="G41" s="21">
        <f t="shared" si="4"/>
        <v>1283.6619005453331</v>
      </c>
      <c r="H41" s="21">
        <v>1285</v>
      </c>
      <c r="I41" s="28">
        <v>42816</v>
      </c>
      <c r="J41" s="21">
        <v>51</v>
      </c>
      <c r="K41" s="21">
        <v>20.399999999999999</v>
      </c>
      <c r="L41" s="21">
        <v>15.7</v>
      </c>
      <c r="M41" s="21">
        <f t="shared" si="0"/>
        <v>1261.6587848929391</v>
      </c>
      <c r="N41" s="21">
        <f t="shared" si="5"/>
        <v>315.41469622323478</v>
      </c>
      <c r="O41" s="21">
        <f t="shared" si="1"/>
        <v>0.43785635384270938</v>
      </c>
      <c r="P41" s="21">
        <f t="shared" si="2"/>
        <v>5.1378563538427091</v>
      </c>
      <c r="Q41" s="26">
        <f t="shared" si="3"/>
        <v>1.6289210412080452E-2</v>
      </c>
    </row>
    <row r="42" spans="1:17" x14ac:dyDescent="0.25">
      <c r="A42" s="25">
        <v>39479</v>
      </c>
      <c r="B42" s="26">
        <v>0.26540000000000002</v>
      </c>
      <c r="C42" s="21">
        <v>1330.630005</v>
      </c>
      <c r="D42" s="26">
        <v>2.07E-2</v>
      </c>
      <c r="E42" s="26">
        <v>2.07E-2</v>
      </c>
      <c r="F42" s="21">
        <v>31</v>
      </c>
      <c r="G42" s="21">
        <f t="shared" si="4"/>
        <v>1235.2110541248912</v>
      </c>
      <c r="H42" s="21">
        <v>1235</v>
      </c>
      <c r="I42" s="28">
        <v>42844</v>
      </c>
      <c r="J42" s="21">
        <v>50</v>
      </c>
      <c r="K42" s="21">
        <v>18.100000000000001</v>
      </c>
      <c r="L42" s="21">
        <v>6.8</v>
      </c>
      <c r="M42" s="21">
        <f t="shared" si="0"/>
        <v>1213.4029741538345</v>
      </c>
      <c r="N42" s="21">
        <f t="shared" si="5"/>
        <v>303.35074353845863</v>
      </c>
      <c r="O42" s="21">
        <f t="shared" si="1"/>
        <v>0.56563389749985149</v>
      </c>
      <c r="P42" s="21">
        <f t="shared" si="2"/>
        <v>11.865633897499853</v>
      </c>
      <c r="Q42" s="26">
        <f t="shared" si="3"/>
        <v>3.9115229318683158E-2</v>
      </c>
    </row>
    <row r="43" spans="1:17" x14ac:dyDescent="0.25">
      <c r="A43" s="25">
        <v>39508</v>
      </c>
      <c r="B43" s="26">
        <v>0.25609999999999999</v>
      </c>
      <c r="C43" s="21">
        <v>1322.6999510000001</v>
      </c>
      <c r="D43" s="26">
        <v>1.2200000000000001E-2</v>
      </c>
      <c r="E43" s="26">
        <v>2.1499999999999998E-2</v>
      </c>
      <c r="F43" s="21">
        <v>30</v>
      </c>
      <c r="G43" s="21">
        <f t="shared" si="4"/>
        <v>1231.4733245350481</v>
      </c>
      <c r="H43" s="21">
        <v>1235</v>
      </c>
      <c r="I43" s="28">
        <v>42872</v>
      </c>
      <c r="J43" s="21">
        <v>47</v>
      </c>
      <c r="K43" s="21">
        <v>18.3</v>
      </c>
      <c r="L43" s="21">
        <v>1</v>
      </c>
      <c r="M43" s="21">
        <f t="shared" si="0"/>
        <v>1214.7613888913095</v>
      </c>
      <c r="N43" s="21">
        <f t="shared" si="5"/>
        <v>303.69034722282737</v>
      </c>
      <c r="O43" s="21">
        <f t="shared" si="1"/>
        <v>0.32303444522602631</v>
      </c>
      <c r="P43" s="21">
        <f t="shared" si="2"/>
        <v>17.623034445226025</v>
      </c>
      <c r="Q43" s="26">
        <f t="shared" si="3"/>
        <v>5.8029616701302127E-2</v>
      </c>
    </row>
    <row r="44" spans="1:17" x14ac:dyDescent="0.25">
      <c r="A44" s="25">
        <v>39539</v>
      </c>
      <c r="B44" s="26">
        <v>0.2079</v>
      </c>
      <c r="C44" s="21">
        <v>1385.589966</v>
      </c>
      <c r="D44" s="26">
        <v>1.17E-2</v>
      </c>
      <c r="E44" s="26">
        <v>2.0799999999999999E-2</v>
      </c>
      <c r="F44" s="21">
        <v>30</v>
      </c>
      <c r="G44" s="21">
        <f t="shared" si="4"/>
        <v>1306.7792734382733</v>
      </c>
      <c r="H44" s="21">
        <v>1305</v>
      </c>
      <c r="I44" s="28">
        <v>42907</v>
      </c>
      <c r="J44" s="21">
        <v>52</v>
      </c>
      <c r="K44" s="21">
        <v>15.3</v>
      </c>
      <c r="L44" s="21">
        <v>2.85</v>
      </c>
      <c r="M44" s="21">
        <f t="shared" si="0"/>
        <v>1287.5265735342618</v>
      </c>
      <c r="N44" s="21">
        <f t="shared" si="5"/>
        <v>321.88164338356546</v>
      </c>
      <c r="O44" s="21">
        <f t="shared" si="1"/>
        <v>0.32440460468730492</v>
      </c>
      <c r="P44" s="21">
        <f t="shared" si="2"/>
        <v>12.774404604687305</v>
      </c>
      <c r="Q44" s="26">
        <f t="shared" si="3"/>
        <v>3.9686651498373506E-2</v>
      </c>
    </row>
    <row r="45" spans="1:17" x14ac:dyDescent="0.25">
      <c r="A45" s="25">
        <v>39569</v>
      </c>
      <c r="B45" s="26">
        <v>0.17829999999999999</v>
      </c>
      <c r="C45" s="21">
        <v>1400.380005</v>
      </c>
      <c r="D45" s="26">
        <v>1.9800000000000002E-2</v>
      </c>
      <c r="E45" s="26">
        <v>2.0400000000000001E-2</v>
      </c>
      <c r="F45" s="21">
        <v>31</v>
      </c>
      <c r="G45" s="21">
        <f t="shared" si="4"/>
        <v>1331.1673504763448</v>
      </c>
      <c r="H45" s="21">
        <v>1330</v>
      </c>
      <c r="I45" s="28">
        <v>42935</v>
      </c>
      <c r="J45" s="21">
        <v>50</v>
      </c>
      <c r="K45" s="21">
        <v>13.2</v>
      </c>
      <c r="L45" s="21">
        <v>54.8</v>
      </c>
      <c r="M45" s="21">
        <f t="shared" si="0"/>
        <v>1313.197490543299</v>
      </c>
      <c r="N45" s="21">
        <f t="shared" si="5"/>
        <v>328.29937263582474</v>
      </c>
      <c r="O45" s="21">
        <f t="shared" si="1"/>
        <v>0.57476345311984622</v>
      </c>
      <c r="P45" s="21">
        <f t="shared" si="2"/>
        <v>-41.025236546880151</v>
      </c>
      <c r="Q45" s="26">
        <f t="shared" si="3"/>
        <v>-0.12496288438658865</v>
      </c>
    </row>
    <row r="46" spans="1:17" x14ac:dyDescent="0.25">
      <c r="A46" s="25">
        <v>39600</v>
      </c>
      <c r="B46" s="26">
        <v>0.23949999999999999</v>
      </c>
      <c r="C46" s="21">
        <v>1280</v>
      </c>
      <c r="D46" s="26">
        <v>1.6E-2</v>
      </c>
      <c r="E46" s="26">
        <v>2.1399999999999999E-2</v>
      </c>
      <c r="F46" s="21">
        <v>31</v>
      </c>
      <c r="G46" s="21">
        <f t="shared" si="4"/>
        <v>1196.0238273852699</v>
      </c>
      <c r="H46" s="21">
        <v>1200</v>
      </c>
      <c r="I46" s="28">
        <v>42963</v>
      </c>
      <c r="J46" s="21">
        <v>47</v>
      </c>
      <c r="K46" s="21">
        <v>15.7</v>
      </c>
      <c r="L46" s="21">
        <v>5.4</v>
      </c>
      <c r="M46" s="21">
        <f t="shared" si="0"/>
        <v>1181.8302163220217</v>
      </c>
      <c r="N46" s="21">
        <f t="shared" si="5"/>
        <v>295.45755408050542</v>
      </c>
      <c r="O46" s="21">
        <f t="shared" si="1"/>
        <v>0.42312070408958635</v>
      </c>
      <c r="P46" s="21">
        <f t="shared" si="2"/>
        <v>10.723120704089585</v>
      </c>
      <c r="Q46" s="26">
        <f t="shared" si="3"/>
        <v>3.6293269730269882E-2</v>
      </c>
    </row>
    <row r="47" spans="1:17" x14ac:dyDescent="0.25">
      <c r="A47" s="25">
        <v>39630</v>
      </c>
      <c r="B47" s="26">
        <v>0.22939999999999999</v>
      </c>
      <c r="C47" s="21">
        <v>1267.380005</v>
      </c>
      <c r="D47" s="26">
        <v>1.55E-2</v>
      </c>
      <c r="E47" s="26">
        <v>2.29E-2</v>
      </c>
      <c r="F47" s="21">
        <v>29</v>
      </c>
      <c r="G47" s="21">
        <f t="shared" si="4"/>
        <v>1189.8964253698266</v>
      </c>
      <c r="H47" s="21">
        <v>1190</v>
      </c>
      <c r="I47" s="28">
        <v>42998</v>
      </c>
      <c r="J47" s="21">
        <v>51</v>
      </c>
      <c r="K47" s="21">
        <v>15.3</v>
      </c>
      <c r="L47" s="21">
        <v>2.8</v>
      </c>
      <c r="M47" s="21">
        <f t="shared" si="0"/>
        <v>1172.1255422512891</v>
      </c>
      <c r="N47" s="21">
        <f t="shared" si="5"/>
        <v>293.03138556282227</v>
      </c>
      <c r="O47" s="21">
        <f t="shared" si="1"/>
        <v>0.37994611828377273</v>
      </c>
      <c r="P47" s="21">
        <f t="shared" si="2"/>
        <v>12.879946118283772</v>
      </c>
      <c r="Q47" s="26">
        <f t="shared" si="3"/>
        <v>4.3954152192760505E-2</v>
      </c>
    </row>
    <row r="48" spans="1:17" x14ac:dyDescent="0.25">
      <c r="A48" s="25">
        <v>39661</v>
      </c>
      <c r="B48" s="26">
        <v>0.20649999999999999</v>
      </c>
      <c r="C48" s="21">
        <v>1282.829956</v>
      </c>
      <c r="D48" s="26">
        <v>1.6299999999999999E-2</v>
      </c>
      <c r="E48" s="26">
        <v>2.2499999999999999E-2</v>
      </c>
      <c r="F48" s="21">
        <v>32</v>
      </c>
      <c r="G48" s="21">
        <f t="shared" si="4"/>
        <v>1208.2649092339425</v>
      </c>
      <c r="H48" s="21">
        <v>1210</v>
      </c>
      <c r="I48" s="28">
        <v>43026</v>
      </c>
      <c r="J48" s="21">
        <v>50</v>
      </c>
      <c r="K48" s="21">
        <v>14.1</v>
      </c>
      <c r="L48" s="21">
        <v>68.900000000000006</v>
      </c>
      <c r="M48" s="21">
        <f t="shared" si="0"/>
        <v>1193.2012333060125</v>
      </c>
      <c r="N48" s="21">
        <f t="shared" si="5"/>
        <v>298.30030832650311</v>
      </c>
      <c r="O48" s="21">
        <f t="shared" si="1"/>
        <v>0.44675201643480844</v>
      </c>
      <c r="P48" s="21">
        <f t="shared" si="2"/>
        <v>-54.353247983565197</v>
      </c>
      <c r="Q48" s="26">
        <f t="shared" si="3"/>
        <v>-0.18220982837226277</v>
      </c>
    </row>
    <row r="49" spans="1:17" x14ac:dyDescent="0.25">
      <c r="A49" s="25">
        <v>39692</v>
      </c>
      <c r="B49" s="26">
        <v>0.39389999999999997</v>
      </c>
      <c r="C49" s="21">
        <v>1166.3599850000001</v>
      </c>
      <c r="D49" s="26">
        <v>1.0200000000000001E-2</v>
      </c>
      <c r="E49" s="26">
        <v>2.3699999999999999E-2</v>
      </c>
      <c r="F49" s="21">
        <v>31</v>
      </c>
      <c r="G49" s="21">
        <f t="shared" si="4"/>
        <v>1045.4352858337909</v>
      </c>
      <c r="H49" s="21">
        <v>1045</v>
      </c>
      <c r="I49" s="28">
        <v>43061</v>
      </c>
      <c r="J49" s="21">
        <v>53</v>
      </c>
      <c r="K49" s="21">
        <v>19.899999999999999</v>
      </c>
      <c r="L49" s="21">
        <v>94</v>
      </c>
      <c r="M49" s="21">
        <f t="shared" si="0"/>
        <v>1023.5534004083944</v>
      </c>
      <c r="N49" s="21">
        <f t="shared" si="5"/>
        <v>255.8883501020986</v>
      </c>
      <c r="O49" s="21">
        <f t="shared" si="1"/>
        <v>0.23901934192915228</v>
      </c>
      <c r="P49" s="21">
        <f t="shared" si="2"/>
        <v>-73.860980658070844</v>
      </c>
      <c r="Q49" s="26">
        <f t="shared" si="3"/>
        <v>-0.28864534328585323</v>
      </c>
    </row>
    <row r="50" spans="1:17" x14ac:dyDescent="0.25">
      <c r="A50" s="25">
        <v>39722</v>
      </c>
      <c r="B50" s="26">
        <v>0.59889999999999999</v>
      </c>
      <c r="C50" s="21">
        <v>968.75</v>
      </c>
      <c r="D50" s="26">
        <v>1.1999999999999999E-3</v>
      </c>
      <c r="E50" s="26">
        <v>2.9600000000000001E-2</v>
      </c>
      <c r="F50" s="21">
        <v>28</v>
      </c>
      <c r="G50" s="21">
        <f t="shared" si="4"/>
        <v>831.06473154279468</v>
      </c>
      <c r="H50" s="21">
        <v>830</v>
      </c>
      <c r="I50" s="28">
        <v>43089</v>
      </c>
      <c r="J50" s="21">
        <v>50</v>
      </c>
      <c r="K50" s="21">
        <v>28.3</v>
      </c>
      <c r="L50" s="21">
        <v>22.1</v>
      </c>
      <c r="M50" s="21">
        <f t="shared" si="0"/>
        <v>801.5635728573327</v>
      </c>
      <c r="N50" s="21">
        <f t="shared" si="5"/>
        <v>200.39089321433318</v>
      </c>
      <c r="O50" s="21">
        <f t="shared" si="1"/>
        <v>2.1053062186334851E-2</v>
      </c>
      <c r="P50" s="21">
        <f t="shared" si="2"/>
        <v>6.2210530621863338</v>
      </c>
      <c r="Q50" s="26">
        <f t="shared" si="3"/>
        <v>3.1044589713627595E-2</v>
      </c>
    </row>
    <row r="51" spans="1:17" x14ac:dyDescent="0.25">
      <c r="A51" s="25">
        <v>39753</v>
      </c>
      <c r="B51" s="26">
        <v>0.55279999999999996</v>
      </c>
      <c r="C51" s="21">
        <v>896.23999000000003</v>
      </c>
      <c r="D51" s="26">
        <v>2.0000000000000001E-4</v>
      </c>
      <c r="E51" s="26">
        <v>3.2300000000000002E-2</v>
      </c>
      <c r="F51" s="21">
        <v>33</v>
      </c>
      <c r="G51" s="21">
        <f t="shared" si="4"/>
        <v>766.66339884548722</v>
      </c>
      <c r="H51" s="21">
        <v>765</v>
      </c>
      <c r="I51" s="28">
        <v>42752</v>
      </c>
      <c r="J51" s="21">
        <v>50</v>
      </c>
      <c r="K51" s="21">
        <v>24.6</v>
      </c>
      <c r="L51" s="21">
        <v>3</v>
      </c>
      <c r="M51" s="21">
        <f t="shared" si="0"/>
        <v>740.37904138299609</v>
      </c>
      <c r="N51" s="21">
        <f t="shared" si="5"/>
        <v>185.09476034574902</v>
      </c>
      <c r="O51" s="21">
        <f t="shared" si="1"/>
        <v>3.7917751537140556E-3</v>
      </c>
      <c r="P51" s="21">
        <f t="shared" si="2"/>
        <v>21.603791775153717</v>
      </c>
      <c r="Q51" s="26">
        <f t="shared" si="3"/>
        <v>0.11671746804068774</v>
      </c>
    </row>
    <row r="52" spans="1:17" x14ac:dyDescent="0.25">
      <c r="A52" s="25">
        <v>39783</v>
      </c>
      <c r="B52" s="29">
        <v>0.4</v>
      </c>
      <c r="C52" s="21">
        <v>903.25</v>
      </c>
      <c r="D52" s="26">
        <v>1.1000000000000001E-3</v>
      </c>
      <c r="E52" s="26">
        <v>3.2300000000000002E-2</v>
      </c>
      <c r="F52" s="21">
        <v>30</v>
      </c>
      <c r="G52" s="21">
        <f t="shared" si="4"/>
        <v>808.66893097073535</v>
      </c>
      <c r="H52" s="21">
        <v>810</v>
      </c>
      <c r="I52" s="28">
        <v>42787</v>
      </c>
      <c r="J52" s="21">
        <v>52</v>
      </c>
      <c r="K52" s="21">
        <v>21.2</v>
      </c>
      <c r="L52" s="21">
        <v>26.5</v>
      </c>
      <c r="M52" s="21">
        <f t="shared" si="0"/>
        <v>788.67307295947444</v>
      </c>
      <c r="N52" s="21">
        <f t="shared" si="5"/>
        <v>197.16826823986861</v>
      </c>
      <c r="O52" s="21">
        <f t="shared" si="1"/>
        <v>1.974377703926565E-2</v>
      </c>
      <c r="P52" s="21">
        <f t="shared" si="2"/>
        <v>-5.2802562229607348</v>
      </c>
      <c r="Q52" s="26">
        <f t="shared" si="3"/>
        <v>-2.6780456460351643E-2</v>
      </c>
    </row>
    <row r="53" spans="1:17" x14ac:dyDescent="0.25">
      <c r="A53" s="25">
        <v>39814</v>
      </c>
      <c r="B53" s="26">
        <v>0.44840000000000002</v>
      </c>
      <c r="C53" s="21">
        <v>825.88000499999998</v>
      </c>
      <c r="D53" s="26">
        <v>1.5E-3</v>
      </c>
      <c r="E53" s="26">
        <v>3.2399999999999998E-2</v>
      </c>
      <c r="F53" s="21">
        <v>28</v>
      </c>
      <c r="G53" s="21">
        <f t="shared" si="4"/>
        <v>733.66960029691813</v>
      </c>
      <c r="H53" s="21">
        <v>735</v>
      </c>
      <c r="I53" s="28">
        <v>42815</v>
      </c>
      <c r="J53" s="21">
        <v>50</v>
      </c>
      <c r="K53" s="21">
        <v>19.2</v>
      </c>
      <c r="L53" s="21">
        <v>32.799999999999997</v>
      </c>
      <c r="M53" s="21">
        <f t="shared" si="0"/>
        <v>715.64898811819035</v>
      </c>
      <c r="N53" s="21">
        <f t="shared" si="5"/>
        <v>178.91224702954759</v>
      </c>
      <c r="O53" s="21">
        <f t="shared" si="1"/>
        <v>2.2797789368874565E-2</v>
      </c>
      <c r="P53" s="21">
        <f t="shared" si="2"/>
        <v>-13.577202210631123</v>
      </c>
      <c r="Q53" s="26">
        <f t="shared" si="3"/>
        <v>-7.5887494769370539E-2</v>
      </c>
    </row>
    <row r="54" spans="1:17" x14ac:dyDescent="0.25">
      <c r="A54" s="25">
        <v>39845</v>
      </c>
      <c r="B54" s="26">
        <v>0.46350000000000002</v>
      </c>
      <c r="C54" s="21">
        <v>735.09002699999996</v>
      </c>
      <c r="D54" s="26">
        <v>1.6000000000000001E-3</v>
      </c>
      <c r="E54" s="26">
        <v>3.4299999999999997E-2</v>
      </c>
      <c r="F54" s="21">
        <v>32</v>
      </c>
      <c r="G54" s="21">
        <f t="shared" si="4"/>
        <v>644.82572339910507</v>
      </c>
      <c r="H54" s="21">
        <v>645</v>
      </c>
      <c r="I54" s="28">
        <v>42843</v>
      </c>
      <c r="J54" s="21">
        <v>50</v>
      </c>
      <c r="K54" s="21">
        <v>16.3</v>
      </c>
      <c r="L54" s="21">
        <v>2.2999999999999998</v>
      </c>
      <c r="M54" s="21">
        <f t="shared" si="0"/>
        <v>628.55864562844226</v>
      </c>
      <c r="N54" s="21">
        <f t="shared" si="5"/>
        <v>157.13966140711057</v>
      </c>
      <c r="O54" s="21">
        <f t="shared" si="1"/>
        <v>2.4330776759890951E-2</v>
      </c>
      <c r="P54" s="21">
        <f t="shared" si="2"/>
        <v>14.024330776759891</v>
      </c>
      <c r="Q54" s="26">
        <f t="shared" si="3"/>
        <v>8.9247556289600669E-2</v>
      </c>
    </row>
    <row r="55" spans="1:17" x14ac:dyDescent="0.25">
      <c r="A55" s="25">
        <v>39873</v>
      </c>
      <c r="B55" s="26">
        <v>0.44140000000000001</v>
      </c>
      <c r="C55" s="21">
        <v>797.86999500000002</v>
      </c>
      <c r="D55" s="26">
        <v>1.6999999999999999E-3</v>
      </c>
      <c r="E55" s="26">
        <v>3.5999999999999997E-2</v>
      </c>
      <c r="F55" s="21">
        <v>30</v>
      </c>
      <c r="G55" s="21">
        <f t="shared" si="4"/>
        <v>706.73796802332015</v>
      </c>
      <c r="H55" s="21">
        <v>705</v>
      </c>
      <c r="I55" s="28">
        <v>42871</v>
      </c>
      <c r="J55" s="21">
        <v>46</v>
      </c>
      <c r="K55" s="21">
        <v>15.7</v>
      </c>
      <c r="L55" s="21">
        <v>1.1000000000000001</v>
      </c>
      <c r="M55" s="21">
        <f t="shared" si="0"/>
        <v>689.14897234354032</v>
      </c>
      <c r="N55" s="21">
        <f t="shared" si="5"/>
        <v>172.28724308588508</v>
      </c>
      <c r="O55" s="21">
        <f t="shared" si="1"/>
        <v>2.6268545834774008E-2</v>
      </c>
      <c r="P55" s="21">
        <f t="shared" si="2"/>
        <v>14.626268545834774</v>
      </c>
      <c r="Q55" s="26">
        <f t="shared" si="3"/>
        <v>8.489466941289199E-2</v>
      </c>
    </row>
    <row r="56" spans="1:17" x14ac:dyDescent="0.25">
      <c r="A56" s="25">
        <v>39904</v>
      </c>
      <c r="B56" s="26">
        <v>0.36499999999999999</v>
      </c>
      <c r="C56" s="21">
        <v>872.80999799999995</v>
      </c>
      <c r="D56" s="26">
        <v>4.0000000000000002E-4</v>
      </c>
      <c r="E56" s="26">
        <v>1.83E-2</v>
      </c>
      <c r="F56" s="21">
        <v>29</v>
      </c>
      <c r="G56" s="21">
        <f t="shared" si="4"/>
        <v>790.68039585072233</v>
      </c>
      <c r="H56" s="21">
        <v>790</v>
      </c>
      <c r="I56" s="28">
        <v>42906</v>
      </c>
      <c r="J56" s="21">
        <v>51</v>
      </c>
      <c r="K56" s="21">
        <v>17.8</v>
      </c>
      <c r="L56" s="21">
        <v>2.2000000000000002</v>
      </c>
      <c r="M56" s="21">
        <f t="shared" si="0"/>
        <v>772.15584780919608</v>
      </c>
      <c r="N56" s="21">
        <f t="shared" si="5"/>
        <v>193.03896195229902</v>
      </c>
      <c r="O56" s="21">
        <f t="shared" si="1"/>
        <v>6.7007419801234187E-3</v>
      </c>
      <c r="P56" s="21">
        <f t="shared" si="2"/>
        <v>15.606700741980125</v>
      </c>
      <c r="Q56" s="26">
        <f t="shared" si="3"/>
        <v>8.0847413310462302E-2</v>
      </c>
    </row>
    <row r="57" spans="1:17" x14ac:dyDescent="0.25">
      <c r="A57" s="25">
        <v>39934</v>
      </c>
      <c r="B57" s="26">
        <v>0.28920000000000001</v>
      </c>
      <c r="C57" s="21">
        <v>919.14001499999995</v>
      </c>
      <c r="D57" s="26">
        <v>1.4E-3</v>
      </c>
      <c r="E57" s="26">
        <v>1.95E-2</v>
      </c>
      <c r="F57" s="21">
        <v>32</v>
      </c>
      <c r="G57" s="21">
        <f t="shared" si="4"/>
        <v>845.37880384790401</v>
      </c>
      <c r="H57" s="21">
        <v>845</v>
      </c>
      <c r="I57" s="28">
        <v>42934</v>
      </c>
      <c r="J57" s="21">
        <v>50</v>
      </c>
      <c r="K57" s="21">
        <v>11.7</v>
      </c>
      <c r="L57" s="21">
        <v>3</v>
      </c>
      <c r="M57" s="21">
        <f t="shared" si="0"/>
        <v>833.13796074398692</v>
      </c>
      <c r="N57" s="21">
        <f t="shared" si="5"/>
        <v>208.28449018599673</v>
      </c>
      <c r="O57" s="21">
        <f t="shared" si="1"/>
        <v>2.7002493161134889E-2</v>
      </c>
      <c r="P57" s="21">
        <f t="shared" si="2"/>
        <v>8.7270024931611339</v>
      </c>
      <c r="Q57" s="26">
        <f t="shared" si="3"/>
        <v>4.1899435168542679E-2</v>
      </c>
    </row>
    <row r="58" spans="1:17" x14ac:dyDescent="0.25">
      <c r="A58" s="25">
        <v>39965</v>
      </c>
      <c r="B58" s="26">
        <v>0.26350000000000001</v>
      </c>
      <c r="C58" s="21">
        <v>919.32000700000003</v>
      </c>
      <c r="D58" s="26">
        <v>1.6999999999999999E-3</v>
      </c>
      <c r="E58" s="26">
        <v>2.0299999999999999E-2</v>
      </c>
      <c r="F58" s="21">
        <v>31</v>
      </c>
      <c r="G58" s="21">
        <f t="shared" si="4"/>
        <v>852.51043652568978</v>
      </c>
      <c r="H58" s="21">
        <v>850</v>
      </c>
      <c r="I58" s="28">
        <v>42969</v>
      </c>
      <c r="J58" s="21">
        <v>53</v>
      </c>
      <c r="K58" s="21">
        <v>12.4</v>
      </c>
      <c r="L58" s="21">
        <v>1.25</v>
      </c>
      <c r="M58" s="21">
        <f t="shared" si="0"/>
        <v>837.39020397725938</v>
      </c>
      <c r="N58" s="21">
        <f t="shared" si="5"/>
        <v>209.34755099431484</v>
      </c>
      <c r="O58" s="21">
        <f t="shared" si="1"/>
        <v>3.2019012652281451E-2</v>
      </c>
      <c r="P58" s="21">
        <f t="shared" si="2"/>
        <v>11.182019012652281</v>
      </c>
      <c r="Q58" s="26">
        <f t="shared" si="3"/>
        <v>5.3413660487272412E-2</v>
      </c>
    </row>
    <row r="59" spans="1:17" x14ac:dyDescent="0.25">
      <c r="A59" s="25">
        <v>39995</v>
      </c>
      <c r="B59" s="26">
        <v>0.25919999999999999</v>
      </c>
      <c r="C59" s="21">
        <v>987.47997999999995</v>
      </c>
      <c r="D59" s="26">
        <v>1.4E-3</v>
      </c>
      <c r="E59" s="26">
        <v>2.0500000000000001E-2</v>
      </c>
      <c r="F59" s="21">
        <v>31</v>
      </c>
      <c r="G59" s="21">
        <f t="shared" si="4"/>
        <v>916.74122306363574</v>
      </c>
      <c r="H59" s="21">
        <v>915</v>
      </c>
      <c r="I59" s="28">
        <v>42997</v>
      </c>
      <c r="J59" s="21">
        <v>50</v>
      </c>
      <c r="K59" s="21">
        <v>12.7</v>
      </c>
      <c r="L59" s="21">
        <v>1.85</v>
      </c>
      <c r="M59" s="21">
        <f t="shared" si="0"/>
        <v>902.12453737366627</v>
      </c>
      <c r="N59" s="21">
        <f t="shared" si="5"/>
        <v>225.53113434341657</v>
      </c>
      <c r="O59" s="21">
        <f t="shared" si="1"/>
        <v>2.8328345050418081E-2</v>
      </c>
      <c r="P59" s="21">
        <f t="shared" si="2"/>
        <v>10.878328345050418</v>
      </c>
      <c r="Q59" s="26">
        <f t="shared" si="3"/>
        <v>4.8234264314415999E-2</v>
      </c>
    </row>
    <row r="60" spans="1:17" x14ac:dyDescent="0.25">
      <c r="A60" s="25">
        <v>40026</v>
      </c>
      <c r="B60" s="26">
        <v>0.2601</v>
      </c>
      <c r="C60" s="21">
        <v>1020.619995</v>
      </c>
      <c r="D60" s="26">
        <v>1.1000000000000001E-3</v>
      </c>
      <c r="E60" s="26">
        <v>2.0500000000000001E-2</v>
      </c>
      <c r="F60" s="21">
        <v>30</v>
      </c>
      <c r="G60" s="21">
        <f t="shared" si="4"/>
        <v>948.42183275823231</v>
      </c>
      <c r="H60" s="21">
        <v>950</v>
      </c>
      <c r="I60" s="28">
        <v>43025</v>
      </c>
      <c r="J60" s="21">
        <v>47</v>
      </c>
      <c r="K60" s="21">
        <v>13.5</v>
      </c>
      <c r="L60" s="21">
        <v>2.1</v>
      </c>
      <c r="M60" s="21">
        <f t="shared" si="0"/>
        <v>936.3654478856281</v>
      </c>
      <c r="N60" s="21">
        <f t="shared" si="5"/>
        <v>234.09136197140703</v>
      </c>
      <c r="O60" s="21">
        <f t="shared" si="1"/>
        <v>2.2385984406131217E-2</v>
      </c>
      <c r="P60" s="21">
        <f t="shared" si="2"/>
        <v>11.422385984406132</v>
      </c>
      <c r="Q60" s="26">
        <f t="shared" si="3"/>
        <v>4.879456417448378E-2</v>
      </c>
    </row>
    <row r="61" spans="1:17" x14ac:dyDescent="0.25">
      <c r="A61" s="25">
        <v>40057</v>
      </c>
      <c r="B61" s="26">
        <v>0.25609999999999999</v>
      </c>
      <c r="C61" s="21">
        <v>1057.079956</v>
      </c>
      <c r="D61" s="26">
        <v>5.9999999999999995E-4</v>
      </c>
      <c r="E61" s="26">
        <v>1.9900000000000001E-2</v>
      </c>
      <c r="F61" s="21">
        <v>30</v>
      </c>
      <c r="G61" s="21">
        <f t="shared" si="4"/>
        <v>983.35334011419047</v>
      </c>
      <c r="H61" s="21">
        <v>985</v>
      </c>
      <c r="I61" s="28">
        <v>43060</v>
      </c>
      <c r="J61" s="21">
        <v>52</v>
      </c>
      <c r="K61" s="21">
        <v>14.4</v>
      </c>
      <c r="L61" s="21">
        <v>13.8</v>
      </c>
      <c r="M61" s="21">
        <f t="shared" si="0"/>
        <v>970.5158063381914</v>
      </c>
      <c r="N61" s="21">
        <f t="shared" si="5"/>
        <v>242.62895158454785</v>
      </c>
      <c r="O61" s="21">
        <f t="shared" si="1"/>
        <v>1.2675712901394333E-2</v>
      </c>
      <c r="P61" s="21">
        <f t="shared" si="2"/>
        <v>0.612675712901394</v>
      </c>
      <c r="Q61" s="26">
        <f t="shared" si="3"/>
        <v>2.525155010975257E-3</v>
      </c>
    </row>
    <row r="62" spans="1:17" x14ac:dyDescent="0.25">
      <c r="A62" s="25">
        <v>40087</v>
      </c>
      <c r="B62" s="26">
        <v>0.30690000000000001</v>
      </c>
      <c r="C62" s="21">
        <v>1036.1899410000001</v>
      </c>
      <c r="D62" s="26">
        <v>1E-4</v>
      </c>
      <c r="E62" s="26">
        <v>1.9199999999999998E-2</v>
      </c>
      <c r="F62" s="21">
        <v>31</v>
      </c>
      <c r="G62" s="21">
        <f t="shared" si="4"/>
        <v>949.74987856960524</v>
      </c>
      <c r="H62" s="21">
        <v>950</v>
      </c>
      <c r="I62" s="28">
        <v>43088</v>
      </c>
      <c r="J62" s="21">
        <v>50</v>
      </c>
      <c r="K62" s="21">
        <v>14.8</v>
      </c>
      <c r="L62" s="21">
        <v>1.7</v>
      </c>
      <c r="M62" s="21">
        <f t="shared" si="0"/>
        <v>935.18698639050444</v>
      </c>
      <c r="N62" s="21">
        <f t="shared" si="5"/>
        <v>233.79674659762611</v>
      </c>
      <c r="O62" s="21">
        <f t="shared" si="1"/>
        <v>2.1113785947659224E-3</v>
      </c>
      <c r="P62" s="21">
        <f t="shared" si="2"/>
        <v>13.102111378594767</v>
      </c>
      <c r="Q62" s="26">
        <f t="shared" si="3"/>
        <v>5.6040606078852084E-2</v>
      </c>
    </row>
    <row r="63" spans="1:17" x14ac:dyDescent="0.25">
      <c r="A63" s="25">
        <v>40118</v>
      </c>
      <c r="B63" s="26">
        <v>0.24510000000000001</v>
      </c>
      <c r="C63" s="21">
        <v>1095.630005</v>
      </c>
      <c r="D63" s="26">
        <v>8.0000000000000004E-4</v>
      </c>
      <c r="E63" s="26">
        <v>1.89E-2</v>
      </c>
      <c r="F63" s="21">
        <v>31</v>
      </c>
      <c r="G63" s="21">
        <f t="shared" si="4"/>
        <v>1021.1146004442851</v>
      </c>
      <c r="H63" s="21">
        <v>1020</v>
      </c>
      <c r="I63" s="28">
        <v>42751</v>
      </c>
      <c r="J63" s="21">
        <v>47</v>
      </c>
      <c r="K63" s="21">
        <v>12.1</v>
      </c>
      <c r="L63" s="21">
        <v>2.2000000000000002</v>
      </c>
      <c r="M63" s="21">
        <f t="shared" si="0"/>
        <v>1007.7949314392407</v>
      </c>
      <c r="N63" s="21">
        <f t="shared" si="5"/>
        <v>251.94873285981018</v>
      </c>
      <c r="O63" s="21">
        <f t="shared" si="1"/>
        <v>1.7941454921773969E-2</v>
      </c>
      <c r="P63" s="21">
        <f t="shared" si="2"/>
        <v>9.9179414549217721</v>
      </c>
      <c r="Q63" s="26">
        <f t="shared" si="3"/>
        <v>3.9364918975164413E-2</v>
      </c>
    </row>
    <row r="64" spans="1:17" x14ac:dyDescent="0.25">
      <c r="A64" s="25">
        <v>40148</v>
      </c>
      <c r="B64" s="26">
        <v>0.21679999999999999</v>
      </c>
      <c r="C64" s="21">
        <v>1115.099976</v>
      </c>
      <c r="D64" s="26">
        <v>4.0000000000000002E-4</v>
      </c>
      <c r="E64" s="26">
        <v>1.83E-2</v>
      </c>
      <c r="F64" s="21">
        <v>29</v>
      </c>
      <c r="G64" s="21">
        <f t="shared" si="4"/>
        <v>1049.4863849023436</v>
      </c>
      <c r="H64" s="21">
        <v>1050</v>
      </c>
      <c r="I64" s="28">
        <v>42786</v>
      </c>
      <c r="J64" s="21">
        <v>51</v>
      </c>
      <c r="K64" s="21">
        <v>13</v>
      </c>
      <c r="L64" s="21">
        <v>14.9</v>
      </c>
      <c r="M64" s="21">
        <f t="shared" si="0"/>
        <v>1036.9413167084251</v>
      </c>
      <c r="N64" s="21">
        <f t="shared" si="5"/>
        <v>259.23532917710628</v>
      </c>
      <c r="O64" s="21">
        <f t="shared" si="1"/>
        <v>8.6519999994235531E-3</v>
      </c>
      <c r="P64" s="21">
        <f t="shared" si="2"/>
        <v>-1.8913480000005769</v>
      </c>
      <c r="Q64" s="26">
        <f t="shared" si="3"/>
        <v>-7.2958728503723039E-3</v>
      </c>
    </row>
    <row r="65" spans="1:18" x14ac:dyDescent="0.25">
      <c r="A65" s="25">
        <v>40179</v>
      </c>
      <c r="B65" s="26">
        <v>0.2462</v>
      </c>
      <c r="C65" s="21">
        <v>1073.869995</v>
      </c>
      <c r="D65" s="26">
        <v>2.0000000000000001E-4</v>
      </c>
      <c r="E65" s="26">
        <v>1.7899999999999999E-2</v>
      </c>
      <c r="F65" s="21">
        <v>28</v>
      </c>
      <c r="G65" s="21">
        <f t="shared" si="4"/>
        <v>1004.1380904605171</v>
      </c>
      <c r="H65" s="21">
        <v>1005</v>
      </c>
      <c r="I65" s="28">
        <v>42814</v>
      </c>
      <c r="J65" s="21">
        <v>50</v>
      </c>
      <c r="K65" s="21">
        <v>14.6</v>
      </c>
      <c r="L65" s="21">
        <v>2.35</v>
      </c>
      <c r="M65" s="21">
        <f t="shared" si="0"/>
        <v>990.37246613060267</v>
      </c>
      <c r="N65" s="21">
        <f t="shared" si="5"/>
        <v>247.59311653265067</v>
      </c>
      <c r="O65" s="21">
        <f t="shared" si="1"/>
        <v>4.0227197703408763E-3</v>
      </c>
      <c r="P65" s="21">
        <f t="shared" si="2"/>
        <v>12.25402271977034</v>
      </c>
      <c r="Q65" s="26">
        <f t="shared" si="3"/>
        <v>4.9492582392347627E-2</v>
      </c>
    </row>
    <row r="66" spans="1:18" x14ac:dyDescent="0.25">
      <c r="A66" s="25">
        <v>40210</v>
      </c>
      <c r="B66" s="26">
        <v>0.19500000000000001</v>
      </c>
      <c r="C66" s="21">
        <v>1104.48999</v>
      </c>
      <c r="D66" s="26">
        <v>8.9999999999999998E-4</v>
      </c>
      <c r="E66" s="26">
        <v>2.0299999999999999E-2</v>
      </c>
      <c r="F66" s="21">
        <v>33</v>
      </c>
      <c r="G66" s="21">
        <f t="shared" si="4"/>
        <v>1041.5583235538343</v>
      </c>
      <c r="H66" s="21">
        <v>1040</v>
      </c>
      <c r="I66" s="28">
        <v>42842</v>
      </c>
      <c r="J66" s="21">
        <v>50</v>
      </c>
      <c r="K66" s="21">
        <v>10</v>
      </c>
      <c r="L66" s="21">
        <v>1</v>
      </c>
      <c r="M66" s="21">
        <f t="shared" si="0"/>
        <v>1029.871788725515</v>
      </c>
      <c r="N66" s="21">
        <f t="shared" si="5"/>
        <v>257.46794718137875</v>
      </c>
      <c r="O66" s="21">
        <f t="shared" si="1"/>
        <v>2.1764715706686213E-2</v>
      </c>
      <c r="P66" s="21">
        <f t="shared" si="2"/>
        <v>9.021764715706686</v>
      </c>
      <c r="Q66" s="26">
        <f t="shared" si="3"/>
        <v>3.504034119381514E-2</v>
      </c>
    </row>
    <row r="67" spans="1:18" x14ac:dyDescent="0.25">
      <c r="A67" s="25">
        <v>40238</v>
      </c>
      <c r="B67" s="26">
        <v>0.1759</v>
      </c>
      <c r="C67" s="21">
        <v>1169.4300539999999</v>
      </c>
      <c r="D67" s="26">
        <v>1.5E-3</v>
      </c>
      <c r="E67" s="26">
        <v>1.9E-2</v>
      </c>
      <c r="F67" s="21">
        <v>30</v>
      </c>
      <c r="G67" s="21">
        <f t="shared" si="4"/>
        <v>1111.7311569008561</v>
      </c>
      <c r="H67" s="21">
        <v>1110</v>
      </c>
      <c r="I67" s="28">
        <v>42877</v>
      </c>
      <c r="J67" s="21">
        <v>52</v>
      </c>
      <c r="K67" s="21">
        <v>10</v>
      </c>
      <c r="L67" s="21">
        <v>5.6</v>
      </c>
      <c r="M67" s="21">
        <f t="shared" si="0"/>
        <v>1099.7628198639857</v>
      </c>
      <c r="N67" s="21">
        <f t="shared" si="5"/>
        <v>274.94070496599642</v>
      </c>
      <c r="O67" s="21">
        <f t="shared" si="1"/>
        <v>3.5131841571709344E-2</v>
      </c>
      <c r="P67" s="21">
        <f t="shared" si="2"/>
        <v>4.4351318415717094</v>
      </c>
      <c r="Q67" s="26">
        <f t="shared" si="3"/>
        <v>1.613123033972081E-2</v>
      </c>
    </row>
    <row r="68" spans="1:18" x14ac:dyDescent="0.25">
      <c r="A68" s="25">
        <v>40269</v>
      </c>
      <c r="B68" s="26">
        <v>0.2205</v>
      </c>
      <c r="C68" s="21">
        <v>1186.6899410000001</v>
      </c>
      <c r="D68" s="26">
        <v>1.4E-3</v>
      </c>
      <c r="E68" s="26">
        <v>1.83E-2</v>
      </c>
      <c r="F68" s="21">
        <v>28</v>
      </c>
      <c r="G68" s="21">
        <f t="shared" si="4"/>
        <v>1117.074836242648</v>
      </c>
      <c r="H68" s="21">
        <v>1115</v>
      </c>
      <c r="I68" s="28">
        <v>42905</v>
      </c>
      <c r="J68" s="21">
        <v>50</v>
      </c>
      <c r="K68" s="21">
        <v>12.5</v>
      </c>
      <c r="L68" s="21">
        <v>43.8</v>
      </c>
      <c r="M68" s="21">
        <f t="shared" si="0"/>
        <v>1102.2861848870359</v>
      </c>
      <c r="N68" s="21">
        <f t="shared" si="5"/>
        <v>275.57154622175898</v>
      </c>
      <c r="O68" s="21">
        <f t="shared" si="1"/>
        <v>3.0939756219918933E-2</v>
      </c>
      <c r="P68" s="21">
        <f t="shared" si="2"/>
        <v>-31.269060243780078</v>
      </c>
      <c r="Q68" s="26">
        <f t="shared" si="3"/>
        <v>-0.1134698435760023</v>
      </c>
    </row>
    <row r="69" spans="1:18" x14ac:dyDescent="0.25">
      <c r="A69" s="25">
        <v>40299</v>
      </c>
      <c r="B69" s="26">
        <v>0.35539999999999999</v>
      </c>
      <c r="C69" s="21">
        <v>1089.410034</v>
      </c>
      <c r="D69" s="26">
        <v>1.5E-3</v>
      </c>
      <c r="E69" s="26">
        <v>1.95E-2</v>
      </c>
      <c r="F69" s="21">
        <v>33</v>
      </c>
      <c r="G69" s="21">
        <f t="shared" si="4"/>
        <v>982.68764200800706</v>
      </c>
      <c r="H69" s="21">
        <v>985</v>
      </c>
      <c r="I69" s="28">
        <v>42933</v>
      </c>
      <c r="J69" s="21">
        <v>50</v>
      </c>
      <c r="K69" s="21">
        <v>16.3</v>
      </c>
      <c r="L69" s="21">
        <v>14.6</v>
      </c>
      <c r="M69" s="21">
        <f t="shared" si="0"/>
        <v>968.49762353254096</v>
      </c>
      <c r="N69" s="21">
        <f t="shared" si="5"/>
        <v>242.12440588313524</v>
      </c>
      <c r="O69" s="21">
        <f t="shared" si="1"/>
        <v>3.5048974065004256E-2</v>
      </c>
      <c r="P69" s="21">
        <f t="shared" si="2"/>
        <v>1.7350489740650052</v>
      </c>
      <c r="Q69" s="26">
        <f t="shared" si="3"/>
        <v>7.1659400370504209E-3</v>
      </c>
    </row>
    <row r="70" spans="1:18" x14ac:dyDescent="0.25">
      <c r="A70" s="25">
        <v>40330</v>
      </c>
      <c r="B70" s="26">
        <v>0.34539999999999998</v>
      </c>
      <c r="C70" s="21">
        <v>1030.709961</v>
      </c>
      <c r="D70" s="26">
        <v>1.6999999999999999E-3</v>
      </c>
      <c r="E70" s="26">
        <v>2.0299999999999999E-2</v>
      </c>
      <c r="F70" s="21">
        <v>30</v>
      </c>
      <c r="G70" s="21">
        <f t="shared" si="4"/>
        <v>936.73545048149288</v>
      </c>
      <c r="H70" s="21">
        <v>935</v>
      </c>
      <c r="I70" s="28">
        <v>42968</v>
      </c>
      <c r="J70" s="21">
        <v>52</v>
      </c>
      <c r="K70" s="21">
        <v>19.600000000000001</v>
      </c>
      <c r="L70" s="21">
        <v>1.25</v>
      </c>
      <c r="M70" s="21">
        <f t="shared" ref="M70:M133" si="6">H70*EXP(-D70*(J70/365))-K70</f>
        <v>915.17357810479928</v>
      </c>
      <c r="N70" s="21">
        <f t="shared" si="5"/>
        <v>228.79339452619982</v>
      </c>
      <c r="O70" s="21">
        <f t="shared" ref="O70:O133" si="7">(N70+K70)*(EXP(D70*F70/365)-1)</f>
        <v>3.4709447098947875E-2</v>
      </c>
      <c r="P70" s="21">
        <f t="shared" ref="P70:P133" si="8">K70-L70+O70</f>
        <v>18.384709447098949</v>
      </c>
      <c r="Q70" s="26">
        <f t="shared" ref="Q70:Q133" si="9">P70/N70</f>
        <v>8.0355070937127349E-2</v>
      </c>
      <c r="R70" s="4"/>
    </row>
    <row r="71" spans="1:18" x14ac:dyDescent="0.25">
      <c r="A71" s="25">
        <v>40360</v>
      </c>
      <c r="B71" s="26">
        <v>0.23499999999999999</v>
      </c>
      <c r="C71" s="21">
        <v>1101.599976</v>
      </c>
      <c r="D71" s="26">
        <v>1.4E-3</v>
      </c>
      <c r="E71" s="26">
        <v>2.0500000000000001E-2</v>
      </c>
      <c r="F71" s="21">
        <v>32</v>
      </c>
      <c r="G71" s="21">
        <f t="shared" ref="G71:G134" si="10">C71*EXP((D71-E71+((B71^2)/2))*(1/12)+(B71*SQRT(F71/365)*$B$2))</f>
        <v>1028.2836981132016</v>
      </c>
      <c r="H71" s="21">
        <v>1030</v>
      </c>
      <c r="I71" s="28">
        <v>42996</v>
      </c>
      <c r="J71" s="21">
        <v>50</v>
      </c>
      <c r="K71" s="21">
        <v>12.8</v>
      </c>
      <c r="L71" s="21">
        <v>13.6</v>
      </c>
      <c r="M71" s="21">
        <f t="shared" si="6"/>
        <v>1017.0024846938541</v>
      </c>
      <c r="N71" s="21">
        <f t="shared" si="5"/>
        <v>254.25062117346351</v>
      </c>
      <c r="O71" s="21">
        <f t="shared" si="7"/>
        <v>3.2779731724797284E-2</v>
      </c>
      <c r="P71" s="21">
        <f t="shared" si="8"/>
        <v>-0.76722026827520162</v>
      </c>
      <c r="Q71" s="26">
        <f t="shared" si="9"/>
        <v>-3.0175748036885327E-3</v>
      </c>
    </row>
    <row r="72" spans="1:18" x14ac:dyDescent="0.25">
      <c r="A72" s="25">
        <v>40391</v>
      </c>
      <c r="B72" s="26">
        <v>0.26050000000000001</v>
      </c>
      <c r="C72" s="21">
        <v>1049.329956</v>
      </c>
      <c r="D72" s="26">
        <v>1.6000000000000001E-3</v>
      </c>
      <c r="E72" s="26">
        <v>2.0500000000000001E-2</v>
      </c>
      <c r="F72" s="21">
        <v>30</v>
      </c>
      <c r="G72" s="21">
        <f t="shared" si="10"/>
        <v>975.03813582920839</v>
      </c>
      <c r="H72" s="21">
        <v>975</v>
      </c>
      <c r="I72" s="28">
        <v>43024</v>
      </c>
      <c r="J72" s="21">
        <v>46</v>
      </c>
      <c r="K72" s="21">
        <v>13.1</v>
      </c>
      <c r="L72" s="21">
        <v>0.65</v>
      </c>
      <c r="M72" s="21">
        <f t="shared" si="6"/>
        <v>961.70341708080696</v>
      </c>
      <c r="N72" s="21">
        <f t="shared" ref="N72:N135" si="11">M72/$B$1</f>
        <v>240.42585427020174</v>
      </c>
      <c r="O72" s="21">
        <f t="shared" si="7"/>
        <v>3.3342578655672014E-2</v>
      </c>
      <c r="P72" s="21">
        <f t="shared" si="8"/>
        <v>12.483342578655671</v>
      </c>
      <c r="Q72" s="26">
        <f t="shared" si="9"/>
        <v>5.1921797747368346E-2</v>
      </c>
    </row>
    <row r="73" spans="1:18" x14ac:dyDescent="0.25">
      <c r="A73" s="25">
        <v>40422</v>
      </c>
      <c r="B73" s="26">
        <v>0.23699999999999999</v>
      </c>
      <c r="C73" s="21">
        <v>1141.1999510000001</v>
      </c>
      <c r="D73" s="26">
        <v>1.4E-3</v>
      </c>
      <c r="E73" s="26">
        <v>1.9900000000000001E-2</v>
      </c>
      <c r="F73" s="21">
        <v>29</v>
      </c>
      <c r="G73" s="21">
        <f t="shared" si="10"/>
        <v>1068.3070987897383</v>
      </c>
      <c r="H73" s="21">
        <v>1070</v>
      </c>
      <c r="I73" s="28">
        <v>43059</v>
      </c>
      <c r="J73" s="21">
        <v>51</v>
      </c>
      <c r="K73" s="21">
        <v>14.4</v>
      </c>
      <c r="L73" s="21">
        <v>2.4500000000000002</v>
      </c>
      <c r="M73" s="21">
        <f t="shared" si="6"/>
        <v>1055.3907108818221</v>
      </c>
      <c r="N73" s="21">
        <f t="shared" si="11"/>
        <v>263.84767772045552</v>
      </c>
      <c r="O73" s="21">
        <f t="shared" si="7"/>
        <v>3.0952011040094745E-2</v>
      </c>
      <c r="P73" s="21">
        <f t="shared" si="8"/>
        <v>11.980952011040094</v>
      </c>
      <c r="Q73" s="26">
        <f t="shared" si="9"/>
        <v>4.5408593755878399E-2</v>
      </c>
    </row>
    <row r="74" spans="1:18" x14ac:dyDescent="0.25">
      <c r="A74" s="25">
        <v>40452</v>
      </c>
      <c r="B74" s="26">
        <v>0.21199999999999999</v>
      </c>
      <c r="C74" s="21">
        <v>1183.26001</v>
      </c>
      <c r="D74" s="26">
        <v>1.4E-3</v>
      </c>
      <c r="E74" s="26">
        <v>1.9199999999999998E-2</v>
      </c>
      <c r="F74" s="21">
        <v>32</v>
      </c>
      <c r="G74" s="21">
        <f t="shared" si="10"/>
        <v>1111.7005907244836</v>
      </c>
      <c r="H74" s="21">
        <v>1110</v>
      </c>
      <c r="I74" s="28">
        <v>43087</v>
      </c>
      <c r="J74" s="21">
        <v>50</v>
      </c>
      <c r="K74" s="21">
        <v>12.5</v>
      </c>
      <c r="L74" s="21">
        <v>6.4</v>
      </c>
      <c r="M74" s="21">
        <f t="shared" si="6"/>
        <v>1097.2871436992018</v>
      </c>
      <c r="N74" s="21">
        <f t="shared" si="11"/>
        <v>274.32178592480045</v>
      </c>
      <c r="O74" s="21">
        <f t="shared" si="7"/>
        <v>3.5206588002411485E-2</v>
      </c>
      <c r="P74" s="21">
        <f t="shared" si="8"/>
        <v>6.1352065880024114</v>
      </c>
      <c r="Q74" s="26">
        <f t="shared" si="9"/>
        <v>2.2364999437865459E-2</v>
      </c>
    </row>
    <row r="75" spans="1:18" x14ac:dyDescent="0.25">
      <c r="A75" s="25">
        <v>40483</v>
      </c>
      <c r="B75" s="26">
        <v>0.2354</v>
      </c>
      <c r="C75" s="21">
        <v>1180.5500489999999</v>
      </c>
      <c r="D75" s="26">
        <v>1.8E-3</v>
      </c>
      <c r="E75" s="26">
        <v>1.89E-2</v>
      </c>
      <c r="F75" s="21">
        <v>31</v>
      </c>
      <c r="G75" s="21">
        <f t="shared" si="10"/>
        <v>1103.2514767745445</v>
      </c>
      <c r="H75" s="21">
        <v>1105</v>
      </c>
      <c r="I75" s="28">
        <v>42757</v>
      </c>
      <c r="J75" s="21">
        <v>53</v>
      </c>
      <c r="K75" s="21">
        <v>15</v>
      </c>
      <c r="L75" s="21">
        <v>0.95</v>
      </c>
      <c r="M75" s="21">
        <f t="shared" si="6"/>
        <v>1089.7112240416802</v>
      </c>
      <c r="N75" s="21">
        <f t="shared" si="11"/>
        <v>272.42780601042006</v>
      </c>
      <c r="O75" s="21">
        <f t="shared" si="7"/>
        <v>4.3944376965094727E-2</v>
      </c>
      <c r="P75" s="21">
        <f t="shared" si="8"/>
        <v>14.093944376965096</v>
      </c>
      <c r="Q75" s="26">
        <f t="shared" si="9"/>
        <v>5.1734602951748684E-2</v>
      </c>
    </row>
    <row r="76" spans="1:18" x14ac:dyDescent="0.25">
      <c r="A76" s="25">
        <v>40513</v>
      </c>
      <c r="B76" s="26">
        <v>0.17749999999999999</v>
      </c>
      <c r="C76" s="21">
        <v>1257.6400149999999</v>
      </c>
      <c r="D76" s="26">
        <v>6.9999999999999999E-4</v>
      </c>
      <c r="E76" s="26">
        <v>1.83E-2</v>
      </c>
      <c r="F76" s="21">
        <v>31</v>
      </c>
      <c r="G76" s="21">
        <f t="shared" si="10"/>
        <v>1194.0539648182425</v>
      </c>
      <c r="H76" s="21">
        <v>1195</v>
      </c>
      <c r="I76" s="28">
        <v>42785</v>
      </c>
      <c r="J76" s="21">
        <v>50</v>
      </c>
      <c r="K76" s="21">
        <v>12</v>
      </c>
      <c r="L76" s="21">
        <v>4.0999999999999996</v>
      </c>
      <c r="M76" s="21">
        <f t="shared" si="6"/>
        <v>1182.8854164527236</v>
      </c>
      <c r="N76" s="21">
        <f t="shared" si="11"/>
        <v>295.72135411318089</v>
      </c>
      <c r="O76" s="21">
        <f t="shared" si="7"/>
        <v>1.8295210644751449E-2</v>
      </c>
      <c r="P76" s="21">
        <f t="shared" si="8"/>
        <v>7.9182952106447519</v>
      </c>
      <c r="Q76" s="26">
        <f t="shared" si="9"/>
        <v>2.6776203681301274E-2</v>
      </c>
    </row>
    <row r="77" spans="1:18" x14ac:dyDescent="0.25">
      <c r="A77" s="25">
        <v>40544</v>
      </c>
      <c r="B77" s="26">
        <v>0.1953</v>
      </c>
      <c r="C77" s="21">
        <v>1286.119995</v>
      </c>
      <c r="D77" s="26">
        <v>1.5E-3</v>
      </c>
      <c r="E77" s="26">
        <v>1.7899999999999999E-2</v>
      </c>
      <c r="F77" s="21">
        <v>28</v>
      </c>
      <c r="G77" s="21">
        <f t="shared" si="10"/>
        <v>1218.6702370135233</v>
      </c>
      <c r="H77" s="21">
        <v>1220</v>
      </c>
      <c r="I77" s="28">
        <v>42813</v>
      </c>
      <c r="J77" s="21">
        <v>47</v>
      </c>
      <c r="K77" s="21">
        <v>11.2</v>
      </c>
      <c r="L77" s="21">
        <v>2.5</v>
      </c>
      <c r="M77" s="21">
        <f t="shared" si="6"/>
        <v>1208.5643789203025</v>
      </c>
      <c r="N77" s="21">
        <f t="shared" si="11"/>
        <v>302.14109473007562</v>
      </c>
      <c r="O77" s="21">
        <f t="shared" si="7"/>
        <v>3.6057762129180312E-2</v>
      </c>
      <c r="P77" s="21">
        <f t="shared" si="8"/>
        <v>8.7360577621291799</v>
      </c>
      <c r="Q77" s="26">
        <f t="shared" si="9"/>
        <v>2.891383500789169E-2</v>
      </c>
    </row>
    <row r="78" spans="1:18" x14ac:dyDescent="0.25">
      <c r="A78" s="25">
        <v>40575</v>
      </c>
      <c r="B78" s="26">
        <v>0.1835</v>
      </c>
      <c r="C78" s="21">
        <v>1327.219971</v>
      </c>
      <c r="D78" s="26">
        <v>1.2999999999999999E-3</v>
      </c>
      <c r="E78" s="26">
        <v>1.7600000000000001E-2</v>
      </c>
      <c r="F78" s="21">
        <v>31</v>
      </c>
      <c r="G78" s="21">
        <f t="shared" si="10"/>
        <v>1258.164307480353</v>
      </c>
      <c r="H78" s="21">
        <v>1260</v>
      </c>
      <c r="I78" s="28">
        <v>42841</v>
      </c>
      <c r="J78" s="21">
        <v>47</v>
      </c>
      <c r="K78" s="21">
        <v>11.2</v>
      </c>
      <c r="L78" s="21">
        <v>3.5</v>
      </c>
      <c r="M78" s="21">
        <f t="shared" si="6"/>
        <v>1248.5890971048307</v>
      </c>
      <c r="N78" s="21">
        <f t="shared" si="11"/>
        <v>312.14727427620767</v>
      </c>
      <c r="O78" s="21">
        <f t="shared" si="7"/>
        <v>3.5703053579793455E-2</v>
      </c>
      <c r="P78" s="21">
        <f t="shared" si="8"/>
        <v>7.735703053579793</v>
      </c>
      <c r="Q78" s="26">
        <f t="shared" si="9"/>
        <v>2.4782222018491031E-2</v>
      </c>
    </row>
    <row r="79" spans="1:18" x14ac:dyDescent="0.25">
      <c r="A79" s="25">
        <v>40603</v>
      </c>
      <c r="B79" s="26">
        <v>0.1774</v>
      </c>
      <c r="C79" s="21">
        <v>1325.829956</v>
      </c>
      <c r="D79" s="26">
        <v>5.0000000000000001E-4</v>
      </c>
      <c r="E79" s="26">
        <v>1.7999999999999999E-2</v>
      </c>
      <c r="F79" s="21">
        <v>29</v>
      </c>
      <c r="G79" s="21">
        <f t="shared" si="10"/>
        <v>1260.9777703728621</v>
      </c>
      <c r="H79" s="21">
        <v>1260</v>
      </c>
      <c r="I79" s="28">
        <v>42876</v>
      </c>
      <c r="J79" s="21">
        <v>51</v>
      </c>
      <c r="K79" s="21">
        <v>12.1</v>
      </c>
      <c r="L79" s="21">
        <v>1.65</v>
      </c>
      <c r="M79" s="21">
        <f t="shared" si="6"/>
        <v>1247.8119756775977</v>
      </c>
      <c r="N79" s="21">
        <f t="shared" si="11"/>
        <v>311.95299391939943</v>
      </c>
      <c r="O79" s="21">
        <f t="shared" si="7"/>
        <v>1.287359382124928E-2</v>
      </c>
      <c r="P79" s="21">
        <f t="shared" si="8"/>
        <v>10.462873593821248</v>
      </c>
      <c r="Q79" s="26">
        <f t="shared" si="9"/>
        <v>3.3539904401509231E-2</v>
      </c>
    </row>
    <row r="80" spans="1:18" x14ac:dyDescent="0.25">
      <c r="A80" s="25">
        <v>40634</v>
      </c>
      <c r="B80" s="26">
        <v>0.1474</v>
      </c>
      <c r="C80" s="21">
        <v>1363.6099850000001</v>
      </c>
      <c r="D80" s="26">
        <v>2.0000000000000001E-4</v>
      </c>
      <c r="E80" s="26">
        <v>1.78E-2</v>
      </c>
      <c r="F80" s="21">
        <v>32</v>
      </c>
      <c r="G80" s="21">
        <f t="shared" si="10"/>
        <v>1304.6437939787413</v>
      </c>
      <c r="H80" s="21">
        <v>1305</v>
      </c>
      <c r="I80" s="28">
        <v>42904</v>
      </c>
      <c r="J80" s="21">
        <v>50</v>
      </c>
      <c r="K80" s="21">
        <v>9.4</v>
      </c>
      <c r="L80" s="21">
        <v>5.2</v>
      </c>
      <c r="M80" s="21">
        <f t="shared" si="6"/>
        <v>1295.564247065111</v>
      </c>
      <c r="N80" s="21">
        <f t="shared" si="11"/>
        <v>323.89106176627774</v>
      </c>
      <c r="O80" s="21">
        <f t="shared" si="7"/>
        <v>5.8440588937738267E-3</v>
      </c>
      <c r="P80" s="21">
        <f t="shared" si="8"/>
        <v>4.2058440588937742</v>
      </c>
      <c r="Q80" s="26">
        <f t="shared" si="9"/>
        <v>1.2985366239988257E-2</v>
      </c>
    </row>
    <row r="81" spans="1:17" x14ac:dyDescent="0.25">
      <c r="A81" s="25">
        <v>40664</v>
      </c>
      <c r="B81" s="26">
        <v>0.1545</v>
      </c>
      <c r="C81" s="21">
        <v>1345.1999510000001</v>
      </c>
      <c r="D81" s="26">
        <v>4.0000000000000002E-4</v>
      </c>
      <c r="E81" s="26">
        <v>1.7999999999999999E-2</v>
      </c>
      <c r="F81" s="21">
        <v>30</v>
      </c>
      <c r="G81" s="21">
        <f t="shared" si="10"/>
        <v>1286.3089245153699</v>
      </c>
      <c r="H81" s="21">
        <v>1285</v>
      </c>
      <c r="I81" s="28">
        <v>42932</v>
      </c>
      <c r="J81" s="21">
        <v>46</v>
      </c>
      <c r="K81" s="21">
        <v>9.5</v>
      </c>
      <c r="L81" s="21">
        <v>5.2</v>
      </c>
      <c r="M81" s="21">
        <f t="shared" si="6"/>
        <v>1275.4352235505435</v>
      </c>
      <c r="N81" s="21">
        <f t="shared" si="11"/>
        <v>318.85880588763587</v>
      </c>
      <c r="O81" s="21">
        <f t="shared" si="7"/>
        <v>1.0795535461667193E-2</v>
      </c>
      <c r="P81" s="21">
        <f t="shared" si="8"/>
        <v>4.3107955354616667</v>
      </c>
      <c r="Q81" s="26">
        <f t="shared" si="9"/>
        <v>1.351944953648471E-2</v>
      </c>
    </row>
    <row r="82" spans="1:17" x14ac:dyDescent="0.25">
      <c r="A82" s="25">
        <v>40695</v>
      </c>
      <c r="B82" s="26">
        <v>0.16520000000000001</v>
      </c>
      <c r="C82" s="21">
        <v>1320.6400149999999</v>
      </c>
      <c r="D82" s="26">
        <v>1E-4</v>
      </c>
      <c r="E82" s="26">
        <v>1.89E-2</v>
      </c>
      <c r="F82" s="21">
        <v>29</v>
      </c>
      <c r="G82" s="21">
        <f t="shared" si="10"/>
        <v>1260.0124690937507</v>
      </c>
      <c r="H82" s="21">
        <v>1260</v>
      </c>
      <c r="I82" s="28">
        <v>42967</v>
      </c>
      <c r="J82" s="21">
        <v>51</v>
      </c>
      <c r="K82" s="21">
        <v>10.7</v>
      </c>
      <c r="L82" s="21">
        <v>19.5</v>
      </c>
      <c r="M82" s="21">
        <f t="shared" si="6"/>
        <v>1249.2823946435444</v>
      </c>
      <c r="N82" s="21">
        <f t="shared" si="11"/>
        <v>312.32059866088611</v>
      </c>
      <c r="O82" s="21">
        <f t="shared" si="7"/>
        <v>2.5664752260446408E-3</v>
      </c>
      <c r="P82" s="21">
        <f t="shared" si="8"/>
        <v>-8.7974335247739557</v>
      </c>
      <c r="Q82" s="26">
        <f t="shared" si="9"/>
        <v>-2.8167958061344849E-2</v>
      </c>
    </row>
    <row r="83" spans="1:17" x14ac:dyDescent="0.25">
      <c r="A83" s="25">
        <v>40725</v>
      </c>
      <c r="B83" s="26">
        <v>0.2525</v>
      </c>
      <c r="C83" s="21">
        <v>1292.280029</v>
      </c>
      <c r="D83" s="26">
        <v>1.6000000000000001E-3</v>
      </c>
      <c r="E83" s="26">
        <v>1.8599999999999998E-2</v>
      </c>
      <c r="F83" s="21">
        <v>33</v>
      </c>
      <c r="G83" s="21">
        <f t="shared" si="10"/>
        <v>1199.2846069071854</v>
      </c>
      <c r="H83" s="21">
        <v>1200</v>
      </c>
      <c r="I83" s="28">
        <v>42995</v>
      </c>
      <c r="J83" s="21">
        <v>50</v>
      </c>
      <c r="K83" s="21">
        <v>13.3</v>
      </c>
      <c r="L83" s="21">
        <v>24</v>
      </c>
      <c r="M83" s="21">
        <f t="shared" si="6"/>
        <v>1186.4370151226833</v>
      </c>
      <c r="N83" s="21">
        <f t="shared" si="11"/>
        <v>296.60925378067083</v>
      </c>
      <c r="O83" s="21">
        <f t="shared" si="7"/>
        <v>4.4833951198345143E-2</v>
      </c>
      <c r="P83" s="21">
        <f t="shared" si="8"/>
        <v>-10.655166048801654</v>
      </c>
      <c r="Q83" s="26">
        <f t="shared" si="9"/>
        <v>-3.5923242154409209E-2</v>
      </c>
    </row>
    <row r="84" spans="1:17" x14ac:dyDescent="0.25">
      <c r="A84" s="25">
        <v>40756</v>
      </c>
      <c r="B84" s="26">
        <v>0.31619999999999998</v>
      </c>
      <c r="C84" s="21">
        <v>1218.8900149999999</v>
      </c>
      <c r="D84" s="26">
        <v>1E-4</v>
      </c>
      <c r="E84" s="26">
        <v>2.1000000000000001E-2</v>
      </c>
      <c r="F84" s="21">
        <v>30</v>
      </c>
      <c r="G84" s="21">
        <f t="shared" si="10"/>
        <v>1115.9579306009332</v>
      </c>
      <c r="H84" s="21">
        <v>1115</v>
      </c>
      <c r="I84" s="28">
        <v>43030</v>
      </c>
      <c r="J84" s="21">
        <v>52</v>
      </c>
      <c r="K84" s="21">
        <v>20.2</v>
      </c>
      <c r="L84" s="21">
        <v>39.6</v>
      </c>
      <c r="M84" s="21">
        <f t="shared" si="6"/>
        <v>1094.7841151816456</v>
      </c>
      <c r="N84" s="21">
        <f t="shared" si="11"/>
        <v>273.69602879541139</v>
      </c>
      <c r="O84" s="21">
        <f t="shared" si="7"/>
        <v>2.4155937254185097E-3</v>
      </c>
      <c r="P84" s="21">
        <f t="shared" si="8"/>
        <v>-19.397584406274582</v>
      </c>
      <c r="Q84" s="26">
        <f t="shared" si="9"/>
        <v>-7.087272874088478E-2</v>
      </c>
    </row>
    <row r="85" spans="1:17" x14ac:dyDescent="0.25">
      <c r="A85" s="25">
        <v>40787</v>
      </c>
      <c r="B85" s="26">
        <v>0.42959999999999998</v>
      </c>
      <c r="C85" s="21">
        <v>1131.420044</v>
      </c>
      <c r="D85" s="26">
        <v>2.0000000000000001E-4</v>
      </c>
      <c r="E85" s="26">
        <v>2.1499999999999998E-2</v>
      </c>
      <c r="F85" s="21">
        <v>31</v>
      </c>
      <c r="G85" s="21">
        <f t="shared" si="10"/>
        <v>1004.1987764788528</v>
      </c>
      <c r="H85" s="21">
        <v>1005</v>
      </c>
      <c r="I85" s="28">
        <v>43058</v>
      </c>
      <c r="J85" s="21">
        <v>50</v>
      </c>
      <c r="K85" s="21">
        <v>26.5</v>
      </c>
      <c r="L85" s="21">
        <v>1.65</v>
      </c>
      <c r="M85" s="21">
        <f t="shared" si="6"/>
        <v>978.4724661306027</v>
      </c>
      <c r="N85" s="21">
        <f t="shared" si="11"/>
        <v>244.61811653265067</v>
      </c>
      <c r="O85" s="21">
        <f t="shared" si="7"/>
        <v>4.6053331479199312E-3</v>
      </c>
      <c r="P85" s="21">
        <f t="shared" si="8"/>
        <v>24.854605333147923</v>
      </c>
      <c r="Q85" s="26">
        <f t="shared" si="9"/>
        <v>0.10160574239328847</v>
      </c>
    </row>
    <row r="86" spans="1:17" x14ac:dyDescent="0.25">
      <c r="A86" s="25">
        <v>40817</v>
      </c>
      <c r="B86" s="26">
        <v>0.29959999999999998</v>
      </c>
      <c r="C86" s="21">
        <v>1253.3000489999999</v>
      </c>
      <c r="D86" s="26">
        <v>2.0000000000000001E-4</v>
      </c>
      <c r="E86" s="26">
        <v>2.12E-2</v>
      </c>
      <c r="F86" s="21">
        <v>30</v>
      </c>
      <c r="G86" s="21">
        <f t="shared" si="10"/>
        <v>1152.4354296354566</v>
      </c>
      <c r="H86" s="21">
        <v>1150</v>
      </c>
      <c r="I86" s="28">
        <v>43086</v>
      </c>
      <c r="J86" s="21">
        <v>47</v>
      </c>
      <c r="K86" s="21">
        <v>17.600000000000001</v>
      </c>
      <c r="L86" s="21">
        <v>5.5</v>
      </c>
      <c r="M86" s="21">
        <f t="shared" si="6"/>
        <v>1132.3703839430029</v>
      </c>
      <c r="N86" s="21">
        <f t="shared" si="11"/>
        <v>283.09259598575073</v>
      </c>
      <c r="O86" s="21">
        <f t="shared" si="7"/>
        <v>4.9429326155272582E-3</v>
      </c>
      <c r="P86" s="21">
        <f t="shared" si="8"/>
        <v>12.104942932615529</v>
      </c>
      <c r="Q86" s="26">
        <f t="shared" si="9"/>
        <v>4.2759659221977046E-2</v>
      </c>
    </row>
    <row r="87" spans="1:17" x14ac:dyDescent="0.25">
      <c r="A87" s="25">
        <v>40848</v>
      </c>
      <c r="B87" s="26">
        <v>0.27800000000000002</v>
      </c>
      <c r="C87" s="21">
        <v>1246.959961</v>
      </c>
      <c r="D87" s="26">
        <v>2.0000000000000001E-4</v>
      </c>
      <c r="E87" s="26">
        <v>2.12E-2</v>
      </c>
      <c r="F87" s="21">
        <v>30</v>
      </c>
      <c r="G87" s="21">
        <f t="shared" si="10"/>
        <v>1153.1284057023463</v>
      </c>
      <c r="H87" s="21">
        <v>1155</v>
      </c>
      <c r="I87" s="28">
        <v>42756</v>
      </c>
      <c r="J87" s="21">
        <v>52</v>
      </c>
      <c r="K87" s="21">
        <v>19.8</v>
      </c>
      <c r="L87" s="21">
        <v>4.3</v>
      </c>
      <c r="M87" s="21">
        <f t="shared" si="6"/>
        <v>1135.1670908798035</v>
      </c>
      <c r="N87" s="21">
        <f t="shared" si="11"/>
        <v>283.79177271995087</v>
      </c>
      <c r="O87" s="21">
        <f t="shared" si="7"/>
        <v>4.9905907069766886E-3</v>
      </c>
      <c r="P87" s="21">
        <f t="shared" si="8"/>
        <v>15.504990590706976</v>
      </c>
      <c r="Q87" s="26">
        <f t="shared" si="9"/>
        <v>5.4635095450802543E-2</v>
      </c>
    </row>
    <row r="88" spans="1:17" x14ac:dyDescent="0.25">
      <c r="A88" s="25">
        <v>40878</v>
      </c>
      <c r="B88" s="26">
        <v>0.23400000000000001</v>
      </c>
      <c r="C88" s="21">
        <v>1257.599976</v>
      </c>
      <c r="D88" s="26">
        <v>1E-4</v>
      </c>
      <c r="E88" s="26">
        <v>2.1299999999999999E-2</v>
      </c>
      <c r="F88" s="21">
        <v>32</v>
      </c>
      <c r="G88" s="21">
        <f t="shared" si="10"/>
        <v>1174.0204360683813</v>
      </c>
      <c r="H88" s="21">
        <v>1175</v>
      </c>
      <c r="I88" s="28">
        <v>42784</v>
      </c>
      <c r="J88" s="21">
        <v>50</v>
      </c>
      <c r="K88" s="21">
        <v>16.8</v>
      </c>
      <c r="L88" s="21">
        <v>1.1499999999999999</v>
      </c>
      <c r="M88" s="21">
        <f t="shared" si="6"/>
        <v>1158.1839042198344</v>
      </c>
      <c r="N88" s="21">
        <f t="shared" si="11"/>
        <v>289.5459760549586</v>
      </c>
      <c r="O88" s="21">
        <f t="shared" si="7"/>
        <v>2.6857847140533296E-3</v>
      </c>
      <c r="P88" s="21">
        <f t="shared" si="8"/>
        <v>15.652685784714054</v>
      </c>
      <c r="Q88" s="26">
        <f t="shared" si="9"/>
        <v>5.4059413976255792E-2</v>
      </c>
    </row>
    <row r="89" spans="1:17" x14ac:dyDescent="0.25">
      <c r="A89" s="25">
        <v>40909</v>
      </c>
      <c r="B89" s="26">
        <v>0.19439999999999999</v>
      </c>
      <c r="C89" s="21">
        <v>1312.410034</v>
      </c>
      <c r="D89" s="26">
        <v>4.0000000000000002E-4</v>
      </c>
      <c r="E89" s="26">
        <v>2.06E-2</v>
      </c>
      <c r="F89" s="21">
        <v>29</v>
      </c>
      <c r="G89" s="21">
        <f t="shared" si="10"/>
        <v>1242.2950032130402</v>
      </c>
      <c r="H89" s="21">
        <v>1240</v>
      </c>
      <c r="I89" s="28">
        <v>42811</v>
      </c>
      <c r="J89" s="21">
        <v>46</v>
      </c>
      <c r="K89" s="21">
        <v>12.2</v>
      </c>
      <c r="L89" s="21">
        <v>1.7</v>
      </c>
      <c r="M89" s="21">
        <f t="shared" si="6"/>
        <v>1227.7374919865165</v>
      </c>
      <c r="N89" s="21">
        <f t="shared" si="11"/>
        <v>306.93437299662912</v>
      </c>
      <c r="O89" s="21">
        <f t="shared" si="7"/>
        <v>1.0142513843919825E-2</v>
      </c>
      <c r="P89" s="21">
        <f t="shared" si="8"/>
        <v>10.51014251384392</v>
      </c>
      <c r="Q89" s="26">
        <f t="shared" si="9"/>
        <v>3.4242311837649239E-2</v>
      </c>
    </row>
    <row r="90" spans="1:17" x14ac:dyDescent="0.25">
      <c r="A90" s="25">
        <v>40940</v>
      </c>
      <c r="B90" s="26">
        <v>0.18429999999999999</v>
      </c>
      <c r="C90" s="21">
        <v>1365.6800539999999</v>
      </c>
      <c r="D90" s="26">
        <v>8.0000000000000004E-4</v>
      </c>
      <c r="E90" s="26">
        <v>0.02</v>
      </c>
      <c r="F90" s="21">
        <v>30</v>
      </c>
      <c r="G90" s="21">
        <f t="shared" si="10"/>
        <v>1295.1553058336281</v>
      </c>
      <c r="H90" s="21">
        <v>1295</v>
      </c>
      <c r="I90" s="28">
        <v>42846</v>
      </c>
      <c r="J90" s="21">
        <v>52</v>
      </c>
      <c r="K90" s="21">
        <v>13.7</v>
      </c>
      <c r="L90" s="21">
        <v>2.1</v>
      </c>
      <c r="M90" s="21">
        <f t="shared" si="6"/>
        <v>1281.1524138899983</v>
      </c>
      <c r="N90" s="21">
        <f t="shared" si="11"/>
        <v>320.28810347249959</v>
      </c>
      <c r="O90" s="21">
        <f t="shared" si="7"/>
        <v>2.196158361495832E-2</v>
      </c>
      <c r="P90" s="21">
        <f t="shared" si="8"/>
        <v>11.621961583614958</v>
      </c>
      <c r="Q90" s="26">
        <f t="shared" si="9"/>
        <v>3.6285960850908835E-2</v>
      </c>
    </row>
    <row r="91" spans="1:17" x14ac:dyDescent="0.25">
      <c r="A91" s="25">
        <v>40969</v>
      </c>
      <c r="B91" s="26">
        <v>0.155</v>
      </c>
      <c r="C91" s="21">
        <v>1408.469971</v>
      </c>
      <c r="D91" s="26">
        <v>5.0000000000000001E-4</v>
      </c>
      <c r="E91" s="26">
        <v>1.9699999999999999E-2</v>
      </c>
      <c r="F91" s="21">
        <v>31</v>
      </c>
      <c r="G91" s="21">
        <f t="shared" si="10"/>
        <v>1345.4565037435327</v>
      </c>
      <c r="H91" s="21">
        <v>1345</v>
      </c>
      <c r="I91" s="28">
        <v>42874</v>
      </c>
      <c r="J91" s="21">
        <v>50</v>
      </c>
      <c r="K91" s="21">
        <v>11.3</v>
      </c>
      <c r="L91" s="21">
        <v>6.2</v>
      </c>
      <c r="M91" s="21">
        <f t="shared" si="6"/>
        <v>1333.607879867164</v>
      </c>
      <c r="N91" s="21">
        <f t="shared" si="11"/>
        <v>333.401969966791</v>
      </c>
      <c r="O91" s="21">
        <f t="shared" si="7"/>
        <v>1.4638339673470203E-2</v>
      </c>
      <c r="P91" s="21">
        <f t="shared" si="8"/>
        <v>5.1146383396734709</v>
      </c>
      <c r="Q91" s="26">
        <f t="shared" si="9"/>
        <v>1.5340756205438505E-2</v>
      </c>
    </row>
    <row r="92" spans="1:17" x14ac:dyDescent="0.25">
      <c r="A92" s="25">
        <v>41000</v>
      </c>
      <c r="B92" s="26">
        <v>0.17150000000000001</v>
      </c>
      <c r="C92" s="21">
        <v>1397.910034</v>
      </c>
      <c r="D92" s="26">
        <v>6.9999999999999999E-4</v>
      </c>
      <c r="E92" s="26">
        <v>0.02</v>
      </c>
      <c r="F92" s="21">
        <v>31</v>
      </c>
      <c r="G92" s="21">
        <f t="shared" si="10"/>
        <v>1329.250437100065</v>
      </c>
      <c r="H92" s="21">
        <v>1330</v>
      </c>
      <c r="I92" s="28">
        <v>42902</v>
      </c>
      <c r="J92" s="21">
        <v>47</v>
      </c>
      <c r="K92" s="21">
        <v>11.7</v>
      </c>
      <c r="L92" s="21">
        <v>35.4</v>
      </c>
      <c r="M92" s="21">
        <f t="shared" si="6"/>
        <v>1318.1801232109667</v>
      </c>
      <c r="N92" s="21">
        <f t="shared" si="11"/>
        <v>329.54503080274168</v>
      </c>
      <c r="O92" s="21">
        <f t="shared" si="7"/>
        <v>2.0288321354892402E-2</v>
      </c>
      <c r="P92" s="21">
        <f t="shared" si="8"/>
        <v>-23.679711678645106</v>
      </c>
      <c r="Q92" s="26">
        <f t="shared" si="9"/>
        <v>-7.1855769212976706E-2</v>
      </c>
    </row>
    <row r="93" spans="1:17" x14ac:dyDescent="0.25">
      <c r="A93" s="25">
        <v>41030</v>
      </c>
      <c r="B93" s="26">
        <v>0.24060000000000001</v>
      </c>
      <c r="C93" s="21">
        <v>1310.329956</v>
      </c>
      <c r="D93" s="26">
        <v>2.9999999999999997E-4</v>
      </c>
      <c r="E93" s="26">
        <v>2.0899999999999998E-2</v>
      </c>
      <c r="F93" s="21">
        <v>29</v>
      </c>
      <c r="G93" s="21">
        <f t="shared" si="10"/>
        <v>1225.263382616489</v>
      </c>
      <c r="H93" s="21">
        <v>1225</v>
      </c>
      <c r="I93" s="28">
        <v>42922</v>
      </c>
      <c r="J93" s="21">
        <v>36</v>
      </c>
      <c r="K93" s="21">
        <v>12.2</v>
      </c>
      <c r="L93" s="21">
        <v>0.15</v>
      </c>
      <c r="M93" s="21">
        <f t="shared" si="6"/>
        <v>1212.7637539609029</v>
      </c>
      <c r="N93" s="21">
        <f t="shared" si="11"/>
        <v>303.19093849022573</v>
      </c>
      <c r="O93" s="21">
        <f t="shared" si="7"/>
        <v>7.5176270312670643E-3</v>
      </c>
      <c r="P93" s="21">
        <f t="shared" si="8"/>
        <v>12.057517627031267</v>
      </c>
      <c r="Q93" s="26">
        <f t="shared" si="9"/>
        <v>3.9768726885681567E-2</v>
      </c>
    </row>
    <row r="94" spans="1:17" x14ac:dyDescent="0.25">
      <c r="A94" s="25">
        <v>41061</v>
      </c>
      <c r="B94" s="26">
        <v>0.17080000000000001</v>
      </c>
      <c r="C94" s="21">
        <v>1362.160034</v>
      </c>
      <c r="D94" s="26">
        <v>4.0000000000000002E-4</v>
      </c>
      <c r="E94" s="26">
        <v>2.1399999999999999E-2</v>
      </c>
      <c r="F94" s="21">
        <v>32</v>
      </c>
      <c r="G94" s="21">
        <f t="shared" si="10"/>
        <v>1294.2928624344845</v>
      </c>
      <c r="H94" s="21">
        <v>1290</v>
      </c>
      <c r="I94" s="28">
        <v>42950</v>
      </c>
      <c r="J94" s="21">
        <v>35</v>
      </c>
      <c r="K94" s="21">
        <v>6.6</v>
      </c>
      <c r="L94" s="21">
        <v>0.25</v>
      </c>
      <c r="M94" s="21">
        <f t="shared" si="6"/>
        <v>1283.3505214968543</v>
      </c>
      <c r="N94" s="21">
        <f t="shared" si="11"/>
        <v>320.83763037421357</v>
      </c>
      <c r="O94" s="21">
        <f t="shared" si="7"/>
        <v>1.148294564168703E-2</v>
      </c>
      <c r="P94" s="21">
        <f t="shared" si="8"/>
        <v>6.3614829456416864</v>
      </c>
      <c r="Q94" s="26">
        <f t="shared" si="9"/>
        <v>1.9827733231360296E-2</v>
      </c>
    </row>
    <row r="95" spans="1:17" x14ac:dyDescent="0.25">
      <c r="A95" s="25">
        <v>41091</v>
      </c>
      <c r="B95" s="26">
        <v>0.1893</v>
      </c>
      <c r="C95" s="21">
        <v>1379.3199460000001</v>
      </c>
      <c r="D95" s="26">
        <v>6.9999999999999999E-4</v>
      </c>
      <c r="E95" s="26">
        <v>2.1100000000000001E-2</v>
      </c>
      <c r="F95" s="21">
        <v>31</v>
      </c>
      <c r="G95" s="21">
        <f t="shared" si="10"/>
        <v>1305.0168722045776</v>
      </c>
      <c r="H95" s="21">
        <v>1305</v>
      </c>
      <c r="I95" s="28">
        <v>43000</v>
      </c>
      <c r="J95" s="21">
        <v>53</v>
      </c>
      <c r="K95" s="21">
        <v>14.9</v>
      </c>
      <c r="L95" s="21">
        <v>2.4500000000000002</v>
      </c>
      <c r="M95" s="21">
        <f t="shared" si="6"/>
        <v>1289.9673615355759</v>
      </c>
      <c r="N95" s="21">
        <f t="shared" si="11"/>
        <v>322.49184038389399</v>
      </c>
      <c r="O95" s="21">
        <f t="shared" si="7"/>
        <v>2.0059234457201095E-2</v>
      </c>
      <c r="P95" s="21">
        <f t="shared" si="8"/>
        <v>12.470059234457201</v>
      </c>
      <c r="Q95" s="26">
        <f t="shared" si="9"/>
        <v>3.8667828679363962E-2</v>
      </c>
    </row>
    <row r="96" spans="1:17" x14ac:dyDescent="0.25">
      <c r="A96" s="25">
        <v>41122</v>
      </c>
      <c r="B96" s="26">
        <v>0.17469999999999999</v>
      </c>
      <c r="C96" s="21">
        <v>1406.579956</v>
      </c>
      <c r="D96" s="26">
        <v>8.9999999999999998E-4</v>
      </c>
      <c r="E96" s="26">
        <v>2.0799999999999999E-2</v>
      </c>
      <c r="F96" s="21">
        <v>28</v>
      </c>
      <c r="G96" s="21">
        <f t="shared" si="10"/>
        <v>1339.6225421917638</v>
      </c>
      <c r="H96" s="21">
        <v>1340</v>
      </c>
      <c r="I96" s="28">
        <v>43013</v>
      </c>
      <c r="J96" s="21">
        <v>35</v>
      </c>
      <c r="K96" s="21">
        <v>9.6</v>
      </c>
      <c r="L96" s="21">
        <v>0.85</v>
      </c>
      <c r="M96" s="21">
        <f t="shared" si="6"/>
        <v>1330.2843611543508</v>
      </c>
      <c r="N96" s="21">
        <f t="shared" si="11"/>
        <v>332.5710902885877</v>
      </c>
      <c r="O96" s="21">
        <f t="shared" si="7"/>
        <v>2.3624682583180366E-2</v>
      </c>
      <c r="P96" s="21">
        <f t="shared" si="8"/>
        <v>8.773624682583181</v>
      </c>
      <c r="Q96" s="26">
        <f t="shared" si="9"/>
        <v>2.638120070800469E-2</v>
      </c>
    </row>
    <row r="97" spans="1:17" x14ac:dyDescent="0.25">
      <c r="A97" s="25">
        <v>41153</v>
      </c>
      <c r="B97" s="26">
        <v>0.1573</v>
      </c>
      <c r="C97" s="21">
        <v>1440.670044</v>
      </c>
      <c r="D97" s="26">
        <v>5.9999999999999995E-4</v>
      </c>
      <c r="E97" s="26">
        <v>2.0500000000000001E-2</v>
      </c>
      <c r="F97" s="21">
        <v>33</v>
      </c>
      <c r="G97" s="21">
        <f t="shared" si="10"/>
        <v>1373.2543127343163</v>
      </c>
      <c r="H97" s="21">
        <v>1375</v>
      </c>
      <c r="I97" s="28">
        <v>43041</v>
      </c>
      <c r="J97" s="21">
        <v>35</v>
      </c>
      <c r="K97" s="21">
        <v>6.7</v>
      </c>
      <c r="L97" s="21">
        <v>0.75</v>
      </c>
      <c r="M97" s="21">
        <f t="shared" si="6"/>
        <v>1368.2208926866706</v>
      </c>
      <c r="N97" s="21">
        <f t="shared" si="11"/>
        <v>342.05522317166765</v>
      </c>
      <c r="O97" s="21">
        <f t="shared" si="7"/>
        <v>1.8919289638542541E-2</v>
      </c>
      <c r="P97" s="21">
        <f t="shared" si="8"/>
        <v>5.968919289638543</v>
      </c>
      <c r="Q97" s="26">
        <f t="shared" si="9"/>
        <v>1.7450162679266894E-2</v>
      </c>
    </row>
    <row r="98" spans="1:17" x14ac:dyDescent="0.25">
      <c r="A98" s="25">
        <v>41183</v>
      </c>
      <c r="B98" s="26">
        <v>0.186</v>
      </c>
      <c r="C98" s="21">
        <v>1412.160034</v>
      </c>
      <c r="D98" s="26">
        <v>8.9999999999999998E-4</v>
      </c>
      <c r="E98" s="26">
        <v>2.1000000000000001E-2</v>
      </c>
      <c r="F98" s="21">
        <v>30</v>
      </c>
      <c r="G98" s="21">
        <f t="shared" si="10"/>
        <v>1338.5171925309985</v>
      </c>
      <c r="H98" s="21">
        <v>1340</v>
      </c>
      <c r="I98" s="28">
        <v>43091</v>
      </c>
      <c r="J98" s="21">
        <v>52</v>
      </c>
      <c r="K98" s="21">
        <v>15.2</v>
      </c>
      <c r="L98" s="21">
        <v>4</v>
      </c>
      <c r="M98" s="21">
        <f t="shared" si="6"/>
        <v>1324.6281973158048</v>
      </c>
      <c r="N98" s="21">
        <f t="shared" si="11"/>
        <v>331.15704932895119</v>
      </c>
      <c r="O98" s="21">
        <f t="shared" si="7"/>
        <v>2.562188006301077E-2</v>
      </c>
      <c r="P98" s="21">
        <f t="shared" si="8"/>
        <v>11.225621880063009</v>
      </c>
      <c r="Q98" s="26">
        <f t="shared" si="9"/>
        <v>3.3898181853022138E-2</v>
      </c>
    </row>
    <row r="99" spans="1:17" x14ac:dyDescent="0.25">
      <c r="A99" s="25">
        <v>41214</v>
      </c>
      <c r="B99" s="26">
        <v>0.15870000000000001</v>
      </c>
      <c r="C99" s="21">
        <v>1416.1800539999999</v>
      </c>
      <c r="D99" s="26">
        <v>1.1000000000000001E-3</v>
      </c>
      <c r="E99" s="26">
        <v>2.1999999999999999E-2</v>
      </c>
      <c r="F99" s="21">
        <v>31</v>
      </c>
      <c r="G99" s="21">
        <f t="shared" si="10"/>
        <v>1351.2376134345768</v>
      </c>
      <c r="H99" s="21">
        <v>1350</v>
      </c>
      <c r="I99" s="28">
        <v>42754</v>
      </c>
      <c r="J99" s="21">
        <v>50</v>
      </c>
      <c r="K99" s="21">
        <v>11.3</v>
      </c>
      <c r="L99" s="21">
        <v>4.3</v>
      </c>
      <c r="M99" s="21">
        <f t="shared" si="6"/>
        <v>1338.4965906682112</v>
      </c>
      <c r="N99" s="21">
        <f t="shared" si="11"/>
        <v>334.6241476670528</v>
      </c>
      <c r="O99" s="21">
        <f t="shared" si="7"/>
        <v>3.2319354717472708E-2</v>
      </c>
      <c r="P99" s="21">
        <f t="shared" si="8"/>
        <v>7.0323193547174734</v>
      </c>
      <c r="Q99" s="26">
        <f t="shared" si="9"/>
        <v>2.1015576442243347E-2</v>
      </c>
    </row>
    <row r="100" spans="1:17" x14ac:dyDescent="0.25">
      <c r="A100" s="25">
        <v>41244</v>
      </c>
      <c r="B100" s="26">
        <v>0.1802</v>
      </c>
      <c r="C100" s="21">
        <v>1426.1899410000001</v>
      </c>
      <c r="D100" s="26">
        <v>2.0000000000000001E-4</v>
      </c>
      <c r="E100" s="26">
        <v>2.1999999999999999E-2</v>
      </c>
      <c r="F100" s="21">
        <v>31</v>
      </c>
      <c r="G100" s="21">
        <f t="shared" si="10"/>
        <v>1352.597937648977</v>
      </c>
      <c r="H100" s="21">
        <v>1350</v>
      </c>
      <c r="I100" s="28">
        <v>42767</v>
      </c>
      <c r="J100" s="21">
        <v>32</v>
      </c>
      <c r="K100" s="21">
        <v>5.5</v>
      </c>
      <c r="L100" s="21">
        <v>0.05</v>
      </c>
      <c r="M100" s="21">
        <f t="shared" si="6"/>
        <v>1344.4763289746506</v>
      </c>
      <c r="N100" s="21">
        <f t="shared" si="11"/>
        <v>336.11908224366266</v>
      </c>
      <c r="O100" s="21">
        <f t="shared" si="7"/>
        <v>5.8028939693864261E-3</v>
      </c>
      <c r="P100" s="21">
        <f t="shared" si="8"/>
        <v>5.4558028939693868</v>
      </c>
      <c r="Q100" s="26">
        <f t="shared" si="9"/>
        <v>1.6231755893032915E-2</v>
      </c>
    </row>
    <row r="101" spans="1:17" x14ac:dyDescent="0.25">
      <c r="A101" s="25">
        <v>41275</v>
      </c>
      <c r="B101" s="26">
        <v>0.14280000000000001</v>
      </c>
      <c r="C101" s="21">
        <v>1498.1099850000001</v>
      </c>
      <c r="D101" s="26">
        <v>4.0000000000000002E-4</v>
      </c>
      <c r="E101" s="26">
        <v>2.1299999999999999E-2</v>
      </c>
      <c r="F101" s="21">
        <v>28</v>
      </c>
      <c r="G101" s="21">
        <f t="shared" si="10"/>
        <v>1438.7303084624964</v>
      </c>
      <c r="H101" s="21">
        <v>1440</v>
      </c>
      <c r="I101" s="28">
        <v>42795</v>
      </c>
      <c r="J101" s="21">
        <v>29</v>
      </c>
      <c r="K101" s="21">
        <v>6.1</v>
      </c>
      <c r="L101" s="21">
        <v>0.15</v>
      </c>
      <c r="M101" s="21">
        <f t="shared" si="6"/>
        <v>1433.8542363436457</v>
      </c>
      <c r="N101" s="21">
        <f t="shared" si="11"/>
        <v>358.46355908591141</v>
      </c>
      <c r="O101" s="21">
        <f t="shared" si="7"/>
        <v>1.1186779472366834E-2</v>
      </c>
      <c r="P101" s="21">
        <f t="shared" si="8"/>
        <v>5.9611867794723663</v>
      </c>
      <c r="Q101" s="26">
        <f t="shared" si="9"/>
        <v>1.6629826458994888E-2</v>
      </c>
    </row>
    <row r="102" spans="1:17" x14ac:dyDescent="0.25">
      <c r="A102" s="25">
        <v>41306</v>
      </c>
      <c r="B102" s="26">
        <v>0.15509999999999999</v>
      </c>
      <c r="C102" s="21">
        <v>1514.6800539999999</v>
      </c>
      <c r="D102" s="26">
        <v>6.9999999999999999E-4</v>
      </c>
      <c r="E102" s="26">
        <v>2.1000000000000001E-2</v>
      </c>
      <c r="F102" s="21">
        <v>28</v>
      </c>
      <c r="G102" s="21">
        <f t="shared" si="10"/>
        <v>1449.990298702689</v>
      </c>
      <c r="H102" s="21">
        <v>1450</v>
      </c>
      <c r="I102" s="28">
        <v>42830</v>
      </c>
      <c r="J102" s="21">
        <v>36</v>
      </c>
      <c r="K102" s="21">
        <v>9</v>
      </c>
      <c r="L102" s="21">
        <v>0.3</v>
      </c>
      <c r="M102" s="21">
        <f t="shared" si="6"/>
        <v>1440.8998938667173</v>
      </c>
      <c r="N102" s="21">
        <f t="shared" si="11"/>
        <v>360.22497346667933</v>
      </c>
      <c r="O102" s="21">
        <f t="shared" si="7"/>
        <v>1.9827407635093941E-2</v>
      </c>
      <c r="P102" s="21">
        <f t="shared" si="8"/>
        <v>8.7198274076350941</v>
      </c>
      <c r="Q102" s="26">
        <f t="shared" si="9"/>
        <v>2.4206615448447454E-2</v>
      </c>
    </row>
    <row r="103" spans="1:17" x14ac:dyDescent="0.25">
      <c r="A103" s="25">
        <v>41334</v>
      </c>
      <c r="B103" s="26">
        <v>0.127</v>
      </c>
      <c r="C103" s="21">
        <v>1569.1899410000001</v>
      </c>
      <c r="D103" s="26">
        <v>4.0000000000000002E-4</v>
      </c>
      <c r="E103" s="26">
        <v>2.07E-2</v>
      </c>
      <c r="F103" s="21">
        <v>33</v>
      </c>
      <c r="G103" s="21">
        <f t="shared" si="10"/>
        <v>1508.8579087570417</v>
      </c>
      <c r="H103" s="21">
        <v>1510</v>
      </c>
      <c r="I103" s="28">
        <v>42858</v>
      </c>
      <c r="J103" s="21">
        <v>36</v>
      </c>
      <c r="K103" s="21">
        <v>7.4</v>
      </c>
      <c r="L103" s="21">
        <v>0.25</v>
      </c>
      <c r="M103" s="21">
        <f t="shared" si="6"/>
        <v>1502.5404285723755</v>
      </c>
      <c r="N103" s="21">
        <f t="shared" si="11"/>
        <v>375.63510714309388</v>
      </c>
      <c r="O103" s="21">
        <f t="shared" si="7"/>
        <v>1.3852479014000317E-2</v>
      </c>
      <c r="P103" s="21">
        <f t="shared" si="8"/>
        <v>7.1638524790140004</v>
      </c>
      <c r="Q103" s="26">
        <f t="shared" si="9"/>
        <v>1.907130708175531E-2</v>
      </c>
    </row>
    <row r="104" spans="1:17" x14ac:dyDescent="0.25">
      <c r="A104" s="25">
        <v>41365</v>
      </c>
      <c r="B104" s="26">
        <v>0.13519999999999999</v>
      </c>
      <c r="C104" s="21">
        <v>1597.5699460000001</v>
      </c>
      <c r="D104" s="26">
        <v>2.9999999999999997E-4</v>
      </c>
      <c r="E104" s="26">
        <v>2.07E-2</v>
      </c>
      <c r="F104" s="21">
        <v>31</v>
      </c>
      <c r="G104" s="21">
        <f t="shared" si="10"/>
        <v>1534.4069694516004</v>
      </c>
      <c r="H104" s="21">
        <v>1535</v>
      </c>
      <c r="I104" s="28">
        <v>42908</v>
      </c>
      <c r="J104" s="21">
        <v>53</v>
      </c>
      <c r="K104" s="21">
        <v>12.6</v>
      </c>
      <c r="L104" s="21">
        <v>4.5</v>
      </c>
      <c r="M104" s="21">
        <f t="shared" si="6"/>
        <v>1522.3331343331122</v>
      </c>
      <c r="N104" s="21">
        <f t="shared" si="11"/>
        <v>380.58328358327805</v>
      </c>
      <c r="O104" s="21">
        <f t="shared" si="7"/>
        <v>1.0018222251670735E-2</v>
      </c>
      <c r="P104" s="21">
        <f t="shared" si="8"/>
        <v>8.1100182222516697</v>
      </c>
      <c r="Q104" s="26">
        <f t="shared" si="9"/>
        <v>2.1309444140304865E-2</v>
      </c>
    </row>
    <row r="105" spans="1:17" x14ac:dyDescent="0.25">
      <c r="A105" s="25">
        <v>41395</v>
      </c>
      <c r="B105" s="26">
        <v>0.16300000000000001</v>
      </c>
      <c r="C105" s="21">
        <v>1630.73999</v>
      </c>
      <c r="D105" s="26">
        <v>2.9999999999999997E-4</v>
      </c>
      <c r="E105" s="26">
        <v>2.01E-2</v>
      </c>
      <c r="F105" s="21">
        <v>28</v>
      </c>
      <c r="G105" s="21">
        <f t="shared" si="10"/>
        <v>1557.9094718522156</v>
      </c>
      <c r="H105" s="21">
        <v>1560</v>
      </c>
      <c r="I105" s="28">
        <v>42921</v>
      </c>
      <c r="J105" s="21">
        <v>35</v>
      </c>
      <c r="K105" s="21">
        <v>10.3</v>
      </c>
      <c r="L105" s="21">
        <v>3</v>
      </c>
      <c r="M105" s="21">
        <f t="shared" si="6"/>
        <v>1549.655123933152</v>
      </c>
      <c r="N105" s="21">
        <f t="shared" si="11"/>
        <v>387.41378098328801</v>
      </c>
      <c r="O105" s="21">
        <f t="shared" si="7"/>
        <v>9.1529704180740908E-3</v>
      </c>
      <c r="P105" s="21">
        <f t="shared" si="8"/>
        <v>7.3091529704180749</v>
      </c>
      <c r="Q105" s="26">
        <f t="shared" si="9"/>
        <v>1.886652806171955E-2</v>
      </c>
    </row>
    <row r="106" spans="1:17" x14ac:dyDescent="0.25">
      <c r="A106" s="25">
        <v>41426</v>
      </c>
      <c r="B106" s="26">
        <v>0.1686</v>
      </c>
      <c r="C106" s="21">
        <v>1606.280029</v>
      </c>
      <c r="D106" s="26">
        <v>2.0000000000000001E-4</v>
      </c>
      <c r="E106" s="26">
        <v>2.06E-2</v>
      </c>
      <c r="F106" s="21">
        <v>33</v>
      </c>
      <c r="G106" s="21">
        <f t="shared" si="10"/>
        <v>1526.0917135175978</v>
      </c>
      <c r="H106" s="21">
        <v>1525</v>
      </c>
      <c r="I106" s="28">
        <v>42949</v>
      </c>
      <c r="J106" s="21">
        <v>35</v>
      </c>
      <c r="K106" s="21">
        <v>9.6</v>
      </c>
      <c r="L106" s="21">
        <v>0.05</v>
      </c>
      <c r="M106" s="21">
        <f t="shared" si="6"/>
        <v>1515.3707537051025</v>
      </c>
      <c r="N106" s="21">
        <f t="shared" si="11"/>
        <v>378.84268842627563</v>
      </c>
      <c r="O106" s="21">
        <f t="shared" si="7"/>
        <v>7.0239586920918555E-3</v>
      </c>
      <c r="P106" s="21">
        <f t="shared" si="8"/>
        <v>9.5570239586920902</v>
      </c>
      <c r="Q106" s="26">
        <f t="shared" si="9"/>
        <v>2.5226892983977772E-2</v>
      </c>
    </row>
    <row r="107" spans="1:17" x14ac:dyDescent="0.25">
      <c r="A107" s="25">
        <v>41456</v>
      </c>
      <c r="B107" s="26">
        <v>0.13450000000000001</v>
      </c>
      <c r="C107" s="21">
        <v>1685.7299800000001</v>
      </c>
      <c r="D107" s="26">
        <v>2.9999999999999997E-4</v>
      </c>
      <c r="E107" s="26">
        <v>2.0199999999999999E-2</v>
      </c>
      <c r="F107" s="21">
        <v>30</v>
      </c>
      <c r="G107" s="21">
        <f t="shared" si="10"/>
        <v>1620.4990673751795</v>
      </c>
      <c r="H107" s="21">
        <v>1620</v>
      </c>
      <c r="I107" s="28">
        <v>42999</v>
      </c>
      <c r="J107" s="21">
        <v>52</v>
      </c>
      <c r="K107" s="21">
        <v>12.4</v>
      </c>
      <c r="L107" s="21">
        <v>19.600000000000001</v>
      </c>
      <c r="M107" s="21">
        <f t="shared" si="6"/>
        <v>1607.5307631234286</v>
      </c>
      <c r="N107" s="21">
        <f t="shared" si="11"/>
        <v>401.88269078085716</v>
      </c>
      <c r="O107" s="21">
        <f t="shared" si="7"/>
        <v>1.0215315577442829E-2</v>
      </c>
      <c r="P107" s="21">
        <f t="shared" si="8"/>
        <v>-7.1897846844225581</v>
      </c>
      <c r="Q107" s="26">
        <f t="shared" si="9"/>
        <v>-1.7890257155521734E-2</v>
      </c>
    </row>
    <row r="108" spans="1:17" x14ac:dyDescent="0.25">
      <c r="A108" s="25">
        <v>41487</v>
      </c>
      <c r="B108" s="26">
        <v>0.1701</v>
      </c>
      <c r="C108" s="21">
        <v>1632.969971</v>
      </c>
      <c r="D108" s="26">
        <v>2.0000000000000001E-4</v>
      </c>
      <c r="E108" s="26">
        <v>2.0400000000000001E-2</v>
      </c>
      <c r="F108" s="21">
        <v>31</v>
      </c>
      <c r="G108" s="21">
        <f t="shared" si="10"/>
        <v>1553.2514046672004</v>
      </c>
      <c r="H108" s="21">
        <v>1555</v>
      </c>
      <c r="I108" s="28">
        <v>43012</v>
      </c>
      <c r="J108" s="21">
        <v>35</v>
      </c>
      <c r="K108" s="21">
        <v>11</v>
      </c>
      <c r="L108" s="21">
        <v>0.5</v>
      </c>
      <c r="M108" s="21">
        <f t="shared" si="6"/>
        <v>1543.9701783681535</v>
      </c>
      <c r="N108" s="21">
        <f t="shared" si="11"/>
        <v>385.99254459203837</v>
      </c>
      <c r="O108" s="21">
        <f t="shared" si="7"/>
        <v>6.7434922773470067E-3</v>
      </c>
      <c r="P108" s="21">
        <f t="shared" si="8"/>
        <v>10.506743492277346</v>
      </c>
      <c r="Q108" s="26">
        <f t="shared" si="9"/>
        <v>2.7220068468892553E-2</v>
      </c>
    </row>
    <row r="109" spans="1:17" x14ac:dyDescent="0.25">
      <c r="A109" s="25">
        <v>41518</v>
      </c>
      <c r="B109" s="26">
        <v>0.16600000000000001</v>
      </c>
      <c r="C109" s="21">
        <v>1681.5500489999999</v>
      </c>
      <c r="D109" s="26">
        <v>2.9999999999999997E-4</v>
      </c>
      <c r="E109" s="26">
        <v>2.0400000000000001E-2</v>
      </c>
      <c r="F109" s="21">
        <v>31</v>
      </c>
      <c r="G109" s="21">
        <f t="shared" si="10"/>
        <v>1601.2935722798452</v>
      </c>
      <c r="H109" s="21">
        <v>1600</v>
      </c>
      <c r="I109" s="28">
        <v>43040</v>
      </c>
      <c r="J109" s="21">
        <v>32</v>
      </c>
      <c r="K109" s="21">
        <v>9</v>
      </c>
      <c r="L109" s="21">
        <v>0.05</v>
      </c>
      <c r="M109" s="21">
        <f t="shared" si="6"/>
        <v>1590.957918361624</v>
      </c>
      <c r="N109" s="21">
        <f t="shared" si="11"/>
        <v>397.73947959040601</v>
      </c>
      <c r="O109" s="21">
        <f t="shared" si="7"/>
        <v>1.0363631098275107E-2</v>
      </c>
      <c r="P109" s="21">
        <f t="shared" si="8"/>
        <v>8.9603636310982751</v>
      </c>
      <c r="Q109" s="26">
        <f t="shared" si="9"/>
        <v>2.2528222846587169E-2</v>
      </c>
    </row>
    <row r="110" spans="1:17" x14ac:dyDescent="0.25">
      <c r="A110" s="25">
        <v>41548</v>
      </c>
      <c r="B110" s="26">
        <v>0.13750000000000001</v>
      </c>
      <c r="C110" s="21">
        <v>1756.540039</v>
      </c>
      <c r="D110" s="26">
        <v>2.9999999999999997E-4</v>
      </c>
      <c r="E110" s="26">
        <v>2.01E-2</v>
      </c>
      <c r="F110" s="21">
        <v>29</v>
      </c>
      <c r="G110" s="21">
        <f t="shared" si="10"/>
        <v>1688.3070671434891</v>
      </c>
      <c r="H110" s="21">
        <v>1690</v>
      </c>
      <c r="I110" s="28">
        <v>43075</v>
      </c>
      <c r="J110" s="21">
        <v>36</v>
      </c>
      <c r="K110" s="21">
        <v>7.9</v>
      </c>
      <c r="L110" s="21">
        <v>0.95</v>
      </c>
      <c r="M110" s="21">
        <f t="shared" si="6"/>
        <v>1682.0499952603475</v>
      </c>
      <c r="N110" s="21">
        <f t="shared" si="11"/>
        <v>420.51249881508687</v>
      </c>
      <c r="O110" s="21">
        <f t="shared" si="7"/>
        <v>1.0211597698533045E-2</v>
      </c>
      <c r="P110" s="21">
        <f t="shared" si="8"/>
        <v>6.9602115976985335</v>
      </c>
      <c r="Q110" s="26">
        <f t="shared" si="9"/>
        <v>1.6551735364135196E-2</v>
      </c>
    </row>
    <row r="111" spans="1:17" x14ac:dyDescent="0.25">
      <c r="A111" s="25">
        <v>41579</v>
      </c>
      <c r="B111" s="26">
        <v>0.13700000000000001</v>
      </c>
      <c r="C111" s="21">
        <v>1805.8100589999999</v>
      </c>
      <c r="D111" s="26">
        <v>5.0000000000000001E-4</v>
      </c>
      <c r="E111" s="26">
        <v>1.95E-2</v>
      </c>
      <c r="F111" s="21">
        <v>32</v>
      </c>
      <c r="G111" s="21">
        <f t="shared" si="10"/>
        <v>1732.6347133363827</v>
      </c>
      <c r="H111" s="21">
        <v>1730</v>
      </c>
      <c r="I111" s="28">
        <v>42738</v>
      </c>
      <c r="J111" s="21">
        <v>35</v>
      </c>
      <c r="K111" s="21">
        <v>7</v>
      </c>
      <c r="L111" s="21">
        <v>0.35</v>
      </c>
      <c r="M111" s="21">
        <f t="shared" si="6"/>
        <v>1722.9170567829012</v>
      </c>
      <c r="N111" s="21">
        <f t="shared" si="11"/>
        <v>430.72926419572531</v>
      </c>
      <c r="O111" s="21">
        <f t="shared" si="7"/>
        <v>1.9188552697085758E-2</v>
      </c>
      <c r="P111" s="21">
        <f t="shared" si="8"/>
        <v>6.6691885526970864</v>
      </c>
      <c r="Q111" s="26">
        <f t="shared" si="9"/>
        <v>1.548348140484501E-2</v>
      </c>
    </row>
    <row r="112" spans="1:17" x14ac:dyDescent="0.25">
      <c r="A112" s="25">
        <v>41609</v>
      </c>
      <c r="B112" s="26">
        <v>0.13719999999999999</v>
      </c>
      <c r="C112" s="21">
        <v>1848.3599850000001</v>
      </c>
      <c r="D112" s="26">
        <v>1E-4</v>
      </c>
      <c r="E112" s="26">
        <v>1.9400000000000001E-2</v>
      </c>
      <c r="F112" s="21">
        <v>31</v>
      </c>
      <c r="G112" s="21">
        <f t="shared" si="10"/>
        <v>1774.4500325110639</v>
      </c>
      <c r="H112" s="21">
        <v>1775</v>
      </c>
      <c r="I112" s="28">
        <v>42788</v>
      </c>
      <c r="J112" s="21">
        <v>53</v>
      </c>
      <c r="K112" s="21">
        <v>12.3</v>
      </c>
      <c r="L112" s="21">
        <v>24.7</v>
      </c>
      <c r="M112" s="21">
        <f t="shared" si="6"/>
        <v>1762.6742262145224</v>
      </c>
      <c r="N112" s="21">
        <f t="shared" si="11"/>
        <v>440.66855655363059</v>
      </c>
      <c r="O112" s="21">
        <f t="shared" si="7"/>
        <v>3.847146543544048E-3</v>
      </c>
      <c r="P112" s="21">
        <f t="shared" si="8"/>
        <v>-12.396152853456455</v>
      </c>
      <c r="Q112" s="26">
        <f t="shared" si="9"/>
        <v>-2.8130332126267348E-2</v>
      </c>
    </row>
    <row r="113" spans="1:17" x14ac:dyDescent="0.25">
      <c r="A113" s="25">
        <v>41640</v>
      </c>
      <c r="B113" s="26">
        <v>0.18410000000000001</v>
      </c>
      <c r="C113" s="21">
        <v>1782.589966</v>
      </c>
      <c r="D113" s="26">
        <v>2.9999999999999997E-4</v>
      </c>
      <c r="E113" s="26">
        <v>1.9400000000000001E-2</v>
      </c>
      <c r="F113" s="21">
        <v>28</v>
      </c>
      <c r="G113" s="21">
        <f t="shared" si="10"/>
        <v>1693.6699083047611</v>
      </c>
      <c r="H113" s="21">
        <v>1695</v>
      </c>
      <c r="I113" s="28">
        <v>42801</v>
      </c>
      <c r="J113" s="21">
        <v>35</v>
      </c>
      <c r="K113" s="21">
        <v>12.5</v>
      </c>
      <c r="L113" s="21">
        <v>0.3</v>
      </c>
      <c r="M113" s="21">
        <f t="shared" si="6"/>
        <v>1682.4512404273671</v>
      </c>
      <c r="N113" s="21">
        <f t="shared" si="11"/>
        <v>420.61281010684178</v>
      </c>
      <c r="O113" s="21">
        <f t="shared" si="7"/>
        <v>9.9676423803967788E-3</v>
      </c>
      <c r="P113" s="21">
        <f t="shared" si="8"/>
        <v>12.209967642380397</v>
      </c>
      <c r="Q113" s="26">
        <f t="shared" si="9"/>
        <v>2.9028996143219906E-2</v>
      </c>
    </row>
    <row r="114" spans="1:17" x14ac:dyDescent="0.25">
      <c r="A114" s="25">
        <v>41671</v>
      </c>
      <c r="B114" s="26">
        <v>0.14000000000000001</v>
      </c>
      <c r="C114" s="21">
        <v>1859.4499510000001</v>
      </c>
      <c r="D114" s="26">
        <v>4.0000000000000002E-4</v>
      </c>
      <c r="E114" s="26">
        <v>1.9699999999999999E-2</v>
      </c>
      <c r="F114" s="21">
        <v>31</v>
      </c>
      <c r="G114" s="21">
        <f t="shared" si="10"/>
        <v>1783.698178115942</v>
      </c>
      <c r="H114" s="21">
        <v>1785</v>
      </c>
      <c r="I114" s="28">
        <v>42829</v>
      </c>
      <c r="J114" s="21">
        <v>35</v>
      </c>
      <c r="K114" s="21">
        <v>8.8000000000000007</v>
      </c>
      <c r="L114" s="21">
        <v>0.55000000000000004</v>
      </c>
      <c r="M114" s="21">
        <f t="shared" si="6"/>
        <v>1776.1315355596005</v>
      </c>
      <c r="N114" s="21">
        <f t="shared" si="11"/>
        <v>444.03288388990012</v>
      </c>
      <c r="O114" s="21">
        <f t="shared" si="7"/>
        <v>1.5384172990594424E-2</v>
      </c>
      <c r="P114" s="21">
        <f t="shared" si="8"/>
        <v>8.2653841729905952</v>
      </c>
      <c r="Q114" s="26">
        <f t="shared" si="9"/>
        <v>1.86143514880759E-2</v>
      </c>
    </row>
    <row r="115" spans="1:17" x14ac:dyDescent="0.25">
      <c r="A115" s="25">
        <v>41699</v>
      </c>
      <c r="B115" s="26">
        <v>0.13880000000000001</v>
      </c>
      <c r="C115" s="21">
        <v>1872.339966</v>
      </c>
      <c r="D115" s="26">
        <v>2.9999999999999997E-4</v>
      </c>
      <c r="E115" s="26">
        <v>1.9400000000000001E-2</v>
      </c>
      <c r="F115" s="21">
        <v>30</v>
      </c>
      <c r="G115" s="21">
        <f t="shared" si="10"/>
        <v>1797.8784018814574</v>
      </c>
      <c r="H115" s="21">
        <v>1800</v>
      </c>
      <c r="I115" s="28">
        <v>42857</v>
      </c>
      <c r="J115" s="21">
        <v>32</v>
      </c>
      <c r="K115" s="21">
        <v>9.4</v>
      </c>
      <c r="L115" s="21">
        <v>0.2</v>
      </c>
      <c r="M115" s="21">
        <f t="shared" si="6"/>
        <v>1790.5526581568267</v>
      </c>
      <c r="N115" s="21">
        <f t="shared" si="11"/>
        <v>447.63816453920668</v>
      </c>
      <c r="O115" s="21">
        <f t="shared" si="7"/>
        <v>1.1269573133512553E-2</v>
      </c>
      <c r="P115" s="21">
        <f t="shared" si="8"/>
        <v>9.2112695731335137</v>
      </c>
      <c r="Q115" s="26">
        <f t="shared" si="9"/>
        <v>2.057748937161219E-2</v>
      </c>
    </row>
    <row r="116" spans="1:17" x14ac:dyDescent="0.25">
      <c r="A116" s="25">
        <v>41730</v>
      </c>
      <c r="B116" s="26">
        <v>0.1341</v>
      </c>
      <c r="C116" s="21">
        <v>1883.9499510000001</v>
      </c>
      <c r="D116" s="26">
        <v>2.0000000000000001E-4</v>
      </c>
      <c r="E116" s="26">
        <v>1.9599999999999999E-2</v>
      </c>
      <c r="F116" s="21">
        <v>30</v>
      </c>
      <c r="G116" s="21">
        <f t="shared" si="10"/>
        <v>1811.3237879118321</v>
      </c>
      <c r="H116" s="21">
        <v>1810</v>
      </c>
      <c r="I116" s="28">
        <v>42892</v>
      </c>
      <c r="J116" s="21">
        <v>37</v>
      </c>
      <c r="K116" s="21">
        <v>9.6</v>
      </c>
      <c r="L116" s="21">
        <v>0.35</v>
      </c>
      <c r="M116" s="21">
        <f t="shared" si="6"/>
        <v>1800.3633044815724</v>
      </c>
      <c r="N116" s="21">
        <f t="shared" si="11"/>
        <v>450.0908261203931</v>
      </c>
      <c r="O116" s="21">
        <f t="shared" si="7"/>
        <v>7.5566236343140181E-3</v>
      </c>
      <c r="P116" s="21">
        <f t="shared" si="8"/>
        <v>9.2575566236343132</v>
      </c>
      <c r="Q116" s="26">
        <f t="shared" si="9"/>
        <v>2.0568196653619517E-2</v>
      </c>
    </row>
    <row r="117" spans="1:17" x14ac:dyDescent="0.25">
      <c r="A117" s="25">
        <v>41760</v>
      </c>
      <c r="B117" s="26">
        <v>0.114</v>
      </c>
      <c r="C117" s="21">
        <v>1923.5699460000001</v>
      </c>
      <c r="D117" s="26">
        <v>5.0000000000000001E-4</v>
      </c>
      <c r="E117" s="26">
        <v>1.9599999999999999E-2</v>
      </c>
      <c r="F117" s="21">
        <v>31</v>
      </c>
      <c r="G117" s="21">
        <f t="shared" si="10"/>
        <v>1858.7600166329851</v>
      </c>
      <c r="H117" s="21">
        <v>1860</v>
      </c>
      <c r="I117" s="28">
        <v>42919</v>
      </c>
      <c r="J117" s="21">
        <v>34</v>
      </c>
      <c r="K117" s="21">
        <v>7.8</v>
      </c>
      <c r="L117" s="21">
        <v>0.5</v>
      </c>
      <c r="M117" s="21">
        <f t="shared" si="6"/>
        <v>1852.1133718803965</v>
      </c>
      <c r="N117" s="21">
        <f t="shared" si="11"/>
        <v>463.02834297009912</v>
      </c>
      <c r="O117" s="21">
        <f t="shared" si="7"/>
        <v>1.9994504855766957E-2</v>
      </c>
      <c r="P117" s="21">
        <f t="shared" si="8"/>
        <v>7.3199945048557664</v>
      </c>
      <c r="Q117" s="26">
        <f t="shared" si="9"/>
        <v>1.5808955576891041E-2</v>
      </c>
    </row>
    <row r="118" spans="1:17" x14ac:dyDescent="0.25">
      <c r="A118" s="25">
        <v>41791</v>
      </c>
      <c r="B118" s="26">
        <v>0.1157</v>
      </c>
      <c r="C118" s="21">
        <v>1960.2299800000001</v>
      </c>
      <c r="D118" s="26">
        <v>2.0000000000000001E-4</v>
      </c>
      <c r="E118" s="26">
        <v>1.9199999999999998E-2</v>
      </c>
      <c r="F118" s="21">
        <v>31</v>
      </c>
      <c r="G118" s="21">
        <f t="shared" si="10"/>
        <v>1893.2932572203736</v>
      </c>
      <c r="H118" s="21">
        <v>1895</v>
      </c>
      <c r="I118" s="28">
        <v>42948</v>
      </c>
      <c r="J118" s="21">
        <v>32</v>
      </c>
      <c r="K118" s="21">
        <v>7.3</v>
      </c>
      <c r="L118" s="21">
        <v>1.1000000000000001</v>
      </c>
      <c r="M118" s="21">
        <f t="shared" si="6"/>
        <v>1887.6667728940467</v>
      </c>
      <c r="N118" s="21">
        <f t="shared" si="11"/>
        <v>471.91669322351169</v>
      </c>
      <c r="O118" s="21">
        <f t="shared" si="7"/>
        <v>8.1401883081945667E-3</v>
      </c>
      <c r="P118" s="21">
        <f t="shared" si="8"/>
        <v>6.2081401883081941</v>
      </c>
      <c r="Q118" s="26">
        <f t="shared" si="9"/>
        <v>1.3155161233866041E-2</v>
      </c>
    </row>
    <row r="119" spans="1:17" x14ac:dyDescent="0.25">
      <c r="A119" s="25">
        <v>41821</v>
      </c>
      <c r="B119" s="26">
        <v>0.16950000000000001</v>
      </c>
      <c r="C119" s="21">
        <v>1930.670044</v>
      </c>
      <c r="D119" s="26">
        <v>1E-4</v>
      </c>
      <c r="E119" s="26">
        <v>1.9099999999999999E-2</v>
      </c>
      <c r="F119" s="21">
        <v>29</v>
      </c>
      <c r="G119" s="21">
        <f t="shared" si="10"/>
        <v>1839.8857970292231</v>
      </c>
      <c r="H119" s="21">
        <v>1840</v>
      </c>
      <c r="I119" s="28">
        <v>42983</v>
      </c>
      <c r="J119" s="21">
        <v>36</v>
      </c>
      <c r="K119" s="21">
        <v>12.5</v>
      </c>
      <c r="L119" s="21">
        <v>0.35</v>
      </c>
      <c r="M119" s="21">
        <f t="shared" si="6"/>
        <v>1827.481852144291</v>
      </c>
      <c r="N119" s="21">
        <f t="shared" si="11"/>
        <v>456.87046303607275</v>
      </c>
      <c r="O119" s="21">
        <f t="shared" si="7"/>
        <v>3.7292595896765901E-3</v>
      </c>
      <c r="P119" s="21">
        <f t="shared" si="8"/>
        <v>12.153729259589676</v>
      </c>
      <c r="Q119" s="26">
        <f t="shared" si="9"/>
        <v>2.6602133958986234E-2</v>
      </c>
    </row>
    <row r="120" spans="1:17" x14ac:dyDescent="0.25">
      <c r="A120" s="25">
        <v>41852</v>
      </c>
      <c r="B120" s="26">
        <v>0.1198</v>
      </c>
      <c r="C120" s="21">
        <v>2003.369995</v>
      </c>
      <c r="D120" s="26">
        <v>2.0000000000000001E-4</v>
      </c>
      <c r="E120" s="26">
        <v>1.9400000000000001E-2</v>
      </c>
      <c r="F120" s="21">
        <v>32</v>
      </c>
      <c r="G120" s="21">
        <f t="shared" si="10"/>
        <v>1931.615667775452</v>
      </c>
      <c r="H120" s="21">
        <v>1930</v>
      </c>
      <c r="I120" s="28">
        <v>43011</v>
      </c>
      <c r="J120" s="21">
        <v>35</v>
      </c>
      <c r="K120" s="21">
        <v>8.6999999999999993</v>
      </c>
      <c r="L120" s="21">
        <v>2.75</v>
      </c>
      <c r="M120" s="21">
        <f t="shared" si="6"/>
        <v>1921.2629866562934</v>
      </c>
      <c r="N120" s="21">
        <f t="shared" si="11"/>
        <v>480.31574666407334</v>
      </c>
      <c r="O120" s="21">
        <f t="shared" si="7"/>
        <v>8.5745978555275531E-3</v>
      </c>
      <c r="P120" s="21">
        <f t="shared" si="8"/>
        <v>5.9585745978555265</v>
      </c>
      <c r="Q120" s="26">
        <f t="shared" si="9"/>
        <v>1.2405536648005998E-2</v>
      </c>
    </row>
    <row r="121" spans="1:17" x14ac:dyDescent="0.25">
      <c r="A121" s="25">
        <v>41883</v>
      </c>
      <c r="B121" s="26">
        <v>0.16309999999999999</v>
      </c>
      <c r="C121" s="21">
        <v>1972.290039</v>
      </c>
      <c r="D121" s="26">
        <v>2.0000000000000001E-4</v>
      </c>
      <c r="E121" s="26">
        <v>1.9300000000000001E-2</v>
      </c>
      <c r="F121" s="21">
        <v>31</v>
      </c>
      <c r="G121" s="21">
        <f t="shared" si="10"/>
        <v>1879.8271053637729</v>
      </c>
      <c r="H121" s="21">
        <v>1880</v>
      </c>
      <c r="I121" s="28">
        <v>43046</v>
      </c>
      <c r="J121" s="21">
        <v>38</v>
      </c>
      <c r="K121" s="21">
        <v>13.6</v>
      </c>
      <c r="L121" s="21">
        <v>0.4</v>
      </c>
      <c r="M121" s="21">
        <f t="shared" si="6"/>
        <v>1866.3608552020569</v>
      </c>
      <c r="N121" s="21">
        <f t="shared" si="11"/>
        <v>466.59021380051422</v>
      </c>
      <c r="O121" s="21">
        <f t="shared" si="7"/>
        <v>8.1567249625531558E-3</v>
      </c>
      <c r="P121" s="21">
        <f t="shared" si="8"/>
        <v>13.208156724962553</v>
      </c>
      <c r="Q121" s="26">
        <f t="shared" si="9"/>
        <v>2.83078305851686E-2</v>
      </c>
    </row>
    <row r="122" spans="1:17" x14ac:dyDescent="0.25">
      <c r="A122" s="25">
        <v>41913</v>
      </c>
      <c r="B122" s="26">
        <v>0.14030000000000001</v>
      </c>
      <c r="C122" s="21">
        <v>2018.0500489999999</v>
      </c>
      <c r="D122" s="26">
        <v>1E-4</v>
      </c>
      <c r="E122" s="26">
        <v>0.02</v>
      </c>
      <c r="F122" s="21">
        <v>28</v>
      </c>
      <c r="G122" s="21">
        <f t="shared" si="10"/>
        <v>1939.5086779276762</v>
      </c>
      <c r="H122" s="21">
        <v>1940</v>
      </c>
      <c r="I122" s="28">
        <v>43074</v>
      </c>
      <c r="J122" s="21">
        <v>35</v>
      </c>
      <c r="K122" s="21">
        <v>12.1</v>
      </c>
      <c r="L122" s="21">
        <v>0.95</v>
      </c>
      <c r="M122" s="21">
        <f t="shared" si="6"/>
        <v>1927.881397349465</v>
      </c>
      <c r="N122" s="21">
        <f t="shared" si="11"/>
        <v>481.97034933736626</v>
      </c>
      <c r="O122" s="21">
        <f t="shared" si="7"/>
        <v>3.7901432447770621E-3</v>
      </c>
      <c r="P122" s="21">
        <f t="shared" si="8"/>
        <v>11.153790143244777</v>
      </c>
      <c r="Q122" s="26">
        <f t="shared" si="9"/>
        <v>2.3142067055742104E-2</v>
      </c>
    </row>
    <row r="123" spans="1:17" x14ac:dyDescent="0.25">
      <c r="A123" s="25">
        <v>41944</v>
      </c>
      <c r="B123" s="26">
        <v>0.1333</v>
      </c>
      <c r="C123" s="21">
        <v>2067.5600589999999</v>
      </c>
      <c r="D123" s="26">
        <v>4.0000000000000002E-4</v>
      </c>
      <c r="E123" s="26">
        <v>1.9099999999999999E-2</v>
      </c>
      <c r="F123" s="21">
        <v>33</v>
      </c>
      <c r="G123" s="21">
        <f t="shared" si="10"/>
        <v>1984.7044994635385</v>
      </c>
      <c r="H123" s="21">
        <v>1985</v>
      </c>
      <c r="I123" s="28">
        <v>42737</v>
      </c>
      <c r="J123" s="21">
        <v>35</v>
      </c>
      <c r="K123" s="21">
        <v>9.5</v>
      </c>
      <c r="L123" s="21">
        <v>0.45</v>
      </c>
      <c r="M123" s="21">
        <f t="shared" si="6"/>
        <v>1975.4238644738414</v>
      </c>
      <c r="N123" s="21">
        <f t="shared" si="11"/>
        <v>493.85596611846034</v>
      </c>
      <c r="O123" s="21">
        <f t="shared" si="7"/>
        <v>1.82038873909878E-2</v>
      </c>
      <c r="P123" s="21">
        <f t="shared" si="8"/>
        <v>9.0682038873909878</v>
      </c>
      <c r="Q123" s="26">
        <f t="shared" si="9"/>
        <v>1.8362041788548149E-2</v>
      </c>
    </row>
    <row r="124" spans="1:17" x14ac:dyDescent="0.25">
      <c r="A124" s="25">
        <v>41974</v>
      </c>
      <c r="B124" s="26">
        <v>0.192</v>
      </c>
      <c r="C124" s="21">
        <v>2058.8999020000001</v>
      </c>
      <c r="D124" s="26">
        <v>2.9999999999999997E-4</v>
      </c>
      <c r="E124" s="26">
        <v>1.9199999999999998E-2</v>
      </c>
      <c r="F124" s="21">
        <v>30</v>
      </c>
      <c r="G124" s="21">
        <f t="shared" si="10"/>
        <v>1948.5550985406421</v>
      </c>
      <c r="H124" s="21">
        <v>1950</v>
      </c>
      <c r="I124" s="28">
        <v>42772</v>
      </c>
      <c r="J124" s="21">
        <v>37</v>
      </c>
      <c r="K124" s="21">
        <v>14.5</v>
      </c>
      <c r="L124" s="21">
        <v>8.6</v>
      </c>
      <c r="M124" s="21">
        <f t="shared" si="6"/>
        <v>1935.4406995318336</v>
      </c>
      <c r="N124" s="21">
        <f t="shared" si="11"/>
        <v>483.8601748829584</v>
      </c>
      <c r="O124" s="21">
        <f t="shared" si="7"/>
        <v>1.2288484580573392E-2</v>
      </c>
      <c r="P124" s="21">
        <f t="shared" si="8"/>
        <v>5.9122884845805741</v>
      </c>
      <c r="Q124" s="26">
        <f t="shared" si="9"/>
        <v>1.221900208259691E-2</v>
      </c>
    </row>
    <row r="125" spans="1:17" x14ac:dyDescent="0.25">
      <c r="A125" s="25">
        <v>42005</v>
      </c>
      <c r="B125" s="26">
        <v>0.2097</v>
      </c>
      <c r="C125" s="21">
        <v>1994.98999</v>
      </c>
      <c r="D125" s="26">
        <v>1E-4</v>
      </c>
      <c r="E125" s="26">
        <v>1.9699999999999999E-2</v>
      </c>
      <c r="F125" s="21">
        <v>28</v>
      </c>
      <c r="G125" s="21">
        <f t="shared" si="10"/>
        <v>1882.7949793184048</v>
      </c>
      <c r="H125" s="21">
        <v>1880</v>
      </c>
      <c r="I125" s="28">
        <v>42800</v>
      </c>
      <c r="J125" s="21">
        <v>35</v>
      </c>
      <c r="K125" s="21">
        <v>15.9</v>
      </c>
      <c r="L125" s="21">
        <v>0.15</v>
      </c>
      <c r="M125" s="21">
        <f t="shared" si="6"/>
        <v>1864.0819726891721</v>
      </c>
      <c r="N125" s="21">
        <f t="shared" si="11"/>
        <v>466.02049317229302</v>
      </c>
      <c r="O125" s="21">
        <f t="shared" si="7"/>
        <v>3.6969385112187213E-3</v>
      </c>
      <c r="P125" s="21">
        <f t="shared" si="8"/>
        <v>15.753696938511219</v>
      </c>
      <c r="Q125" s="26">
        <f t="shared" si="9"/>
        <v>3.3804729983595162E-2</v>
      </c>
    </row>
    <row r="126" spans="1:17" x14ac:dyDescent="0.25">
      <c r="A126" s="25">
        <v>42036</v>
      </c>
      <c r="B126" s="26">
        <v>0.13339999999999999</v>
      </c>
      <c r="C126" s="21">
        <v>2104.5</v>
      </c>
      <c r="D126" s="26">
        <v>2.0000000000000001E-4</v>
      </c>
      <c r="E126" s="26">
        <v>1.9400000000000001E-2</v>
      </c>
      <c r="F126" s="21">
        <v>32</v>
      </c>
      <c r="G126" s="21">
        <f t="shared" si="10"/>
        <v>2021.2589236157696</v>
      </c>
      <c r="H126" s="21">
        <v>2020</v>
      </c>
      <c r="I126" s="28">
        <v>42827</v>
      </c>
      <c r="J126" s="21">
        <v>34</v>
      </c>
      <c r="K126" s="21">
        <v>9.6</v>
      </c>
      <c r="L126" s="21">
        <v>0.7</v>
      </c>
      <c r="M126" s="21">
        <f t="shared" si="6"/>
        <v>2010.3623674738385</v>
      </c>
      <c r="N126" s="21">
        <f t="shared" si="11"/>
        <v>502.59059186845963</v>
      </c>
      <c r="O126" s="21">
        <f t="shared" si="7"/>
        <v>8.9809548682562648E-3</v>
      </c>
      <c r="P126" s="21">
        <f t="shared" si="8"/>
        <v>8.908980954868257</v>
      </c>
      <c r="Q126" s="26">
        <f t="shared" si="9"/>
        <v>1.7726119627006383E-2</v>
      </c>
    </row>
    <row r="127" spans="1:17" x14ac:dyDescent="0.25">
      <c r="A127" s="25">
        <v>42064</v>
      </c>
      <c r="B127" s="26">
        <v>0.15290000000000001</v>
      </c>
      <c r="C127" s="21">
        <v>2067.889893</v>
      </c>
      <c r="D127" s="26">
        <v>5.0000000000000001E-4</v>
      </c>
      <c r="E127" s="26">
        <v>1.9599999999999999E-2</v>
      </c>
      <c r="F127" s="21">
        <v>30</v>
      </c>
      <c r="G127" s="21">
        <f t="shared" si="10"/>
        <v>1977.9799134274804</v>
      </c>
      <c r="H127" s="21">
        <v>1975</v>
      </c>
      <c r="I127" s="28">
        <v>42856</v>
      </c>
      <c r="J127" s="21">
        <v>31</v>
      </c>
      <c r="K127" s="21">
        <v>11.2</v>
      </c>
      <c r="L127" s="21">
        <v>0.15</v>
      </c>
      <c r="M127" s="21">
        <f t="shared" si="6"/>
        <v>1963.7161319177596</v>
      </c>
      <c r="N127" s="21">
        <f t="shared" si="11"/>
        <v>490.92903297943991</v>
      </c>
      <c r="O127" s="21">
        <f t="shared" si="7"/>
        <v>2.0635863733123903E-2</v>
      </c>
      <c r="P127" s="21">
        <f t="shared" si="8"/>
        <v>11.070635863733123</v>
      </c>
      <c r="Q127" s="26">
        <f t="shared" si="9"/>
        <v>2.2550379219875474E-2</v>
      </c>
    </row>
    <row r="128" spans="1:17" x14ac:dyDescent="0.25">
      <c r="A128" s="25">
        <v>42095</v>
      </c>
      <c r="B128" s="26">
        <v>0.14549999999999999</v>
      </c>
      <c r="C128" s="21">
        <v>2085.51001</v>
      </c>
      <c r="D128" s="26">
        <v>0</v>
      </c>
      <c r="E128" s="26">
        <v>1.9599999999999999E-2</v>
      </c>
      <c r="F128" s="21">
        <v>29</v>
      </c>
      <c r="G128" s="21">
        <f t="shared" si="10"/>
        <v>2000.2051682033848</v>
      </c>
      <c r="H128" s="21">
        <v>2000</v>
      </c>
      <c r="I128" s="28">
        <v>42891</v>
      </c>
      <c r="J128" s="21">
        <v>36</v>
      </c>
      <c r="K128" s="21">
        <v>12.8</v>
      </c>
      <c r="L128" s="21">
        <v>0.9</v>
      </c>
      <c r="M128" s="21">
        <f t="shared" si="6"/>
        <v>1987.2</v>
      </c>
      <c r="N128" s="21">
        <f t="shared" si="11"/>
        <v>496.8</v>
      </c>
      <c r="O128" s="21">
        <f t="shared" si="7"/>
        <v>0</v>
      </c>
      <c r="P128" s="21">
        <f t="shared" si="8"/>
        <v>11.9</v>
      </c>
      <c r="Q128" s="26">
        <f t="shared" si="9"/>
        <v>2.395330112721417E-2</v>
      </c>
    </row>
    <row r="129" spans="1:17" x14ac:dyDescent="0.25">
      <c r="A129" s="25">
        <v>42125</v>
      </c>
      <c r="B129" s="26">
        <v>0.1384</v>
      </c>
      <c r="C129" s="21">
        <v>2107.389893</v>
      </c>
      <c r="D129" s="26">
        <v>1E-4</v>
      </c>
      <c r="E129" s="26">
        <v>1.9599999999999999E-2</v>
      </c>
      <c r="F129" s="21">
        <v>32</v>
      </c>
      <c r="G129" s="21">
        <f t="shared" si="10"/>
        <v>2021.1041285298975</v>
      </c>
      <c r="H129" s="21">
        <v>2020</v>
      </c>
      <c r="I129" s="28">
        <v>42918</v>
      </c>
      <c r="J129" s="21">
        <v>34</v>
      </c>
      <c r="K129" s="21">
        <v>10.5</v>
      </c>
      <c r="L129" s="21">
        <v>1.95</v>
      </c>
      <c r="M129" s="21">
        <f t="shared" si="6"/>
        <v>2009.4811836492818</v>
      </c>
      <c r="N129" s="21">
        <f t="shared" si="11"/>
        <v>502.37029591232044</v>
      </c>
      <c r="O129" s="21">
        <f t="shared" si="7"/>
        <v>4.4964168251591507E-3</v>
      </c>
      <c r="P129" s="21">
        <f t="shared" si="8"/>
        <v>8.5544964168251596</v>
      </c>
      <c r="Q129" s="26">
        <f t="shared" si="9"/>
        <v>1.7028268761969539E-2</v>
      </c>
    </row>
    <row r="130" spans="1:17" x14ac:dyDescent="0.25">
      <c r="A130" s="25">
        <v>42156</v>
      </c>
      <c r="B130" s="26">
        <v>0.18229999999999999</v>
      </c>
      <c r="C130" s="21">
        <v>2063.110107</v>
      </c>
      <c r="D130" s="26">
        <v>2.0000000000000001E-4</v>
      </c>
      <c r="E130" s="26">
        <v>1.9900000000000001E-2</v>
      </c>
      <c r="F130" s="21">
        <v>31</v>
      </c>
      <c r="G130" s="21">
        <f t="shared" si="10"/>
        <v>1955.8599137535732</v>
      </c>
      <c r="H130" s="21">
        <v>1955</v>
      </c>
      <c r="I130" s="28">
        <v>42954</v>
      </c>
      <c r="J130" s="21">
        <v>38</v>
      </c>
      <c r="K130" s="21">
        <v>15.4</v>
      </c>
      <c r="L130" s="21">
        <v>0.25</v>
      </c>
      <c r="M130" s="21">
        <f t="shared" si="6"/>
        <v>1939.5592935744792</v>
      </c>
      <c r="N130" s="21">
        <f t="shared" si="11"/>
        <v>484.88982339361979</v>
      </c>
      <c r="O130" s="21">
        <f t="shared" si="7"/>
        <v>8.4981458882485827E-3</v>
      </c>
      <c r="P130" s="21">
        <f t="shared" si="8"/>
        <v>15.158498145888249</v>
      </c>
      <c r="Q130" s="26">
        <f t="shared" si="9"/>
        <v>3.1261737026769917E-2</v>
      </c>
    </row>
    <row r="131" spans="1:17" x14ac:dyDescent="0.25">
      <c r="A131" s="25">
        <v>42186</v>
      </c>
      <c r="B131" s="26">
        <v>0.1212</v>
      </c>
      <c r="C131" s="21">
        <v>2103.8400879999999</v>
      </c>
      <c r="D131" s="26">
        <v>4.0000000000000002E-4</v>
      </c>
      <c r="E131" s="26">
        <v>2.01E-2</v>
      </c>
      <c r="F131" s="21">
        <v>31</v>
      </c>
      <c r="G131" s="21">
        <f t="shared" si="10"/>
        <v>2028.7368391147279</v>
      </c>
      <c r="H131" s="21">
        <v>2030</v>
      </c>
      <c r="I131" s="28">
        <v>42982</v>
      </c>
      <c r="J131" s="21">
        <v>35</v>
      </c>
      <c r="K131" s="21">
        <v>10.4</v>
      </c>
      <c r="L131" s="21">
        <v>69.3</v>
      </c>
      <c r="M131" s="21">
        <f t="shared" si="6"/>
        <v>2019.5221384795454</v>
      </c>
      <c r="N131" s="21">
        <f t="shared" si="11"/>
        <v>504.88053461988636</v>
      </c>
      <c r="O131" s="21">
        <f t="shared" si="7"/>
        <v>1.7505718257876536E-2</v>
      </c>
      <c r="P131" s="21">
        <f t="shared" si="8"/>
        <v>-58.882494281742119</v>
      </c>
      <c r="Q131" s="26">
        <f t="shared" si="9"/>
        <v>-0.11662658835931054</v>
      </c>
    </row>
    <row r="132" spans="1:17" x14ac:dyDescent="0.25">
      <c r="A132" s="25">
        <v>42217</v>
      </c>
      <c r="B132" s="26">
        <v>0.2843</v>
      </c>
      <c r="C132" s="21">
        <v>1972.1800539999999</v>
      </c>
      <c r="D132" s="26">
        <v>0</v>
      </c>
      <c r="E132" s="26">
        <v>2.07E-2</v>
      </c>
      <c r="F132" s="21">
        <v>30</v>
      </c>
      <c r="G132" s="21">
        <f t="shared" si="10"/>
        <v>1820.8001565826758</v>
      </c>
      <c r="H132" s="21">
        <v>1820</v>
      </c>
      <c r="I132" s="28">
        <v>43010</v>
      </c>
      <c r="J132" s="21">
        <v>32</v>
      </c>
      <c r="K132" s="21">
        <v>19.600000000000001</v>
      </c>
      <c r="L132" s="21">
        <v>0.5</v>
      </c>
      <c r="M132" s="21">
        <f t="shared" si="6"/>
        <v>1800.4</v>
      </c>
      <c r="N132" s="21">
        <f t="shared" si="11"/>
        <v>450.1</v>
      </c>
      <c r="O132" s="21">
        <f t="shared" si="7"/>
        <v>0</v>
      </c>
      <c r="P132" s="21">
        <f t="shared" si="8"/>
        <v>19.100000000000001</v>
      </c>
      <c r="Q132" s="26">
        <f t="shared" si="9"/>
        <v>4.2435014441235284E-2</v>
      </c>
    </row>
    <row r="133" spans="1:17" x14ac:dyDescent="0.25">
      <c r="A133" s="25">
        <v>42248</v>
      </c>
      <c r="B133" s="26">
        <v>0.245</v>
      </c>
      <c r="C133" s="21">
        <v>1920.030029</v>
      </c>
      <c r="D133" s="26">
        <v>0</v>
      </c>
      <c r="E133" s="26">
        <v>2.1899999999999999E-2</v>
      </c>
      <c r="F133" s="21">
        <v>30</v>
      </c>
      <c r="G133" s="21">
        <f t="shared" si="10"/>
        <v>1791.0061389714701</v>
      </c>
      <c r="H133" s="21">
        <v>1790</v>
      </c>
      <c r="I133" s="28">
        <v>43045</v>
      </c>
      <c r="J133" s="21">
        <v>37</v>
      </c>
      <c r="K133" s="21">
        <v>18.600000000000001</v>
      </c>
      <c r="L133" s="21">
        <v>0.15</v>
      </c>
      <c r="M133" s="21">
        <f t="shared" si="6"/>
        <v>1771.4</v>
      </c>
      <c r="N133" s="21">
        <f t="shared" si="11"/>
        <v>442.85</v>
      </c>
      <c r="O133" s="21">
        <f t="shared" si="7"/>
        <v>0</v>
      </c>
      <c r="P133" s="21">
        <f t="shared" si="8"/>
        <v>18.450000000000003</v>
      </c>
      <c r="Q133" s="26">
        <f t="shared" si="9"/>
        <v>4.1661962289714354E-2</v>
      </c>
    </row>
    <row r="134" spans="1:17" x14ac:dyDescent="0.25">
      <c r="A134" s="25">
        <v>42278</v>
      </c>
      <c r="B134" s="26">
        <v>0.1507</v>
      </c>
      <c r="C134" s="21">
        <v>2079.360107</v>
      </c>
      <c r="D134" s="26">
        <v>1E-4</v>
      </c>
      <c r="E134" s="26">
        <v>2.1100000000000001E-2</v>
      </c>
      <c r="F134" s="21">
        <v>31</v>
      </c>
      <c r="G134" s="21">
        <f t="shared" si="10"/>
        <v>1988.4152385153541</v>
      </c>
      <c r="H134" s="21">
        <v>1990</v>
      </c>
      <c r="I134" s="28">
        <v>43073</v>
      </c>
      <c r="J134" s="21">
        <v>35</v>
      </c>
      <c r="K134" s="21">
        <v>12.5</v>
      </c>
      <c r="L134" s="21">
        <v>1.1000000000000001</v>
      </c>
      <c r="M134" s="21">
        <f t="shared" ref="M134:M148" si="12">H134*EXP(-D134*(J134/365))-K134</f>
        <v>1977.4809178997089</v>
      </c>
      <c r="N134" s="21">
        <f t="shared" si="11"/>
        <v>494.37022947492721</v>
      </c>
      <c r="O134" s="21">
        <f t="shared" ref="O134:O148" si="13">(N134+K134)*(EXP(D134*F134/365)-1)</f>
        <v>4.3049435179039145E-3</v>
      </c>
      <c r="P134" s="21">
        <f t="shared" ref="P134:P148" si="14">K134-L134+O134</f>
        <v>11.404304943517904</v>
      </c>
      <c r="Q134" s="26">
        <f t="shared" ref="Q134:Q148" si="15">P134/N134</f>
        <v>2.3068348908530486E-2</v>
      </c>
    </row>
    <row r="135" spans="1:17" x14ac:dyDescent="0.25">
      <c r="A135" s="25">
        <v>42309</v>
      </c>
      <c r="B135" s="26">
        <v>0.1613</v>
      </c>
      <c r="C135" s="21">
        <v>2080.4099120000001</v>
      </c>
      <c r="D135" s="26">
        <v>1.1000000000000001E-3</v>
      </c>
      <c r="E135" s="26">
        <v>2.07E-2</v>
      </c>
      <c r="F135" s="21">
        <v>31</v>
      </c>
      <c r="G135" s="21">
        <f t="shared" ref="G135:G148" si="16">C135*EXP((D135-E135+((B135^2)/2))*(1/12)+(B135*SQRT(F135/365)*$B$2))</f>
        <v>1983.7877222672601</v>
      </c>
      <c r="H135" s="21">
        <v>1985</v>
      </c>
      <c r="I135" s="28">
        <v>42743</v>
      </c>
      <c r="J135" s="21">
        <v>39</v>
      </c>
      <c r="K135" s="21">
        <v>14.5</v>
      </c>
      <c r="L135" s="21">
        <v>5.0999999999999996</v>
      </c>
      <c r="M135" s="21">
        <f t="shared" si="12"/>
        <v>1970.2667082307028</v>
      </c>
      <c r="N135" s="21">
        <f t="shared" si="11"/>
        <v>492.56667705767569</v>
      </c>
      <c r="O135" s="21">
        <f t="shared" si="13"/>
        <v>4.7374743601335659E-2</v>
      </c>
      <c r="P135" s="21">
        <f t="shared" si="14"/>
        <v>9.4473747436013369</v>
      </c>
      <c r="Q135" s="26">
        <f t="shared" si="15"/>
        <v>1.9179890121749189E-2</v>
      </c>
    </row>
    <row r="136" spans="1:17" x14ac:dyDescent="0.25">
      <c r="A136" s="25">
        <v>42339</v>
      </c>
      <c r="B136" s="26">
        <v>0.18210000000000001</v>
      </c>
      <c r="C136" s="21">
        <v>2043.9399410000001</v>
      </c>
      <c r="D136" s="26">
        <v>1.4E-3</v>
      </c>
      <c r="E136" s="26">
        <v>2.1100000000000001E-2</v>
      </c>
      <c r="F136" s="21">
        <v>29</v>
      </c>
      <c r="G136" s="21">
        <f t="shared" si="16"/>
        <v>1941.1689444355343</v>
      </c>
      <c r="H136" s="21">
        <v>1940</v>
      </c>
      <c r="I136" s="28">
        <v>42771</v>
      </c>
      <c r="J136" s="21">
        <v>36</v>
      </c>
      <c r="K136" s="21">
        <v>14.3</v>
      </c>
      <c r="L136" s="21">
        <v>23.1</v>
      </c>
      <c r="M136" s="21">
        <f t="shared" si="12"/>
        <v>1925.4321390417849</v>
      </c>
      <c r="N136" s="21">
        <f t="shared" ref="N136:N148" si="17">M136/$B$1</f>
        <v>481.35803476044623</v>
      </c>
      <c r="O136" s="21">
        <f t="shared" si="13"/>
        <v>5.5136535512904122E-2</v>
      </c>
      <c r="P136" s="21">
        <f t="shared" si="14"/>
        <v>-8.7448634644870964</v>
      </c>
      <c r="Q136" s="26">
        <f t="shared" si="15"/>
        <v>-1.816706657621096E-2</v>
      </c>
    </row>
    <row r="137" spans="1:17" x14ac:dyDescent="0.25">
      <c r="A137" s="25">
        <v>42370</v>
      </c>
      <c r="B137" s="26">
        <v>0.20200000000000001</v>
      </c>
      <c r="C137" s="21">
        <v>1940.23999</v>
      </c>
      <c r="D137" s="26">
        <v>2.2000000000000001E-3</v>
      </c>
      <c r="E137" s="26">
        <v>2.2700000000000001E-2</v>
      </c>
      <c r="F137" s="21">
        <v>31</v>
      </c>
      <c r="G137" s="21">
        <f t="shared" si="16"/>
        <v>1829.3022746599797</v>
      </c>
      <c r="H137" s="21">
        <v>1830</v>
      </c>
      <c r="I137" s="28">
        <v>42798</v>
      </c>
      <c r="J137" s="21">
        <v>35</v>
      </c>
      <c r="K137" s="21">
        <v>16</v>
      </c>
      <c r="L137" s="21">
        <v>0.6</v>
      </c>
      <c r="M137" s="21">
        <f t="shared" si="12"/>
        <v>1813.6139859234643</v>
      </c>
      <c r="N137" s="21">
        <f t="shared" si="17"/>
        <v>453.40349648086607</v>
      </c>
      <c r="O137" s="21">
        <f t="shared" si="13"/>
        <v>8.771591638249493E-2</v>
      </c>
      <c r="P137" s="21">
        <f t="shared" si="14"/>
        <v>15.487715916382495</v>
      </c>
      <c r="Q137" s="26">
        <f t="shared" si="15"/>
        <v>3.4158792414685508E-2</v>
      </c>
    </row>
    <row r="138" spans="1:17" x14ac:dyDescent="0.25">
      <c r="A138" s="25">
        <v>42401</v>
      </c>
      <c r="B138" s="26">
        <v>0.20549999999999999</v>
      </c>
      <c r="C138" s="21">
        <v>1932.2299800000001</v>
      </c>
      <c r="D138" s="26">
        <v>2.3E-3</v>
      </c>
      <c r="E138" s="26">
        <v>2.3E-2</v>
      </c>
      <c r="F138" s="21">
        <v>31</v>
      </c>
      <c r="G138" s="21">
        <f t="shared" si="16"/>
        <v>1819.9708288965896</v>
      </c>
      <c r="H138" s="21">
        <v>1820</v>
      </c>
      <c r="I138" s="28">
        <v>42826</v>
      </c>
      <c r="J138" s="21">
        <v>32</v>
      </c>
      <c r="K138" s="21">
        <v>14</v>
      </c>
      <c r="L138" s="21">
        <v>0.05</v>
      </c>
      <c r="M138" s="21">
        <f t="shared" si="12"/>
        <v>1805.6330452175064</v>
      </c>
      <c r="N138" s="21">
        <f t="shared" si="17"/>
        <v>451.40826130437659</v>
      </c>
      <c r="O138" s="21">
        <f t="shared" si="13"/>
        <v>9.0922877605627672E-2</v>
      </c>
      <c r="P138" s="21">
        <f t="shared" si="14"/>
        <v>14.040922877605627</v>
      </c>
      <c r="Q138" s="26">
        <f t="shared" si="15"/>
        <v>3.110470959710257E-2</v>
      </c>
    </row>
    <row r="139" spans="1:17" x14ac:dyDescent="0.25">
      <c r="A139" s="25">
        <v>42430</v>
      </c>
      <c r="B139" s="26">
        <v>0.13950000000000001</v>
      </c>
      <c r="C139" s="21">
        <v>2059.73999</v>
      </c>
      <c r="D139" s="26">
        <v>1.8E-3</v>
      </c>
      <c r="E139" s="26">
        <v>2.1700000000000001E-2</v>
      </c>
      <c r="F139" s="21">
        <v>29</v>
      </c>
      <c r="G139" s="21">
        <f t="shared" si="16"/>
        <v>1978.6426232281544</v>
      </c>
      <c r="H139" s="21">
        <v>1980</v>
      </c>
      <c r="I139" s="28">
        <v>42861</v>
      </c>
      <c r="J139" s="21">
        <v>36</v>
      </c>
      <c r="K139" s="21">
        <v>11.5</v>
      </c>
      <c r="L139" s="21">
        <v>1.3</v>
      </c>
      <c r="M139" s="21">
        <f t="shared" si="12"/>
        <v>1968.148513393159</v>
      </c>
      <c r="N139" s="21">
        <f t="shared" si="17"/>
        <v>492.03712834828974</v>
      </c>
      <c r="O139" s="21">
        <f t="shared" si="13"/>
        <v>7.2017856769958422E-2</v>
      </c>
      <c r="P139" s="21">
        <f t="shared" si="14"/>
        <v>10.272017856769958</v>
      </c>
      <c r="Q139" s="26">
        <f t="shared" si="15"/>
        <v>2.0876509647253457E-2</v>
      </c>
    </row>
    <row r="140" spans="1:17" x14ac:dyDescent="0.25">
      <c r="A140" s="25">
        <v>42461</v>
      </c>
      <c r="B140" s="26">
        <v>0.157</v>
      </c>
      <c r="C140" s="21">
        <v>2065.3000489999999</v>
      </c>
      <c r="D140" s="26">
        <v>1.6000000000000001E-3</v>
      </c>
      <c r="E140" s="26">
        <v>2.12E-2</v>
      </c>
      <c r="F140" s="21">
        <v>32</v>
      </c>
      <c r="G140" s="21">
        <f t="shared" si="16"/>
        <v>1970.293626779358</v>
      </c>
      <c r="H140" s="21">
        <v>1970</v>
      </c>
      <c r="I140" s="28">
        <v>42889</v>
      </c>
      <c r="J140" s="21">
        <v>35</v>
      </c>
      <c r="K140" s="21">
        <v>12.2</v>
      </c>
      <c r="L140" s="21">
        <v>0.2</v>
      </c>
      <c r="M140" s="21">
        <f t="shared" si="12"/>
        <v>1957.4977766095103</v>
      </c>
      <c r="N140" s="21">
        <f t="shared" si="17"/>
        <v>489.37444415237758</v>
      </c>
      <c r="O140" s="21">
        <f t="shared" si="13"/>
        <v>7.0362774754803403E-2</v>
      </c>
      <c r="P140" s="21">
        <f t="shared" si="14"/>
        <v>12.070362774754804</v>
      </c>
      <c r="Q140" s="26">
        <f t="shared" si="15"/>
        <v>2.4664881705584996E-2</v>
      </c>
    </row>
    <row r="141" spans="1:17" x14ac:dyDescent="0.25">
      <c r="A141" s="25">
        <v>42491</v>
      </c>
      <c r="B141" s="26">
        <v>0.1419</v>
      </c>
      <c r="C141" s="21">
        <v>2096.9499510000001</v>
      </c>
      <c r="D141" s="26">
        <v>2.7000000000000001E-3</v>
      </c>
      <c r="E141" s="26">
        <v>2.1399999999999999E-2</v>
      </c>
      <c r="F141" s="21">
        <v>30</v>
      </c>
      <c r="G141" s="21">
        <f t="shared" si="16"/>
        <v>2011.907082463777</v>
      </c>
      <c r="H141" s="21">
        <v>2010</v>
      </c>
      <c r="I141" s="28">
        <v>42917</v>
      </c>
      <c r="J141" s="21">
        <v>31</v>
      </c>
      <c r="K141" s="21">
        <v>9.6999999999999993</v>
      </c>
      <c r="L141" s="21">
        <v>0.2</v>
      </c>
      <c r="M141" s="21">
        <f t="shared" si="12"/>
        <v>1999.8391295566169</v>
      </c>
      <c r="N141" s="21">
        <f t="shared" si="17"/>
        <v>499.95978238915421</v>
      </c>
      <c r="O141" s="21">
        <f t="shared" si="13"/>
        <v>0.11311513251213931</v>
      </c>
      <c r="P141" s="21">
        <f t="shared" si="14"/>
        <v>9.6131151325121387</v>
      </c>
      <c r="Q141" s="26">
        <f t="shared" si="15"/>
        <v>1.9227776855518287E-2</v>
      </c>
    </row>
    <row r="142" spans="1:17" x14ac:dyDescent="0.25">
      <c r="A142" s="25">
        <v>42522</v>
      </c>
      <c r="B142" s="26">
        <v>0.1565</v>
      </c>
      <c r="C142" s="21">
        <v>2098.860107</v>
      </c>
      <c r="D142" s="26">
        <v>2E-3</v>
      </c>
      <c r="E142" s="26">
        <v>2.1299999999999999E-2</v>
      </c>
      <c r="F142" s="21">
        <v>29</v>
      </c>
      <c r="G142" s="21">
        <f t="shared" si="16"/>
        <v>2007.1053029709144</v>
      </c>
      <c r="H142" s="21">
        <v>2010</v>
      </c>
      <c r="I142" s="28">
        <v>42952</v>
      </c>
      <c r="J142" s="21">
        <v>36</v>
      </c>
      <c r="K142" s="21">
        <v>13.4</v>
      </c>
      <c r="L142" s="21">
        <v>0.2</v>
      </c>
      <c r="M142" s="21">
        <f t="shared" si="12"/>
        <v>1996.2035459529177</v>
      </c>
      <c r="N142" s="21">
        <f t="shared" si="17"/>
        <v>499.05088648822942</v>
      </c>
      <c r="O142" s="21">
        <f t="shared" si="13"/>
        <v>8.1437021992899442E-2</v>
      </c>
      <c r="P142" s="21">
        <f t="shared" si="14"/>
        <v>13.2814370219929</v>
      </c>
      <c r="Q142" s="26">
        <f t="shared" si="15"/>
        <v>2.6613392304446204E-2</v>
      </c>
    </row>
    <row r="143" spans="1:17" x14ac:dyDescent="0.25">
      <c r="A143" s="25">
        <v>42552</v>
      </c>
      <c r="B143" s="26">
        <v>0.1187</v>
      </c>
      <c r="C143" s="21">
        <v>2173.6000979999999</v>
      </c>
      <c r="D143" s="26">
        <v>1.9E-3</v>
      </c>
      <c r="E143" s="26">
        <v>2.0799999999999999E-2</v>
      </c>
      <c r="F143" s="21">
        <v>33</v>
      </c>
      <c r="G143" s="21">
        <f t="shared" si="16"/>
        <v>2095.3187418065795</v>
      </c>
      <c r="H143" s="21">
        <v>2095</v>
      </c>
      <c r="I143" s="28">
        <v>42980</v>
      </c>
      <c r="J143" s="21">
        <v>35</v>
      </c>
      <c r="K143" s="21">
        <v>9.1</v>
      </c>
      <c r="L143" s="21">
        <v>0.4</v>
      </c>
      <c r="M143" s="21">
        <f t="shared" si="12"/>
        <v>2085.5183429876192</v>
      </c>
      <c r="N143" s="21">
        <f t="shared" si="17"/>
        <v>521.37958574690481</v>
      </c>
      <c r="O143" s="21">
        <f t="shared" si="13"/>
        <v>9.1134046566861471E-2</v>
      </c>
      <c r="P143" s="21">
        <f t="shared" si="14"/>
        <v>8.7911340465668601</v>
      </c>
      <c r="Q143" s="26">
        <f t="shared" si="15"/>
        <v>1.6861293166998626E-2</v>
      </c>
    </row>
    <row r="144" spans="1:17" x14ac:dyDescent="0.25">
      <c r="A144" s="25">
        <v>42583</v>
      </c>
      <c r="B144" s="26">
        <v>0.13239999999999999</v>
      </c>
      <c r="C144" s="21">
        <v>2170.9499510000001</v>
      </c>
      <c r="D144" s="26">
        <v>2.5999999999999999E-3</v>
      </c>
      <c r="E144" s="26">
        <v>2.07E-2</v>
      </c>
      <c r="F144" s="21">
        <v>30</v>
      </c>
      <c r="G144" s="21">
        <f t="shared" si="16"/>
        <v>2088.4642980699464</v>
      </c>
      <c r="H144" s="21">
        <v>2090</v>
      </c>
      <c r="I144" s="28">
        <v>43015</v>
      </c>
      <c r="J144" s="21">
        <v>37</v>
      </c>
      <c r="K144" s="21">
        <v>12.6</v>
      </c>
      <c r="L144" s="21">
        <v>1.35</v>
      </c>
      <c r="M144" s="21">
        <f t="shared" si="12"/>
        <v>2076.8492287486602</v>
      </c>
      <c r="N144" s="21">
        <f t="shared" si="17"/>
        <v>519.21230718716504</v>
      </c>
      <c r="O144" s="21">
        <f t="shared" si="13"/>
        <v>0.11365970556498028</v>
      </c>
      <c r="P144" s="21">
        <f t="shared" si="14"/>
        <v>11.363659705564981</v>
      </c>
      <c r="Q144" s="26">
        <f t="shared" si="15"/>
        <v>2.1886345042796958E-2</v>
      </c>
    </row>
    <row r="145" spans="1:17" x14ac:dyDescent="0.25">
      <c r="A145" s="25">
        <v>42614</v>
      </c>
      <c r="B145" s="26">
        <v>0.13289999999999999</v>
      </c>
      <c r="C145" s="21">
        <v>2168.2700199999999</v>
      </c>
      <c r="D145" s="26">
        <v>2E-3</v>
      </c>
      <c r="E145" s="26">
        <v>2.0899999999999998E-2</v>
      </c>
      <c r="F145" s="21">
        <v>31</v>
      </c>
      <c r="G145" s="21">
        <f t="shared" si="16"/>
        <v>2084.1466615046384</v>
      </c>
      <c r="H145" s="21">
        <v>2080</v>
      </c>
      <c r="I145" s="28">
        <v>43043</v>
      </c>
      <c r="J145" s="21">
        <v>35</v>
      </c>
      <c r="K145" s="21">
        <v>11.7</v>
      </c>
      <c r="L145" s="21">
        <v>2.5</v>
      </c>
      <c r="M145" s="21">
        <f t="shared" si="12"/>
        <v>2067.9011341390451</v>
      </c>
      <c r="N145" s="21">
        <f t="shared" si="17"/>
        <v>516.97528353476127</v>
      </c>
      <c r="O145" s="21">
        <f t="shared" si="13"/>
        <v>8.9810004412294309E-2</v>
      </c>
      <c r="P145" s="21">
        <f t="shared" si="14"/>
        <v>9.2898100044122938</v>
      </c>
      <c r="Q145" s="26">
        <f t="shared" si="15"/>
        <v>1.7969543806609565E-2</v>
      </c>
    </row>
    <row r="146" spans="1:17" x14ac:dyDescent="0.25">
      <c r="A146" s="25">
        <v>42644</v>
      </c>
      <c r="B146" s="26">
        <v>0.1706</v>
      </c>
      <c r="C146" s="21">
        <v>2126.1499020000001</v>
      </c>
      <c r="D146" s="26">
        <v>2E-3</v>
      </c>
      <c r="E146" s="26">
        <v>2.1100000000000001E-2</v>
      </c>
      <c r="F146" s="21">
        <v>30</v>
      </c>
      <c r="G146" s="21">
        <f t="shared" si="16"/>
        <v>2023.8958680210221</v>
      </c>
      <c r="H146" s="21">
        <v>2025</v>
      </c>
      <c r="I146" s="28">
        <v>43071</v>
      </c>
      <c r="J146" s="21">
        <v>32</v>
      </c>
      <c r="K146" s="21">
        <v>13</v>
      </c>
      <c r="L146" s="21">
        <v>0.1</v>
      </c>
      <c r="M146" s="21">
        <f t="shared" si="12"/>
        <v>2011.6449626343226</v>
      </c>
      <c r="N146" s="21">
        <f t="shared" si="17"/>
        <v>502.91124065858065</v>
      </c>
      <c r="O146" s="21">
        <f t="shared" si="13"/>
        <v>8.4814298078725647E-2</v>
      </c>
      <c r="P146" s="21">
        <f t="shared" si="14"/>
        <v>12.984814298078726</v>
      </c>
      <c r="Q146" s="26">
        <f t="shared" si="15"/>
        <v>2.5819296226257813E-2</v>
      </c>
    </row>
    <row r="147" spans="1:17" x14ac:dyDescent="0.25">
      <c r="A147" s="25">
        <v>42675</v>
      </c>
      <c r="B147" s="26">
        <v>0.1333</v>
      </c>
      <c r="C147" s="21">
        <v>2198.8100589999999</v>
      </c>
      <c r="D147" s="26">
        <v>3.8E-3</v>
      </c>
      <c r="E147" s="26">
        <v>2.1000000000000001E-2</v>
      </c>
      <c r="F147" s="21">
        <v>30</v>
      </c>
      <c r="G147" s="21">
        <f t="shared" si="16"/>
        <v>2114.8998235178983</v>
      </c>
      <c r="H147" s="21">
        <v>2115</v>
      </c>
      <c r="I147" s="28">
        <v>42741</v>
      </c>
      <c r="J147" s="21">
        <v>37</v>
      </c>
      <c r="K147" s="21">
        <v>11</v>
      </c>
      <c r="L147" s="21">
        <v>0.55000000000000004</v>
      </c>
      <c r="M147" s="21">
        <f t="shared" si="12"/>
        <v>2103.1854473061117</v>
      </c>
      <c r="N147" s="21">
        <f t="shared" si="17"/>
        <v>525.79636182652791</v>
      </c>
      <c r="O147" s="21">
        <f t="shared" si="13"/>
        <v>0.16768313065517648</v>
      </c>
      <c r="P147" s="21">
        <f t="shared" si="14"/>
        <v>10.617683130655175</v>
      </c>
      <c r="Q147" s="26">
        <f t="shared" si="15"/>
        <v>2.0193527193248607E-2</v>
      </c>
    </row>
    <row r="148" spans="1:17" x14ac:dyDescent="0.25">
      <c r="A148" s="25">
        <v>42705</v>
      </c>
      <c r="B148" s="26">
        <v>0.1404</v>
      </c>
      <c r="C148" s="21">
        <v>2238.830078</v>
      </c>
      <c r="D148" s="26">
        <v>4.4000000000000003E-3</v>
      </c>
      <c r="E148" s="26">
        <v>2.01E-2</v>
      </c>
      <c r="F148" s="21">
        <v>32</v>
      </c>
      <c r="G148" s="21">
        <f t="shared" si="16"/>
        <v>2146.6209452024946</v>
      </c>
      <c r="H148" s="21">
        <v>2145</v>
      </c>
      <c r="I148" s="28">
        <v>42769</v>
      </c>
      <c r="J148" s="21">
        <v>35</v>
      </c>
      <c r="K148" s="21">
        <v>11.2</v>
      </c>
      <c r="L148" s="21"/>
      <c r="M148" s="21">
        <f t="shared" si="12"/>
        <v>2132.8951771952202</v>
      </c>
      <c r="N148" s="21">
        <f t="shared" si="17"/>
        <v>533.22379429880505</v>
      </c>
      <c r="O148" s="21">
        <f t="shared" si="13"/>
        <v>0.21005385500802795</v>
      </c>
      <c r="P148" s="21">
        <f t="shared" si="14"/>
        <v>11.410053855008027</v>
      </c>
      <c r="Q148" s="26">
        <f t="shared" si="15"/>
        <v>2.1398245871627631E-2</v>
      </c>
    </row>
    <row r="149" spans="1:17" x14ac:dyDescent="0.25">
      <c r="A149" s="21"/>
      <c r="B149" s="21"/>
      <c r="C149" s="21"/>
      <c r="D149" s="21"/>
      <c r="E149" s="21"/>
      <c r="F149" s="21"/>
      <c r="G149" s="21"/>
      <c r="H149" s="21"/>
      <c r="I149" s="21"/>
      <c r="J149" s="21"/>
      <c r="K149" s="21"/>
      <c r="L149" s="21"/>
      <c r="M149" s="21"/>
      <c r="N149" s="21"/>
      <c r="O149" s="21"/>
      <c r="P149" s="21"/>
      <c r="Q149" s="21"/>
    </row>
    <row r="150" spans="1:17" x14ac:dyDescent="0.25">
      <c r="A150" s="21"/>
      <c r="B150" s="21"/>
      <c r="C150" s="21"/>
      <c r="D150" s="21"/>
      <c r="E150" s="21"/>
      <c r="F150" s="21"/>
      <c r="G150" s="21"/>
      <c r="H150" s="21"/>
      <c r="I150" s="21"/>
      <c r="J150" s="21"/>
      <c r="K150" s="21"/>
      <c r="L150" s="21"/>
      <c r="M150" s="21"/>
      <c r="N150" s="21"/>
      <c r="O150" s="21"/>
      <c r="P150" s="21"/>
      <c r="Q150" s="21"/>
    </row>
  </sheetData>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50"/>
  <sheetViews>
    <sheetView topLeftCell="C1" zoomScale="70" zoomScaleNormal="70" workbookViewId="0">
      <selection activeCell="O4" sqref="O4:R4"/>
    </sheetView>
  </sheetViews>
  <sheetFormatPr baseColWidth="10" defaultColWidth="12.28515625" defaultRowHeight="15.75" x14ac:dyDescent="0.25"/>
  <cols>
    <col min="1" max="1" width="21.5703125" style="8" bestFit="1" customWidth="1"/>
    <col min="2" max="2" width="24.7109375" style="9" bestFit="1" customWidth="1"/>
    <col min="3" max="3" width="12.28515625" style="9"/>
    <col min="4" max="4" width="12.28515625" style="3"/>
    <col min="5" max="5" width="16.42578125" style="3" bestFit="1" customWidth="1"/>
    <col min="6" max="6" width="19.5703125" style="3" bestFit="1" customWidth="1"/>
    <col min="7" max="7" width="19.7109375" style="3" bestFit="1" customWidth="1"/>
    <col min="8" max="8" width="20.7109375" style="3" bestFit="1" customWidth="1"/>
    <col min="9" max="9" width="20.85546875" style="3" bestFit="1" customWidth="1"/>
    <col min="10" max="10" width="23.42578125" style="3" bestFit="1" customWidth="1"/>
    <col min="11" max="11" width="21.140625" style="3" bestFit="1" customWidth="1"/>
    <col min="12" max="12" width="12.28515625" style="3"/>
    <col min="13" max="13" width="18.42578125" style="3" bestFit="1" customWidth="1"/>
    <col min="14" max="17" width="12.28515625" style="3"/>
    <col min="18" max="18" width="19.7109375" style="3" bestFit="1" customWidth="1"/>
    <col min="19" max="16384" width="12.28515625" style="3"/>
  </cols>
  <sheetData>
    <row r="1" spans="1:22" x14ac:dyDescent="0.25">
      <c r="A1" s="14" t="s">
        <v>87</v>
      </c>
      <c r="B1" s="7" t="s">
        <v>88</v>
      </c>
    </row>
    <row r="2" spans="1:22" x14ac:dyDescent="0.25">
      <c r="A2" s="14">
        <f>SLOPE(P9:P55,Q9:Q55)</f>
        <v>0.24776711202807461</v>
      </c>
      <c r="B2" s="34">
        <f>MIN(E6:E149)</f>
        <v>-0.11279782107372582</v>
      </c>
      <c r="S2" s="16"/>
      <c r="T2" s="16"/>
      <c r="U2" s="16"/>
      <c r="V2" s="16"/>
    </row>
    <row r="3" spans="1:22" x14ac:dyDescent="0.25">
      <c r="A3" s="14" t="s">
        <v>72</v>
      </c>
      <c r="B3" s="7" t="s">
        <v>98</v>
      </c>
      <c r="S3" s="16"/>
      <c r="T3" s="30"/>
      <c r="U3" s="30"/>
      <c r="V3" s="31"/>
    </row>
    <row r="4" spans="1:22" x14ac:dyDescent="0.25">
      <c r="A4" s="14">
        <f>SLOPE(R9:R55,Q9:Q55)</f>
        <v>0.91339542762237858</v>
      </c>
      <c r="B4" s="34">
        <f>MIN(J6:J149)</f>
        <v>-0.48820279629244301</v>
      </c>
      <c r="O4" s="15" t="s">
        <v>93</v>
      </c>
      <c r="P4" s="14"/>
      <c r="Q4" s="14"/>
      <c r="R4" s="14"/>
      <c r="S4" s="16"/>
      <c r="T4" s="16"/>
      <c r="U4" s="16"/>
      <c r="V4" s="16"/>
    </row>
    <row r="5" spans="1:22" x14ac:dyDescent="0.25">
      <c r="A5" s="5" t="s">
        <v>18</v>
      </c>
      <c r="B5" s="6" t="s">
        <v>19</v>
      </c>
      <c r="C5" s="6" t="s">
        <v>24</v>
      </c>
      <c r="D5" s="7" t="s">
        <v>84</v>
      </c>
      <c r="E5" s="7" t="s">
        <v>89</v>
      </c>
      <c r="F5" s="7" t="s">
        <v>22</v>
      </c>
      <c r="G5" s="7" t="s">
        <v>23</v>
      </c>
      <c r="H5" s="7" t="s">
        <v>76</v>
      </c>
      <c r="I5" s="7" t="s">
        <v>77</v>
      </c>
      <c r="J5" s="7" t="s">
        <v>75</v>
      </c>
      <c r="K5" s="7" t="s">
        <v>99</v>
      </c>
      <c r="L5" s="3">
        <v>1.111857734989358E-2</v>
      </c>
      <c r="M5" s="12" t="s">
        <v>95</v>
      </c>
      <c r="N5" s="10">
        <f>L5*12</f>
        <v>0.13342292819872298</v>
      </c>
      <c r="O5" s="15"/>
      <c r="P5" s="15" t="s">
        <v>81</v>
      </c>
      <c r="Q5" s="15" t="s">
        <v>24</v>
      </c>
      <c r="R5" s="15" t="s">
        <v>92</v>
      </c>
      <c r="S5" s="16"/>
      <c r="T5" s="16"/>
      <c r="U5" s="16"/>
      <c r="V5" s="16"/>
    </row>
    <row r="6" spans="1:22" x14ac:dyDescent="0.25">
      <c r="D6" s="3">
        <f>100</f>
        <v>100</v>
      </c>
      <c r="E6" s="3">
        <v>0</v>
      </c>
      <c r="H6" s="3">
        <v>100</v>
      </c>
      <c r="I6" s="3">
        <v>100</v>
      </c>
      <c r="J6" s="3">
        <v>0</v>
      </c>
      <c r="O6" s="3" t="s">
        <v>79</v>
      </c>
      <c r="P6" s="33">
        <f>(1+AVERAGE(P9:P55))^4-1</f>
        <v>4.9906246472818827E-2</v>
      </c>
      <c r="Q6" s="31">
        <f>(1+AVERAGE(Q9:Q55))^4-1</f>
        <v>7.5956029493893018E-2</v>
      </c>
      <c r="R6" s="31">
        <f>(1+AVERAGE(R9:R55))^4-1</f>
        <v>6.9708076820198084E-2</v>
      </c>
      <c r="S6" s="22"/>
      <c r="T6" s="22"/>
      <c r="U6" s="22"/>
      <c r="V6" s="22"/>
    </row>
    <row r="7" spans="1:22" x14ac:dyDescent="0.25">
      <c r="A7" s="8">
        <v>38412</v>
      </c>
      <c r="B7" s="9">
        <v>3.7000000000000002E-3</v>
      </c>
      <c r="C7" s="9">
        <v>-1.9117655748441043E-2</v>
      </c>
      <c r="D7" s="3">
        <f t="shared" ref="D7:D70" si="0">D6*(1+B7)</f>
        <v>100.37</v>
      </c>
      <c r="E7" s="3">
        <f>D7/MAXA($D$6:D6)-1</f>
        <v>3.7000000000000366E-3</v>
      </c>
      <c r="F7" s="10">
        <f>'L4'!Q5</f>
        <v>2.5699166170510927E-2</v>
      </c>
      <c r="G7" s="10">
        <f>F7-$L$5</f>
        <v>1.4580588820617347E-2</v>
      </c>
      <c r="H7" s="11">
        <f>H6*(1+F7)</f>
        <v>102.56991661705108</v>
      </c>
      <c r="I7" s="3">
        <f>(1+G7)*I6</f>
        <v>101.45805888206174</v>
      </c>
      <c r="J7" s="3">
        <f>I7/MAXA($I$6:I6)-1</f>
        <v>1.4580588820617413E-2</v>
      </c>
      <c r="O7" s="3" t="s">
        <v>78</v>
      </c>
      <c r="P7" s="30">
        <f>_xlfn.STDEV.P(P9:P55)*SQRT(4)</f>
        <v>4.7731219344395413E-2</v>
      </c>
      <c r="Q7" s="30">
        <f>_xlfn.STDEV.P(Q9:Q55)*SQRT(4)</f>
        <v>0.15162336735663465</v>
      </c>
      <c r="R7" s="31">
        <f>_xlfn.STDEV.P(R9:R55)*SQRT(4)</f>
        <v>0.17360106586122151</v>
      </c>
      <c r="S7" s="16"/>
      <c r="T7" s="16"/>
      <c r="U7" s="16"/>
      <c r="V7" s="16"/>
    </row>
    <row r="8" spans="1:22" x14ac:dyDescent="0.25">
      <c r="A8" s="8">
        <v>38443</v>
      </c>
      <c r="B8" s="9">
        <v>-5.6999999999999993E-3</v>
      </c>
      <c r="C8" s="9">
        <v>-2.0108581881679299E-2</v>
      </c>
      <c r="D8" s="3">
        <f t="shared" si="0"/>
        <v>99.797891000000007</v>
      </c>
      <c r="E8" s="3">
        <f>D8/MAXA($D$6:D7)-1</f>
        <v>-5.6999999999999273E-3</v>
      </c>
      <c r="F8" s="10">
        <f>'L4'!Q6</f>
        <v>2.5201245189076199E-3</v>
      </c>
      <c r="G8" s="10">
        <f t="shared" ref="G8:G71" si="1">F8-$L$5</f>
        <v>-8.5984528309859601E-3</v>
      </c>
      <c r="H8" s="11">
        <f>H7*(1+F8)</f>
        <v>102.82840557882002</v>
      </c>
      <c r="I8" s="3">
        <f>(1+G8)*I7</f>
        <v>100.58567654844093</v>
      </c>
      <c r="J8" s="3">
        <f>I8/MAXA($I$6:I7)-1</f>
        <v>-8.5984528309859254E-3</v>
      </c>
      <c r="O8" s="3" t="s">
        <v>80</v>
      </c>
      <c r="P8" s="32">
        <f>(P6-0.02)/P7</f>
        <v>0.62655525845749027</v>
      </c>
      <c r="Q8" s="32">
        <f>(Q6-0.02)/Q7</f>
        <v>0.3690462127930344</v>
      </c>
      <c r="R8" s="32">
        <f>(R6-0.02)/R7</f>
        <v>0.28633509001572161</v>
      </c>
      <c r="S8" s="16"/>
      <c r="T8" s="16"/>
      <c r="U8" s="16"/>
      <c r="V8" s="16"/>
    </row>
    <row r="9" spans="1:22" x14ac:dyDescent="0.25">
      <c r="A9" s="8">
        <v>38473</v>
      </c>
      <c r="B9" s="9">
        <v>1.2500000000000001E-2</v>
      </c>
      <c r="C9" s="9">
        <v>2.9952046262565757E-2</v>
      </c>
      <c r="D9" s="3">
        <f t="shared" si="0"/>
        <v>101.0453646375</v>
      </c>
      <c r="E9" s="3">
        <f>D9/MAXA($D$6:D8)-1</f>
        <v>6.72874999999995E-3</v>
      </c>
      <c r="F9" s="10">
        <f>'L4'!Q7</f>
        <v>1.7765740230371386E-3</v>
      </c>
      <c r="G9" s="10">
        <f t="shared" si="1"/>
        <v>-9.3420033268564427E-3</v>
      </c>
      <c r="H9" s="11">
        <f t="shared" ref="H9:H72" si="2">H8*(1+F9)</f>
        <v>103.01108785300168</v>
      </c>
      <c r="I9" s="3">
        <f t="shared" ref="I9:I72" si="3">(1+G9)*I8</f>
        <v>99.646004823491296</v>
      </c>
      <c r="J9" s="3">
        <f>I9/MAXA($I$6:I8)-1</f>
        <v>-1.78601293828895E-2</v>
      </c>
      <c r="O9" s="3" t="s">
        <v>25</v>
      </c>
      <c r="P9" s="13">
        <f>(1+B8)*(1+B9)*(1+B10)-1</f>
        <v>2.344044724999983E-2</v>
      </c>
      <c r="Q9" s="13">
        <f>(1+C8)*(1+C9)*(1+C10)-1</f>
        <v>9.0971381337321411E-3</v>
      </c>
      <c r="R9" s="13">
        <f>(1+G8)*(1+G9)*(1+G10)-1</f>
        <v>2.093370692467289E-3</v>
      </c>
    </row>
    <row r="10" spans="1:22" x14ac:dyDescent="0.25">
      <c r="A10" s="8">
        <v>38504</v>
      </c>
      <c r="B10" s="9">
        <v>1.66E-2</v>
      </c>
      <c r="C10" s="9">
        <v>-1.427142257658387E-4</v>
      </c>
      <c r="D10" s="3">
        <f t="shared" si="0"/>
        <v>102.7227176904825</v>
      </c>
      <c r="E10" s="3">
        <f>D10/MAXA($D$6:D9)-1</f>
        <v>1.6599999999999948E-2</v>
      </c>
      <c r="F10" s="10">
        <f>'L4'!Q8</f>
        <v>3.1434930114209593E-2</v>
      </c>
      <c r="G10" s="10">
        <f t="shared" si="1"/>
        <v>2.0316352764316013E-2</v>
      </c>
      <c r="H10" s="11">
        <f t="shared" si="2"/>
        <v>106.2492342006495</v>
      </c>
      <c r="I10" s="3">
        <f t="shared" si="3"/>
        <v>101.67044820904007</v>
      </c>
      <c r="J10" s="3">
        <f>I10/MAXA($I$6:I9)-1</f>
        <v>2.093370692467289E-3</v>
      </c>
      <c r="O10" s="3" t="s">
        <v>31</v>
      </c>
      <c r="P10" s="13">
        <f>(1+B11)*(1+B12)*(1+B13)-1</f>
        <v>3.7722518599999866E-2</v>
      </c>
      <c r="Q10" s="13">
        <f>(1+C11)*(1+C12)*(1+C13)-1</f>
        <v>3.1460724051498135E-2</v>
      </c>
      <c r="R10" s="13">
        <f>(1+G11)*(1+G12)*(1+G13)-1</f>
        <v>2.3596267976546903E-2</v>
      </c>
    </row>
    <row r="11" spans="1:22" x14ac:dyDescent="0.25">
      <c r="A11" s="8">
        <v>38534</v>
      </c>
      <c r="B11" s="9">
        <v>1.5100000000000001E-2</v>
      </c>
      <c r="C11" s="9">
        <v>3.5968287193812287E-2</v>
      </c>
      <c r="D11" s="3">
        <f t="shared" si="0"/>
        <v>104.27383072760877</v>
      </c>
      <c r="E11" s="3">
        <f>D11/MAXA($D$6:D10)-1</f>
        <v>1.5099999999999891E-2</v>
      </c>
      <c r="F11" s="10">
        <f>'L4'!Q9</f>
        <v>2.0262367211136813E-2</v>
      </c>
      <c r="G11" s="10">
        <f t="shared" si="1"/>
        <v>9.1437898612432324E-3</v>
      </c>
      <c r="H11" s="11">
        <f t="shared" si="2"/>
        <v>108.40209519992513</v>
      </c>
      <c r="I11" s="3">
        <f t="shared" si="3"/>
        <v>102.60010142256195</v>
      </c>
      <c r="J11" s="3">
        <f>I11/MAXA($I$6:I10)-1</f>
        <v>9.1437898612432011E-3</v>
      </c>
      <c r="O11" s="3" t="s">
        <v>32</v>
      </c>
      <c r="P11" s="13">
        <f>(1+B14)*(1+B15)*(1+B16)-1</f>
        <v>2.2104197681000137E-2</v>
      </c>
      <c r="Q11" s="13">
        <f>(1+C14)*(1+C15)*(1+C16)-1</f>
        <v>1.5852718536380594E-2</v>
      </c>
      <c r="R11" s="13">
        <f>(1+G14)*(1+G15)*(1+G16)-1</f>
        <v>1.7429490455101337E-2</v>
      </c>
    </row>
    <row r="12" spans="1:22" x14ac:dyDescent="0.25">
      <c r="A12" s="8">
        <v>38565</v>
      </c>
      <c r="B12" s="9">
        <v>5.0000000000000001E-3</v>
      </c>
      <c r="C12" s="9">
        <v>-1.1222104874496597E-2</v>
      </c>
      <c r="D12" s="3">
        <f t="shared" si="0"/>
        <v>104.7951998812468</v>
      </c>
      <c r="E12" s="3">
        <f>D12/MAXA($D$6:D11)-1</f>
        <v>4.9999999999998934E-3</v>
      </c>
      <c r="F12" s="10">
        <f>'L4'!Q10</f>
        <v>2.553769117140376E-2</v>
      </c>
      <c r="G12" s="10">
        <f t="shared" si="1"/>
        <v>1.441911382151018E-2</v>
      </c>
      <c r="H12" s="11">
        <f t="shared" si="2"/>
        <v>111.17043442947393</v>
      </c>
      <c r="I12" s="3">
        <f t="shared" si="3"/>
        <v>104.07950396307236</v>
      </c>
      <c r="J12" s="3">
        <f>I12/MAXA($I$6:I11)-1</f>
        <v>1.4419113821510177E-2</v>
      </c>
      <c r="O12" s="3" t="s">
        <v>26</v>
      </c>
      <c r="P12" s="13">
        <f>(1+B17)*(1+B18)*(1+B19)-1</f>
        <v>4.6859934652000224E-2</v>
      </c>
      <c r="Q12" s="13">
        <f>(1+C17)*(1+C18)*(1+C19)-1</f>
        <v>3.7315010570231788E-2</v>
      </c>
      <c r="R12" s="13">
        <f>(1+G17)*(1+G18)*(1+G19)-1</f>
        <v>2.7358399171401704E-2</v>
      </c>
    </row>
    <row r="13" spans="1:22" x14ac:dyDescent="0.25">
      <c r="A13" s="8">
        <v>38596</v>
      </c>
      <c r="B13" s="9">
        <v>1.72E-2</v>
      </c>
      <c r="C13" s="9">
        <v>6.9490246947603307E-3</v>
      </c>
      <c r="D13" s="3">
        <f t="shared" si="0"/>
        <v>106.59767731920425</v>
      </c>
      <c r="E13" s="3">
        <f>D13/MAXA($D$6:D12)-1</f>
        <v>1.7200000000000104E-2</v>
      </c>
      <c r="F13" s="10">
        <f>'L4'!Q11</f>
        <v>1.1022375769228075E-2</v>
      </c>
      <c r="G13" s="10">
        <f t="shared" si="1"/>
        <v>-9.6201580665505881E-5</v>
      </c>
      <c r="H13" s="11">
        <f t="shared" si="2"/>
        <v>112.39579673218391</v>
      </c>
      <c r="I13" s="3">
        <f t="shared" si="3"/>
        <v>104.06949135027622</v>
      </c>
      <c r="J13" s="3">
        <f>I13/MAXA($I$6:I12)-1</f>
        <v>-9.6201580665478126E-5</v>
      </c>
      <c r="O13" s="3" t="s">
        <v>27</v>
      </c>
      <c r="P13" s="13">
        <f>(1+B20)*(1+B21)*(1+B22)-1</f>
        <v>-3.3210887499999231E-3</v>
      </c>
      <c r="Q13" s="13">
        <f>(1+C20)*(1+C21)*(1+C22)-1</f>
        <v>-1.9052139670593049E-2</v>
      </c>
      <c r="R13" s="13">
        <f>(1+G20)*(1+G21)*(1+G22)-1</f>
        <v>-1.759121074355019E-2</v>
      </c>
    </row>
    <row r="14" spans="1:22" x14ac:dyDescent="0.25">
      <c r="A14" s="8">
        <v>38626</v>
      </c>
      <c r="B14" s="9">
        <v>-1.43E-2</v>
      </c>
      <c r="C14" s="9">
        <v>-1.7740780066319406E-2</v>
      </c>
      <c r="D14" s="3">
        <f t="shared" si="0"/>
        <v>105.07333053353963</v>
      </c>
      <c r="E14" s="3">
        <f>D14/MAXA($D$6:D13)-1</f>
        <v>-1.4299999999999979E-2</v>
      </c>
      <c r="F14" s="10">
        <f>'L4'!Q12</f>
        <v>2.5708769609625863E-2</v>
      </c>
      <c r="G14" s="10">
        <f t="shared" si="1"/>
        <v>1.4590192259732283E-2</v>
      </c>
      <c r="H14" s="11">
        <f t="shared" si="2"/>
        <v>115.28535437546196</v>
      </c>
      <c r="I14" s="3">
        <f t="shared" si="3"/>
        <v>105.5878852374493</v>
      </c>
      <c r="J14" s="3">
        <f>I14/MAXA($I$6:I13)-1</f>
        <v>1.4492587079509178E-2</v>
      </c>
      <c r="O14" s="3" t="s">
        <v>33</v>
      </c>
      <c r="P14" s="13">
        <f>(1+B23)*(1+B24)*(1+B25)-1</f>
        <v>1.4128597880000093E-2</v>
      </c>
      <c r="Q14" s="13">
        <f>(1+C23)*(1+C24)*(1+C25)-1</f>
        <v>5.1684795727094279E-2</v>
      </c>
      <c r="R14" s="13">
        <f>(1+G23)*(1+G24)*(1+G25)-1</f>
        <v>4.4393692844688193E-2</v>
      </c>
    </row>
    <row r="15" spans="1:22" x14ac:dyDescent="0.25">
      <c r="A15" s="8">
        <v>38657</v>
      </c>
      <c r="B15" s="9">
        <v>1.67E-2</v>
      </c>
      <c r="C15" s="9">
        <v>3.5186095929726546E-2</v>
      </c>
      <c r="D15" s="3">
        <f t="shared" si="0"/>
        <v>106.82805515344974</v>
      </c>
      <c r="E15" s="3">
        <f>D15/MAXA($D$6:D14)-1</f>
        <v>2.161190000000035E-3</v>
      </c>
      <c r="F15" s="10">
        <f>'L4'!Q13</f>
        <v>-8.8038594052064611E-3</v>
      </c>
      <c r="G15" s="10">
        <f t="shared" si="1"/>
        <v>-1.992243675510004E-2</v>
      </c>
      <c r="H15" s="11">
        <f t="shared" si="2"/>
        <v>114.27039832406099</v>
      </c>
      <c r="I15" s="3">
        <f t="shared" si="3"/>
        <v>103.48431727170146</v>
      </c>
      <c r="J15" s="3">
        <f>I15/MAXA($I$6:I14)-1</f>
        <v>-1.992243675509997E-2</v>
      </c>
      <c r="O15" s="3" t="s">
        <v>34</v>
      </c>
      <c r="P15" s="13">
        <f>(1+B26)*(1+B27)*(1+B28)-1</f>
        <v>4.5549827579999924E-2</v>
      </c>
      <c r="Q15" s="13">
        <f>(1+C26)*(1+C27)*(1+C28)-1</f>
        <v>6.1721057365202059E-2</v>
      </c>
      <c r="R15" s="13">
        <f>(1+G26)*(1+G27)*(1+G28)-1</f>
        <v>4.4174149213026981E-2</v>
      </c>
    </row>
    <row r="16" spans="1:22" x14ac:dyDescent="0.25">
      <c r="A16" s="8">
        <v>38687</v>
      </c>
      <c r="B16" s="9">
        <v>1.9900000000000001E-2</v>
      </c>
      <c r="C16" s="9">
        <v>-9.5234899241847248E-4</v>
      </c>
      <c r="D16" s="3">
        <f t="shared" si="0"/>
        <v>108.95393345100339</v>
      </c>
      <c r="E16" s="3">
        <f>D16/MAXA($D$6:D15)-1</f>
        <v>1.9900000000000029E-2</v>
      </c>
      <c r="F16" s="10">
        <f>'L4'!Q14</f>
        <v>3.4301339221268511E-2</v>
      </c>
      <c r="G16" s="10">
        <f t="shared" si="1"/>
        <v>2.318276187137493E-2</v>
      </c>
      <c r="H16" s="11">
        <f t="shared" si="2"/>
        <v>118.19002601992409</v>
      </c>
      <c r="I16" s="3">
        <f t="shared" si="3"/>
        <v>105.88336955643312</v>
      </c>
      <c r="J16" s="3">
        <f>I16/MAXA($I$6:I15)-1</f>
        <v>2.7984680090840097E-3</v>
      </c>
      <c r="O16" s="3" t="s">
        <v>28</v>
      </c>
      <c r="P16" s="13">
        <f>(1+B29)*(1+B30)*(1+B31)-1</f>
        <v>2.2846295264000283E-2</v>
      </c>
      <c r="Q16" s="13">
        <f>(1+C29)*(1+C30)*(1+C31)-1</f>
        <v>1.8049326035101121E-3</v>
      </c>
      <c r="R16" s="13">
        <f>(1+G29)*(1+G30)*(1+G31)-1</f>
        <v>-2.7454622349974978E-3</v>
      </c>
    </row>
    <row r="17" spans="1:18" x14ac:dyDescent="0.25">
      <c r="A17" s="8">
        <v>38718</v>
      </c>
      <c r="B17" s="9">
        <v>1.72E-2</v>
      </c>
      <c r="C17" s="9">
        <v>2.5466771348641615E-2</v>
      </c>
      <c r="D17" s="3">
        <f t="shared" si="0"/>
        <v>110.82794110636067</v>
      </c>
      <c r="E17" s="3">
        <f>D17/MAXA($D$6:D16)-1</f>
        <v>1.7200000000000104E-2</v>
      </c>
      <c r="F17" s="10">
        <f>'L4'!Q15</f>
        <v>1.6408648680310802E-2</v>
      </c>
      <c r="G17" s="10">
        <f t="shared" si="1"/>
        <v>5.2900713304172217E-3</v>
      </c>
      <c r="H17" s="11">
        <f t="shared" si="2"/>
        <v>120.12936463440181</v>
      </c>
      <c r="I17" s="3">
        <f t="shared" si="3"/>
        <v>106.44350013409158</v>
      </c>
      <c r="J17" s="3">
        <f>I17/MAXA($I$6:I16)-1</f>
        <v>5.2900713304171454E-3</v>
      </c>
      <c r="O17" s="3" t="s">
        <v>29</v>
      </c>
      <c r="P17" s="13">
        <f>(1+B32)*(1+B33)*(1+B34)-1</f>
        <v>2.8429241503999725E-2</v>
      </c>
      <c r="Q17" s="13">
        <f>(1+C32)*(1+C33)*(1+C34)-1</f>
        <v>5.8056382663208117E-2</v>
      </c>
      <c r="R17" s="13">
        <f>(1+G32)*(1+G33)*(1+G34)-1</f>
        <v>4.8445996322244333E-2</v>
      </c>
    </row>
    <row r="18" spans="1:18" x14ac:dyDescent="0.25">
      <c r="A18" s="8">
        <v>38749</v>
      </c>
      <c r="B18" s="9">
        <v>7.3000000000000001E-3</v>
      </c>
      <c r="C18" s="9">
        <v>4.5315763072539816E-4</v>
      </c>
      <c r="D18" s="3">
        <f t="shared" si="0"/>
        <v>111.63698507643711</v>
      </c>
      <c r="E18" s="3">
        <f>D18/MAXA($D$6:D17)-1</f>
        <v>7.3000000000000842E-3</v>
      </c>
      <c r="F18" s="10">
        <f>'L4'!Q16</f>
        <v>2.4091151946591081E-2</v>
      </c>
      <c r="G18" s="10">
        <f t="shared" si="1"/>
        <v>1.2972574596697501E-2</v>
      </c>
      <c r="H18" s="11">
        <f t="shared" si="2"/>
        <v>123.02341941105664</v>
      </c>
      <c r="I18" s="3">
        <f t="shared" si="3"/>
        <v>107.82434637991467</v>
      </c>
      <c r="J18" s="3">
        <f>I18/MAXA($I$6:I17)-1</f>
        <v>1.2972574596697539E-2</v>
      </c>
      <c r="O18" s="3" t="s">
        <v>35</v>
      </c>
      <c r="P18" s="13">
        <f>(1+B35)*(1+B36)*(1+B37)-1</f>
        <v>-1.0101260170000015E-2</v>
      </c>
      <c r="Q18" s="13">
        <f>(1+C35)*(1+C36)*(1+C37)-1</f>
        <v>1.5565253848781824E-2</v>
      </c>
      <c r="R18" s="13">
        <f>(1+G35)*(1+G36)*(1+G37)-1</f>
        <v>-1.8730655027726417E-2</v>
      </c>
    </row>
    <row r="19" spans="1:18" x14ac:dyDescent="0.25">
      <c r="A19" s="8">
        <v>38777</v>
      </c>
      <c r="B19" s="9">
        <v>2.1700000000000001E-2</v>
      </c>
      <c r="C19" s="9">
        <v>1.1095810459249567E-2</v>
      </c>
      <c r="D19" s="3">
        <f t="shared" si="0"/>
        <v>114.0595076525958</v>
      </c>
      <c r="E19" s="3">
        <f>D19/MAXA($D$6:D18)-1</f>
        <v>2.1700000000000053E-2</v>
      </c>
      <c r="F19" s="10">
        <f>'L4'!Q17</f>
        <v>1.9983204853301951E-2</v>
      </c>
      <c r="G19" s="10">
        <f t="shared" si="1"/>
        <v>8.8646275034083705E-3</v>
      </c>
      <c r="H19" s="11">
        <f t="shared" si="2"/>
        <v>125.48182160290146</v>
      </c>
      <c r="I19" s="3">
        <f t="shared" si="3"/>
        <v>108.78016904637109</v>
      </c>
      <c r="J19" s="3">
        <f>I19/MAXA($I$6:I18)-1</f>
        <v>8.8646275034083288E-3</v>
      </c>
      <c r="O19" s="3" t="s">
        <v>36</v>
      </c>
      <c r="P19" s="13">
        <f>(1+B38)*(1+B39)*(1+B40)-1</f>
        <v>-1.4827971519999483E-3</v>
      </c>
      <c r="Q19" s="13">
        <f>(1+C38)*(1+C39)*(1+C40)-1</f>
        <v>-3.8244647126248421E-2</v>
      </c>
      <c r="R19" s="13">
        <f>(1+G38)*(1+G39)*(1+G40)-1</f>
        <v>2.3293749170801403E-2</v>
      </c>
    </row>
    <row r="20" spans="1:18" x14ac:dyDescent="0.25">
      <c r="A20" s="8">
        <v>38808</v>
      </c>
      <c r="B20" s="9">
        <v>9.7999999999999997E-3</v>
      </c>
      <c r="C20" s="9">
        <v>1.2155652737941391E-2</v>
      </c>
      <c r="D20" s="3">
        <f t="shared" si="0"/>
        <v>115.17729082759124</v>
      </c>
      <c r="E20" s="3">
        <f>D20/MAXA($D$6:D19)-1</f>
        <v>9.8000000000000309E-3</v>
      </c>
      <c r="F20" s="10">
        <f>'L4'!Q18</f>
        <v>1.9171728947372218E-2</v>
      </c>
      <c r="G20" s="10">
        <f t="shared" si="1"/>
        <v>8.0531515974786375E-3</v>
      </c>
      <c r="H20" s="11">
        <f t="shared" si="2"/>
        <v>127.88752507449482</v>
      </c>
      <c r="I20" s="3">
        <f t="shared" si="3"/>
        <v>109.65619223850086</v>
      </c>
      <c r="J20" s="3">
        <f>I20/MAXA($I$6:I19)-1</f>
        <v>8.0531515974786583E-3</v>
      </c>
      <c r="O20" s="3" t="s">
        <v>30</v>
      </c>
      <c r="P20" s="13">
        <f>(1+B41)*(1+B41)*(1+B43)-1</f>
        <v>-2.9606155900000042E-2</v>
      </c>
      <c r="Q20" s="13">
        <f>(1+C41)*(1+C41)*(1+C43)-1</f>
        <v>-0.12383879475937432</v>
      </c>
      <c r="R20" s="13">
        <f>(1+G41)*(1+G41)*(1+G43)-1</f>
        <v>5.5961284412030299E-2</v>
      </c>
    </row>
    <row r="21" spans="1:18" x14ac:dyDescent="0.25">
      <c r="A21" s="8">
        <v>38838</v>
      </c>
      <c r="B21" s="9">
        <v>-1.2500000000000001E-2</v>
      </c>
      <c r="C21" s="9">
        <v>-3.0916916141150885E-2</v>
      </c>
      <c r="D21" s="3">
        <f t="shared" si="0"/>
        <v>113.73757469224635</v>
      </c>
      <c r="E21" s="3">
        <f>D21/MAXA($D$6:D20)-1</f>
        <v>-1.2499999999999956E-2</v>
      </c>
      <c r="F21" s="10">
        <f>'L4'!Q19</f>
        <v>1.826302881020863E-2</v>
      </c>
      <c r="G21" s="10">
        <f t="shared" si="1"/>
        <v>7.1444514603150495E-3</v>
      </c>
      <c r="H21" s="11">
        <f t="shared" si="2"/>
        <v>130.2231386293966</v>
      </c>
      <c r="I21" s="3">
        <f t="shared" si="3"/>
        <v>110.4396255812718</v>
      </c>
      <c r="J21" s="3">
        <f>I21/MAXA($I$6:I20)-1</f>
        <v>7.1444514603149489E-3</v>
      </c>
      <c r="O21" s="3" t="s">
        <v>37</v>
      </c>
      <c r="P21" s="13">
        <f>(1+B44)*(1+B45)*(1+B346)-1</f>
        <v>1.7059999999999853E-2</v>
      </c>
      <c r="Q21" s="13">
        <f>(1+C44)*(1+C45)*(1+C346)-1</f>
        <v>5.8728401661519269E-2</v>
      </c>
      <c r="R21" s="13">
        <f>(1+G44)*(1+G45)*(1+G346)-1</f>
        <v>7.6221043362413532E-2</v>
      </c>
    </row>
    <row r="22" spans="1:18" x14ac:dyDescent="0.25">
      <c r="A22" s="8">
        <v>38869</v>
      </c>
      <c r="B22" s="9">
        <v>-5.0000000000000001E-4</v>
      </c>
      <c r="C22" s="9">
        <v>8.6596227782509416E-5</v>
      </c>
      <c r="D22" s="3">
        <f t="shared" si="0"/>
        <v>113.68070590490024</v>
      </c>
      <c r="E22" s="3">
        <f>D22/MAXA($D$6:D21)-1</f>
        <v>-1.2993749999999915E-2</v>
      </c>
      <c r="F22" s="10">
        <f>'L4'!Q20</f>
        <v>-2.1234225319516666E-2</v>
      </c>
      <c r="G22" s="10">
        <f t="shared" si="1"/>
        <v>-3.2352802669410249E-2</v>
      </c>
      <c r="H22" s="11">
        <f t="shared" si="2"/>
        <v>127.45795116192534</v>
      </c>
      <c r="I22" s="3">
        <f t="shared" si="3"/>
        <v>106.86659416795736</v>
      </c>
      <c r="J22" s="3">
        <f>I22/MAXA($I$6:I21)-1</f>
        <v>-3.2352802669410208E-2</v>
      </c>
      <c r="O22" s="3" t="s">
        <v>38</v>
      </c>
      <c r="P22" s="13">
        <f>(1+B47)*(1+B48)*(1+B49)-1</f>
        <v>-5.5754993645000139E-2</v>
      </c>
      <c r="Q22" s="13">
        <f>(1+C47)*(1+C48)*(1+C49)-1</f>
        <v>-8.8781261718749893E-2</v>
      </c>
      <c r="R22" s="13">
        <f>(1+G47)*(1+G48)*(1+G49)-1</f>
        <v>-8.5251179382677122E-2</v>
      </c>
    </row>
    <row r="23" spans="1:18" x14ac:dyDescent="0.25">
      <c r="A23" s="8">
        <v>38899</v>
      </c>
      <c r="B23" s="9">
        <v>-2.2000000000000001E-3</v>
      </c>
      <c r="C23" s="9">
        <v>5.0858787979908282E-3</v>
      </c>
      <c r="D23" s="3">
        <f t="shared" si="0"/>
        <v>113.43060835190946</v>
      </c>
      <c r="E23" s="3">
        <f>D23/MAXA($D$6:D22)-1</f>
        <v>-1.5165163749999877E-2</v>
      </c>
      <c r="F23" s="10">
        <f>'L4'!Q21</f>
        <v>2.7759113464362523E-2</v>
      </c>
      <c r="G23" s="10">
        <f t="shared" si="1"/>
        <v>1.6640536114468942E-2</v>
      </c>
      <c r="H23" s="11">
        <f t="shared" si="2"/>
        <v>130.99607089016439</v>
      </c>
      <c r="I23" s="3">
        <f t="shared" si="3"/>
        <v>108.64491158763956</v>
      </c>
      <c r="J23" s="3">
        <f>I23/MAXA($I$6:I22)-1</f>
        <v>-1.625063453616582E-2</v>
      </c>
      <c r="O23" s="3" t="s">
        <v>39</v>
      </c>
      <c r="P23" s="13">
        <f>(1+B50)*(1+B51)*(1+B52)-1</f>
        <v>-4.5715056724000003E-2</v>
      </c>
      <c r="Q23" s="13">
        <f>(1+C50)*(1+C51)*(1+C52)-1</f>
        <v>-0.22558214306366153</v>
      </c>
      <c r="R23" s="13">
        <f>(1+G50)*(1+G51)*(1+G52)-1</f>
        <v>-0.42388402709538697</v>
      </c>
    </row>
    <row r="24" spans="1:18" x14ac:dyDescent="0.25">
      <c r="A24" s="8">
        <v>38930</v>
      </c>
      <c r="B24" s="9">
        <v>9.4999999999999998E-3</v>
      </c>
      <c r="C24" s="9">
        <v>2.1274193032348121E-2</v>
      </c>
      <c r="D24" s="3">
        <f t="shared" si="0"/>
        <v>114.5081991312526</v>
      </c>
      <c r="E24" s="3">
        <f>D24/MAXA($D$6:D23)-1</f>
        <v>-5.8092328056248421E-3</v>
      </c>
      <c r="F24" s="10">
        <f>'L4'!Q22</f>
        <v>1.9174558451782751E-2</v>
      </c>
      <c r="G24" s="10">
        <f t="shared" si="1"/>
        <v>8.055981101889171E-3</v>
      </c>
      <c r="H24" s="11">
        <f t="shared" si="2"/>
        <v>133.50786270840175</v>
      </c>
      <c r="I24" s="3">
        <f t="shared" si="3"/>
        <v>109.52015294220601</v>
      </c>
      <c r="J24" s="3">
        <f>I24/MAXA($I$6:I23)-1</f>
        <v>-8.3255682389936636E-3</v>
      </c>
      <c r="O24" s="3" t="s">
        <v>40</v>
      </c>
      <c r="P24" s="13">
        <f>(1+B53)*(1+B54)*(1+B55)-1</f>
        <v>1.2393811753999895E-2</v>
      </c>
      <c r="Q24" s="13">
        <f>(1+C53)*(1+C54)*(1+C55)-1</f>
        <v>-0.11666759479656785</v>
      </c>
      <c r="R24" s="13">
        <f>(1+G53)*(1+G54)*(1+G55)-1</f>
        <v>-2.8850403150549764E-2</v>
      </c>
    </row>
    <row r="25" spans="1:18" x14ac:dyDescent="0.25">
      <c r="A25" s="8">
        <v>38961</v>
      </c>
      <c r="B25" s="9">
        <v>6.8000000000000005E-3</v>
      </c>
      <c r="C25" s="9">
        <v>2.4566298512509466E-2</v>
      </c>
      <c r="D25" s="3">
        <f t="shared" si="0"/>
        <v>115.28685488534511</v>
      </c>
      <c r="E25" s="3">
        <f>D25/MAXA($D$6:D24)-1</f>
        <v>9.5126441129678163E-4</v>
      </c>
      <c r="F25" s="10">
        <f>'L4'!Q23</f>
        <v>3.0207703199679747E-2</v>
      </c>
      <c r="G25" s="10">
        <f t="shared" si="1"/>
        <v>1.9089125849786167E-2</v>
      </c>
      <c r="H25" s="11">
        <f t="shared" si="2"/>
        <v>137.54082859992073</v>
      </c>
      <c r="I25" s="3">
        <f t="shared" si="3"/>
        <v>111.6107969248076</v>
      </c>
      <c r="J25" s="3">
        <f>I25/MAXA($I$6:I24)-1</f>
        <v>1.0604629790907261E-2</v>
      </c>
      <c r="O25" s="3" t="s">
        <v>41</v>
      </c>
      <c r="P25" s="13">
        <f>(1+B56)*(1+B57)*(1+B58)-1</f>
        <v>5.4732674380000068E-2</v>
      </c>
      <c r="Q25" s="13">
        <f>(1+C56)*(1+C57)*(1+C58)-1</f>
        <v>0.15221779583276618</v>
      </c>
      <c r="R25" s="13">
        <f>(1+G56)*(1+G57)*(1+G58)-1</f>
        <v>0.23839204203257447</v>
      </c>
    </row>
    <row r="26" spans="1:18" x14ac:dyDescent="0.25">
      <c r="A26" s="8">
        <v>38991</v>
      </c>
      <c r="B26" s="9">
        <v>1.0200000000000001E-2</v>
      </c>
      <c r="C26" s="9">
        <v>3.1508002961554205E-2</v>
      </c>
      <c r="D26" s="3">
        <f t="shared" si="0"/>
        <v>116.46278080517563</v>
      </c>
      <c r="E26" s="3">
        <f>D26/MAXA($D$6:D25)-1</f>
        <v>1.0199999999999987E-2</v>
      </c>
      <c r="F26" s="10">
        <f>'L4'!Q24</f>
        <v>2.6789727167941521E-2</v>
      </c>
      <c r="G26" s="10">
        <f t="shared" si="1"/>
        <v>1.5671149818047941E-2</v>
      </c>
      <c r="H26" s="11">
        <f t="shared" si="2"/>
        <v>141.22550987256523</v>
      </c>
      <c r="I26" s="3">
        <f t="shared" si="3"/>
        <v>113.35986644472798</v>
      </c>
      <c r="J26" s="3">
        <f>I26/MAXA($I$6:I25)-1</f>
        <v>1.5671149818047958E-2</v>
      </c>
      <c r="O26" s="3" t="s">
        <v>42</v>
      </c>
      <c r="P26" s="13">
        <f>(1+B59)*(1+B60)*(1+B61)-1</f>
        <v>5.2383991832000154E-2</v>
      </c>
      <c r="Q26" s="13">
        <f>(1+C59)*(1+C60)*(1+C61)-1</f>
        <v>0.14984983243163552</v>
      </c>
      <c r="R26" s="13">
        <f>(1+G59)*(1+G60)*(1+G61)-1</f>
        <v>0.11425409074141202</v>
      </c>
    </row>
    <row r="27" spans="1:18" x14ac:dyDescent="0.25">
      <c r="A27" s="8">
        <v>39022</v>
      </c>
      <c r="B27" s="9">
        <v>1.4499999999999999E-2</v>
      </c>
      <c r="C27" s="9">
        <v>1.6466656727820217E-2</v>
      </c>
      <c r="D27" s="3">
        <f t="shared" si="0"/>
        <v>118.15149112685067</v>
      </c>
      <c r="E27" s="3">
        <f>D27/MAXA($D$6:D26)-1</f>
        <v>1.4499999999999957E-2</v>
      </c>
      <c r="F27" s="10">
        <f>'L4'!Q25</f>
        <v>2.8395044994627871E-2</v>
      </c>
      <c r="G27" s="10">
        <f t="shared" si="1"/>
        <v>1.727646764473429E-2</v>
      </c>
      <c r="H27" s="11">
        <f t="shared" si="2"/>
        <v>145.23561457978599</v>
      </c>
      <c r="I27" s="3">
        <f t="shared" si="3"/>
        <v>115.31832450957174</v>
      </c>
      <c r="J27" s="3">
        <f>I27/MAXA($I$6:I26)-1</f>
        <v>1.7276467644734339E-2</v>
      </c>
      <c r="O27" s="3" t="s">
        <v>43</v>
      </c>
      <c r="P27" s="13">
        <f>(1+B62)*(1+B63)*(1+B64)-1</f>
        <v>1.506545771000023E-2</v>
      </c>
      <c r="Q27" s="13">
        <f>(1+C62)*(1+C63)*(1+C64)-1</f>
        <v>5.4887068542618156E-2</v>
      </c>
      <c r="R27" s="13">
        <f>(1+G62)*(1+G63)*(1+G64)-1</f>
        <v>7.4972731134562043E-2</v>
      </c>
    </row>
    <row r="28" spans="1:18" x14ac:dyDescent="0.25">
      <c r="A28" s="8">
        <v>39052</v>
      </c>
      <c r="B28" s="9">
        <v>2.0199999999999999E-2</v>
      </c>
      <c r="C28" s="9">
        <v>1.2615782852659851E-2</v>
      </c>
      <c r="D28" s="3">
        <f t="shared" si="0"/>
        <v>120.53815124761306</v>
      </c>
      <c r="E28" s="3">
        <f>D28/MAXA($D$6:D27)-1</f>
        <v>2.0199999999999996E-2</v>
      </c>
      <c r="F28" s="10">
        <f>'L4'!Q26</f>
        <v>2.1722134222380739E-2</v>
      </c>
      <c r="G28" s="10">
        <f t="shared" si="1"/>
        <v>1.0603556872487159E-2</v>
      </c>
      <c r="H28" s="11">
        <f t="shared" si="2"/>
        <v>148.39044209355805</v>
      </c>
      <c r="I28" s="3">
        <f t="shared" si="3"/>
        <v>116.5411089219489</v>
      </c>
      <c r="J28" s="3">
        <f>I28/MAXA($I$6:I27)-1</f>
        <v>1.0603556872487152E-2</v>
      </c>
      <c r="O28" s="3" t="s">
        <v>44</v>
      </c>
      <c r="P28" s="13">
        <f>(1+B65)*(1+B66)*(1+B67)-1</f>
        <v>2.2076321552000122E-2</v>
      </c>
      <c r="Q28" s="13">
        <f>(1+C65)*(1+C66)*(1+C67)-1</f>
        <v>4.872215870265606E-2</v>
      </c>
      <c r="R28" s="13">
        <f>(1+G65)*(1+G66)*(1+G67)-1</f>
        <v>4.8043084779733958E-2</v>
      </c>
    </row>
    <row r="29" spans="1:18" x14ac:dyDescent="0.25">
      <c r="A29" s="8">
        <v>39083</v>
      </c>
      <c r="B29" s="9">
        <v>1.1299999999999999E-2</v>
      </c>
      <c r="C29" s="9">
        <v>1.4059042735039773E-2</v>
      </c>
      <c r="D29" s="3">
        <f t="shared" si="0"/>
        <v>121.9002323567111</v>
      </c>
      <c r="E29" s="3">
        <f>D29/MAXA($D$6:D28)-1</f>
        <v>1.1300000000000088E-2</v>
      </c>
      <c r="F29" s="10">
        <f>'L4'!Q27</f>
        <v>2.1985716751250876E-2</v>
      </c>
      <c r="G29" s="10">
        <f t="shared" si="1"/>
        <v>1.0867139401357296E-2</v>
      </c>
      <c r="H29" s="11">
        <f t="shared" si="2"/>
        <v>151.65291232201992</v>
      </c>
      <c r="I29" s="3">
        <f t="shared" si="3"/>
        <v>117.80757739859249</v>
      </c>
      <c r="J29" s="3">
        <f>I29/MAXA($I$6:I28)-1</f>
        <v>1.0867139401357306E-2</v>
      </c>
      <c r="O29" s="3" t="s">
        <v>45</v>
      </c>
      <c r="P29" s="13">
        <f>(1+B68)*(1+B69)*(1+B70)-1</f>
        <v>-1.4863914549999913E-2</v>
      </c>
      <c r="Q29" s="13">
        <f>(1+C68)*(1+C69)*(1+C70)-1</f>
        <v>-0.11862196676535885</v>
      </c>
      <c r="R29" s="13">
        <f>(1+G68)*(1+G69)*(1+G70)-1</f>
        <v>-9.9153925479388394E-2</v>
      </c>
    </row>
    <row r="30" spans="1:18" x14ac:dyDescent="0.25">
      <c r="A30" s="8">
        <v>39114</v>
      </c>
      <c r="B30" s="9">
        <v>1.8E-3</v>
      </c>
      <c r="C30" s="9">
        <v>-2.1846176033528231E-2</v>
      </c>
      <c r="D30" s="3">
        <f t="shared" si="0"/>
        <v>122.11965277495318</v>
      </c>
      <c r="E30" s="3">
        <f>D30/MAXA($D$6:D29)-1</f>
        <v>1.8000000000000238E-3</v>
      </c>
      <c r="F30" s="10">
        <f>'L4'!Q28</f>
        <v>2.5770198347040911E-2</v>
      </c>
      <c r="G30" s="10">
        <f t="shared" si="1"/>
        <v>1.4651620997147331E-2</v>
      </c>
      <c r="H30" s="11">
        <f t="shared" si="2"/>
        <v>155.56103795246477</v>
      </c>
      <c r="I30" s="3">
        <f t="shared" si="3"/>
        <v>119.53364937322876</v>
      </c>
      <c r="J30" s="3">
        <f>I30/MAXA($I$6:I29)-1</f>
        <v>1.465162099714723E-2</v>
      </c>
      <c r="O30" s="3" t="s">
        <v>46</v>
      </c>
      <c r="P30" s="13">
        <f>(1+B71)*(1+B72)*(1+B73)-1</f>
        <v>2.7205646330000111E-2</v>
      </c>
      <c r="Q30" s="13">
        <f>(1+C71)*(1+C72)*(1+C73)-1</f>
        <v>0.10719794528113624</v>
      </c>
      <c r="R30" s="13">
        <f>(1+G71)*(1+G72)*(1+G73)-1</f>
        <v>4.9955043442166502E-2</v>
      </c>
    </row>
    <row r="31" spans="1:18" x14ac:dyDescent="0.25">
      <c r="A31" s="8">
        <v>39142</v>
      </c>
      <c r="B31" s="9">
        <v>9.5999999999999992E-3</v>
      </c>
      <c r="C31" s="9">
        <v>9.9799828968305526E-3</v>
      </c>
      <c r="D31" s="3">
        <f t="shared" si="0"/>
        <v>123.29200144159273</v>
      </c>
      <c r="E31" s="3">
        <f>D31/MAXA($D$6:D30)-1</f>
        <v>9.6000000000000529E-3</v>
      </c>
      <c r="F31" s="10">
        <f>'L4'!Q29</f>
        <v>-1.6593281879861234E-2</v>
      </c>
      <c r="G31" s="10">
        <f t="shared" si="1"/>
        <v>-2.7711859229754814E-2</v>
      </c>
      <c r="H31" s="11">
        <f t="shared" si="2"/>
        <v>152.97976980019573</v>
      </c>
      <c r="I31" s="3">
        <f t="shared" si="3"/>
        <v>116.22114970857896</v>
      </c>
      <c r="J31" s="3">
        <f>I31/MAXA($I$6:I30)-1</f>
        <v>-2.7711859229754832E-2</v>
      </c>
      <c r="O31" s="3" t="s">
        <v>47</v>
      </c>
      <c r="P31" s="13">
        <f>(1+B74)*(1+B75)*(1+B76)-1</f>
        <v>4.7287417665999865E-2</v>
      </c>
      <c r="Q31" s="13">
        <f>(1+C74)*(1+C75)*(1+C76)-1</f>
        <v>0.10203300823660832</v>
      </c>
      <c r="R31" s="13">
        <f>(1+G74)*(1+G75)*(1+G76)-1</f>
        <v>8.8599067579150148E-2</v>
      </c>
    </row>
    <row r="32" spans="1:18" x14ac:dyDescent="0.25">
      <c r="A32" s="8">
        <v>39173</v>
      </c>
      <c r="B32" s="9">
        <v>1.46E-2</v>
      </c>
      <c r="C32" s="9">
        <v>4.3290690602424187E-2</v>
      </c>
      <c r="D32" s="3">
        <f t="shared" si="0"/>
        <v>125.09206466263998</v>
      </c>
      <c r="E32" s="3">
        <f>D32/MAXA($D$6:D31)-1</f>
        <v>1.4599999999999946E-2</v>
      </c>
      <c r="F32" s="10">
        <f>'L4'!Q30</f>
        <v>2.398153338335908E-2</v>
      </c>
      <c r="G32" s="10">
        <f t="shared" si="1"/>
        <v>1.28629560334655E-2</v>
      </c>
      <c r="H32" s="11">
        <f t="shared" si="2"/>
        <v>156.64845925663769</v>
      </c>
      <c r="I32" s="3">
        <f t="shared" si="3"/>
        <v>117.71609724743922</v>
      </c>
      <c r="J32" s="3">
        <f>I32/MAXA($I$6:I31)-1</f>
        <v>-1.5205359623167269E-2</v>
      </c>
      <c r="O32" s="3" t="s">
        <v>48</v>
      </c>
      <c r="P32" s="13">
        <f>(1+B77)*(1+B78)*(1+B79)-1</f>
        <v>5.4988383999998725E-3</v>
      </c>
      <c r="Q32" s="13">
        <f>(1+C77)*(1+C78)*(1+C79)-1</f>
        <v>5.4220556110406548E-2</v>
      </c>
      <c r="R32" s="13">
        <f>(1+G77)*(1+G78)*(1+G79)-1</f>
        <v>7.5717581182639826E-2</v>
      </c>
    </row>
    <row r="33" spans="1:18" x14ac:dyDescent="0.25">
      <c r="A33" s="8">
        <v>39203</v>
      </c>
      <c r="B33" s="9">
        <v>1.0800000000000001E-2</v>
      </c>
      <c r="C33" s="9">
        <v>3.254922870993493E-2</v>
      </c>
      <c r="D33" s="3">
        <f t="shared" si="0"/>
        <v>126.44305896099648</v>
      </c>
      <c r="E33" s="3">
        <f>D33/MAXA($D$6:D32)-1</f>
        <v>1.0799999999999921E-2</v>
      </c>
      <c r="F33" s="10">
        <f>'L4'!Q31</f>
        <v>2.941159976937353E-2</v>
      </c>
      <c r="G33" s="10">
        <f t="shared" si="1"/>
        <v>1.829302241947995E-2</v>
      </c>
      <c r="H33" s="11">
        <f t="shared" si="2"/>
        <v>161.25574104478295</v>
      </c>
      <c r="I33" s="3">
        <f t="shared" si="3"/>
        <v>119.86948045352031</v>
      </c>
      <c r="J33" s="3">
        <f>I33/MAXA($I$6:I32)-1</f>
        <v>2.8095108118297851E-3</v>
      </c>
      <c r="O33" s="3" t="s">
        <v>49</v>
      </c>
      <c r="P33" s="13">
        <f>(1+B80)*(1+B81)*(1+B82)-1</f>
        <v>-1.1282222280999954E-2</v>
      </c>
      <c r="Q33" s="13">
        <f>(1+C80)*(1+C81)*(1+C82)-1</f>
        <v>-3.9144846414979062E-3</v>
      </c>
      <c r="R33" s="13">
        <f>(1+G80)*(1+G81)*(1+G82)-1</f>
        <v>3.8326052584375603E-2</v>
      </c>
    </row>
    <row r="34" spans="1:18" x14ac:dyDescent="0.25">
      <c r="A34" s="8">
        <v>39234</v>
      </c>
      <c r="B34" s="9">
        <v>2.8000000000000004E-3</v>
      </c>
      <c r="C34" s="9">
        <v>-1.7816322202167556E-2</v>
      </c>
      <c r="D34" s="3">
        <f t="shared" si="0"/>
        <v>126.79709952608727</v>
      </c>
      <c r="E34" s="3">
        <f>D34/MAXA($D$6:D33)-1</f>
        <v>2.7999999999999137E-3</v>
      </c>
      <c r="F34" s="10">
        <f>'L4'!Q32</f>
        <v>2.7654217939209812E-2</v>
      </c>
      <c r="G34" s="10">
        <f t="shared" si="1"/>
        <v>1.6535640589316232E-2</v>
      </c>
      <c r="H34" s="11">
        <f t="shared" si="2"/>
        <v>165.71514245158417</v>
      </c>
      <c r="I34" s="3">
        <f t="shared" si="3"/>
        <v>121.85159909992778</v>
      </c>
      <c r="J34" s="3">
        <f>I34/MAXA($I$6:I33)-1</f>
        <v>1.6535640589316225E-2</v>
      </c>
      <c r="O34" s="3" t="s">
        <v>50</v>
      </c>
      <c r="P34" s="13">
        <f>(1+B83)*(1+B84)*(1+B85)-1</f>
        <v>-2.7922824307999972E-2</v>
      </c>
      <c r="Q34" s="13">
        <f>(1+C83)*(1+C84)*(1+C85)-1</f>
        <v>-0.14327899264812149</v>
      </c>
      <c r="R34" s="13">
        <f>(1+G83)*(1+G84)*(1+G85)-1</f>
        <v>-8.2282198891260538E-2</v>
      </c>
    </row>
    <row r="35" spans="1:18" x14ac:dyDescent="0.25">
      <c r="A35" s="8">
        <v>39264</v>
      </c>
      <c r="B35" s="9">
        <v>-4.1999999999999997E-3</v>
      </c>
      <c r="C35" s="9">
        <v>-3.1981878316802548E-2</v>
      </c>
      <c r="D35" s="3">
        <f t="shared" si="0"/>
        <v>126.2645517080777</v>
      </c>
      <c r="E35" s="3">
        <f>D35/MAXA($D$6:D34)-1</f>
        <v>-4.1999999999999815E-3</v>
      </c>
      <c r="F35" s="10">
        <f>'L4'!Q33</f>
        <v>-2.9670180915287074E-3</v>
      </c>
      <c r="G35" s="10">
        <f t="shared" si="1"/>
        <v>-1.4085595441422287E-2</v>
      </c>
      <c r="H35" s="11">
        <f t="shared" si="2"/>
        <v>165.22346262589008</v>
      </c>
      <c r="I35" s="3">
        <f t="shared" si="3"/>
        <v>120.13524677111582</v>
      </c>
      <c r="J35" s="3">
        <f>I35/MAXA($I$6:I34)-1</f>
        <v>-1.4085595441422294E-2</v>
      </c>
      <c r="O35" s="3" t="s">
        <v>51</v>
      </c>
      <c r="P35" s="13">
        <f>(1+B86)*(1+B87)*(1+B88)-1</f>
        <v>8.2838444399999656E-3</v>
      </c>
      <c r="Q35" s="13">
        <f>(1+C86)*(1+C87)*(1+C88)-1</f>
        <v>0.11152350770975006</v>
      </c>
      <c r="R35" s="13">
        <f>(1+G86)*(1+G87)*(1+G88)-1</f>
        <v>3.2751847871271833E-2</v>
      </c>
    </row>
    <row r="36" spans="1:18" x14ac:dyDescent="0.25">
      <c r="A36" s="8">
        <v>39295</v>
      </c>
      <c r="B36" s="9">
        <v>-1.4499999999999999E-2</v>
      </c>
      <c r="C36" s="9">
        <v>1.2863571531556817E-2</v>
      </c>
      <c r="D36" s="3">
        <f t="shared" si="0"/>
        <v>124.43371570831059</v>
      </c>
      <c r="E36" s="3">
        <f>D36/MAXA($D$6:D35)-1</f>
        <v>-1.8639099999999909E-2</v>
      </c>
      <c r="F36" s="10">
        <f>'L4'!Q34</f>
        <v>-1.6610643859656223E-2</v>
      </c>
      <c r="G36" s="10">
        <f t="shared" si="1"/>
        <v>-2.7729221209549803E-2</v>
      </c>
      <c r="H36" s="11">
        <f t="shared" si="2"/>
        <v>162.47899453095218</v>
      </c>
      <c r="I36" s="3">
        <f t="shared" si="3"/>
        <v>116.80398993833569</v>
      </c>
      <c r="J36" s="3">
        <f>I36/MAXA($I$6:I35)-1</f>
        <v>-4.1424234059108778E-2</v>
      </c>
      <c r="O36" s="3" t="s">
        <v>52</v>
      </c>
      <c r="P36" s="13">
        <f>(1+B89)*(1+B90)*(1+B91)-1</f>
        <v>3.4630977124999962E-2</v>
      </c>
      <c r="Q36" s="13">
        <f>(1+C89)*(1+C90)*(1+C91)-1</f>
        <v>0.11996660136704707</v>
      </c>
      <c r="R36" s="13">
        <f>(1+G89)*(1+G90)*(1+G91)-1</f>
        <v>0.11349215166022297</v>
      </c>
    </row>
    <row r="37" spans="1:18" x14ac:dyDescent="0.25">
      <c r="A37" s="8">
        <v>39326</v>
      </c>
      <c r="B37" s="9">
        <v>8.6999999999999994E-3</v>
      </c>
      <c r="C37" s="9">
        <v>3.5794008343299488E-2</v>
      </c>
      <c r="D37" s="3">
        <f t="shared" si="0"/>
        <v>125.51628903497289</v>
      </c>
      <c r="E37" s="3">
        <f>D37/MAXA($D$6:D36)-1</f>
        <v>-1.0101260169999904E-2</v>
      </c>
      <c r="F37" s="10">
        <f>'L4'!Q35</f>
        <v>3.4792844776326319E-2</v>
      </c>
      <c r="G37" s="10">
        <f t="shared" si="1"/>
        <v>2.3674267426432739E-2</v>
      </c>
      <c r="H37" s="11">
        <f t="shared" si="2"/>
        <v>168.13210096708119</v>
      </c>
      <c r="I37" s="3">
        <f t="shared" si="3"/>
        <v>119.56923883261021</v>
      </c>
      <c r="J37" s="3">
        <f>I37/MAXA($I$6:I36)-1</f>
        <v>-1.8730655027726417E-2</v>
      </c>
      <c r="O37" s="3" t="s">
        <v>53</v>
      </c>
      <c r="P37" s="13">
        <f>(1+B92)*(1+B93)*(1+B94)-1</f>
        <v>-8.680366527999972E-3</v>
      </c>
      <c r="Q37" s="13">
        <f>(1+C92)*(1+C93)*(1+C94)-1</f>
        <v>-3.2879605496395681E-2</v>
      </c>
      <c r="R37" s="13">
        <f>(1+G92)*(1+G93)*(1+G94)-1</f>
        <v>-5.5925919697322857E-2</v>
      </c>
    </row>
    <row r="38" spans="1:18" x14ac:dyDescent="0.25">
      <c r="A38" s="8">
        <v>39356</v>
      </c>
      <c r="B38" s="9">
        <v>1.0900000000000002E-2</v>
      </c>
      <c r="C38" s="9">
        <v>1.4822338300311211E-2</v>
      </c>
      <c r="D38" s="3">
        <f t="shared" si="0"/>
        <v>126.88441658545408</v>
      </c>
      <c r="E38" s="3">
        <f>D38/MAXA($D$6:D37)-1</f>
        <v>6.8863609414693272E-4</v>
      </c>
      <c r="F38" s="10">
        <f>'L4'!Q36</f>
        <v>5.0662392473047088E-2</v>
      </c>
      <c r="G38" s="10">
        <f t="shared" si="1"/>
        <v>3.9543815123153511E-2</v>
      </c>
      <c r="H38" s="11">
        <f t="shared" si="2"/>
        <v>176.65007545359344</v>
      </c>
      <c r="I38" s="3">
        <f t="shared" si="3"/>
        <v>124.29746270742314</v>
      </c>
      <c r="J38" s="3">
        <f>I38/MAXA($I$6:I37)-1</f>
        <v>2.0072478535875016E-2</v>
      </c>
      <c r="O38" s="3" t="s">
        <v>54</v>
      </c>
      <c r="P38" s="13">
        <f>(1+B95)*(1+B96)*(1+B97)-1</f>
        <v>2.4920068759999969E-2</v>
      </c>
      <c r="Q38" s="13">
        <f>(1+C95)*(1+C96)*(1+C97)-1</f>
        <v>5.7636406912816573E-2</v>
      </c>
      <c r="R38" s="13">
        <f>(1+G95)*(1+G96)*(1+G97)-1</f>
        <v>6.6194170310621914E-2</v>
      </c>
    </row>
    <row r="39" spans="1:18" x14ac:dyDescent="0.25">
      <c r="A39" s="8">
        <v>39387</v>
      </c>
      <c r="B39" s="9">
        <v>-1.54E-2</v>
      </c>
      <c r="C39" s="9">
        <v>-4.4043417224814418E-2</v>
      </c>
      <c r="D39" s="3">
        <f t="shared" si="0"/>
        <v>124.93039657003808</v>
      </c>
      <c r="E39" s="3">
        <f>D39/MAXA($D$6:D38)-1</f>
        <v>-1.5399999999999969E-2</v>
      </c>
      <c r="F39" s="10">
        <f>'L4'!Q37</f>
        <v>3.1751998081457899E-2</v>
      </c>
      <c r="G39" s="10">
        <f t="shared" si="1"/>
        <v>2.0633420731564319E-2</v>
      </c>
      <c r="H39" s="11">
        <f t="shared" si="2"/>
        <v>182.2590683104853</v>
      </c>
      <c r="I39" s="3">
        <f t="shared" si="3"/>
        <v>126.86214455133133</v>
      </c>
      <c r="J39" s="3">
        <f>I39/MAXA($I$6:I38)-1</f>
        <v>2.0633420731564378E-2</v>
      </c>
      <c r="O39" s="3" t="s">
        <v>55</v>
      </c>
      <c r="P39" s="13">
        <f>(1+B5598)*(1+B99)*(1+B100)-1</f>
        <v>1.3137379999999865E-2</v>
      </c>
      <c r="Q39" s="13">
        <f>(1+C5598)*(1+C99)*(1+C100)-1</f>
        <v>9.9350687331518639E-3</v>
      </c>
      <c r="R39" s="13">
        <f>(1+G5598)*(1+G99)*(1+G100)-1</f>
        <v>2.9255420842182689E-2</v>
      </c>
    </row>
    <row r="40" spans="1:18" x14ac:dyDescent="0.25">
      <c r="A40" s="8">
        <v>39417</v>
      </c>
      <c r="B40" s="9">
        <v>3.2000000000000002E-3</v>
      </c>
      <c r="C40" s="9">
        <v>-8.6285090339686121E-3</v>
      </c>
      <c r="D40" s="3">
        <f t="shared" si="0"/>
        <v>125.33017383906221</v>
      </c>
      <c r="E40" s="3">
        <f>D40/MAXA($D$6:D39)-1</f>
        <v>-1.2249279999999918E-2</v>
      </c>
      <c r="F40" s="10">
        <f>'L4'!Q38</f>
        <v>-2.4413612940226793E-2</v>
      </c>
      <c r="G40" s="10">
        <f t="shared" si="1"/>
        <v>-3.5532190290120377E-2</v>
      </c>
      <c r="H40" s="11">
        <f t="shared" si="2"/>
        <v>177.80946596190677</v>
      </c>
      <c r="I40" s="3">
        <f t="shared" si="3"/>
        <v>122.35445469052067</v>
      </c>
      <c r="J40" s="3">
        <f>I40/MAXA($I$6:I39)-1</f>
        <v>-3.5532190290120336E-2</v>
      </c>
      <c r="O40" s="3" t="s">
        <v>56</v>
      </c>
      <c r="P40" s="13">
        <f>(1+B101)*(1+B102)*(1+B103)-1</f>
        <v>2.9328498356000043E-2</v>
      </c>
      <c r="Q40" s="13">
        <f>(1+C101)*(1+C102)*(1+C103)-1</f>
        <v>0.10026714947921511</v>
      </c>
      <c r="R40" s="13">
        <f>(1+G101)*(1+G102)*(1+G103)-1</f>
        <v>2.0655035593553306E-2</v>
      </c>
    </row>
    <row r="41" spans="1:18" x14ac:dyDescent="0.25">
      <c r="A41" s="8">
        <v>39448</v>
      </c>
      <c r="B41" s="9">
        <v>-1.1000000000000001E-2</v>
      </c>
      <c r="C41" s="9">
        <v>-6.116343193593643E-2</v>
      </c>
      <c r="D41" s="3">
        <f t="shared" si="0"/>
        <v>123.95154192683253</v>
      </c>
      <c r="E41" s="3">
        <f>D41/MAXA($D$6:D40)-1</f>
        <v>-2.3114537919999956E-2</v>
      </c>
      <c r="F41" s="10">
        <f>'L4'!Q39</f>
        <v>3.6071933583392266E-2</v>
      </c>
      <c r="G41" s="10">
        <f t="shared" si="1"/>
        <v>2.4953356233498685E-2</v>
      </c>
      <c r="H41" s="11">
        <f t="shared" si="2"/>
        <v>184.22339720858312</v>
      </c>
      <c r="I41" s="3">
        <f t="shared" si="3"/>
        <v>125.40760898516871</v>
      </c>
      <c r="J41" s="3">
        <f>I41/MAXA($I$6:I40)-1</f>
        <v>-1.1465481458687421E-2</v>
      </c>
      <c r="O41" s="3" t="s">
        <v>57</v>
      </c>
      <c r="P41" s="13">
        <f>(1+B104)*(1+B105)*(1+B106)-1</f>
        <v>2.6911942999996441E-4</v>
      </c>
      <c r="Q41" s="13">
        <f>(1+C104)*(1+C105)*(1+C106)-1</f>
        <v>2.3636455365220632E-2</v>
      </c>
      <c r="R41" s="13">
        <f>(1+G104)*(1+G105)*(1+G106)-1</f>
        <v>3.1551204635460017E-2</v>
      </c>
    </row>
    <row r="42" spans="1:18" x14ac:dyDescent="0.25">
      <c r="A42" s="8">
        <v>39479</v>
      </c>
      <c r="B42" s="9">
        <v>1.8200000000000001E-2</v>
      </c>
      <c r="C42" s="9">
        <v>-3.4761192772624461E-2</v>
      </c>
      <c r="D42" s="3">
        <f t="shared" si="0"/>
        <v>126.20745998990088</v>
      </c>
      <c r="E42" s="3">
        <f>D42/MAXA($D$6:D41)-1</f>
        <v>-5.3352225101439554E-3</v>
      </c>
      <c r="F42" s="10">
        <f>'L4'!Q40</f>
        <v>-4.0254451950695998E-2</v>
      </c>
      <c r="G42" s="10">
        <f t="shared" si="1"/>
        <v>-5.1373029300589582E-2</v>
      </c>
      <c r="H42" s="11">
        <f t="shared" si="2"/>
        <v>176.80758531745624</v>
      </c>
      <c r="I42" s="3">
        <f t="shared" si="3"/>
        <v>118.96504021425675</v>
      </c>
      <c r="J42" s="3">
        <f>I42/MAXA($I$6:I41)-1</f>
        <v>-6.2249494244354553E-2</v>
      </c>
      <c r="O42" s="3" t="s">
        <v>58</v>
      </c>
      <c r="P42" s="13">
        <f>(1+B107)*(1+B108)*(1+B109)-1</f>
        <v>1.2598255299999916E-2</v>
      </c>
      <c r="Q42" s="13">
        <f>(1+C107)*(1+C108)*(1+C109)-1</f>
        <v>4.6859836791259601E-2</v>
      </c>
      <c r="R42" s="13">
        <f>(1+G107)*(1+G108)*(1+G109)-1</f>
        <v>-7.6804534098753319E-3</v>
      </c>
    </row>
    <row r="43" spans="1:18" x14ac:dyDescent="0.25">
      <c r="A43" s="8">
        <v>39508</v>
      </c>
      <c r="B43" s="9">
        <v>-7.9000000000000008E-3</v>
      </c>
      <c r="C43" s="9">
        <v>-5.9596236145298409E-3</v>
      </c>
      <c r="D43" s="3">
        <f t="shared" si="0"/>
        <v>125.21042105598066</v>
      </c>
      <c r="E43" s="3">
        <f>D43/MAXA($D$6:D42)-1</f>
        <v>-1.3193074252313863E-2</v>
      </c>
      <c r="F43" s="10">
        <f>'L4'!Q41</f>
        <v>1.6289210412080452E-2</v>
      </c>
      <c r="G43" s="10">
        <f t="shared" si="1"/>
        <v>5.1706330621868711E-3</v>
      </c>
      <c r="H43" s="11">
        <f t="shared" si="2"/>
        <v>179.68764127714414</v>
      </c>
      <c r="I43" s="3">
        <f t="shared" si="3"/>
        <v>119.58016478443297</v>
      </c>
      <c r="J43" s="3">
        <f>I43/MAXA($I$6:I42)-1</f>
        <v>-5.7400730475211992E-2</v>
      </c>
      <c r="O43" s="3" t="s">
        <v>59</v>
      </c>
      <c r="P43" s="13">
        <f>(1+B110)*(1+B111)*(1+B112)-1</f>
        <v>3.4074592339000009E-2</v>
      </c>
      <c r="Q43" s="13">
        <f>(1+C110)*(1+C111)*(1+C112)-1</f>
        <v>9.9200101774669092E-2</v>
      </c>
      <c r="R43" s="13">
        <f>(1+G110)*(1+G111)*(1+G112)-1</f>
        <v>3.3278477425940256E-2</v>
      </c>
    </row>
    <row r="44" spans="1:18" x14ac:dyDescent="0.25">
      <c r="A44" s="8">
        <v>39539</v>
      </c>
      <c r="B44" s="9">
        <v>5.0000000000000001E-3</v>
      </c>
      <c r="C44" s="9">
        <v>4.7546697913198877E-2</v>
      </c>
      <c r="D44" s="3">
        <f t="shared" si="0"/>
        <v>125.83647316126056</v>
      </c>
      <c r="E44" s="3">
        <f>D44/MAXA($D$6:D43)-1</f>
        <v>-8.2590396235754371E-3</v>
      </c>
      <c r="F44" s="10">
        <f>'L4'!Q42</f>
        <v>3.9115229318683158E-2</v>
      </c>
      <c r="G44" s="10">
        <f t="shared" si="1"/>
        <v>2.7996651968789577E-2</v>
      </c>
      <c r="H44" s="11">
        <f t="shared" si="2"/>
        <v>186.7161645714329</v>
      </c>
      <c r="I44" s="3">
        <f t="shared" si="3"/>
        <v>122.92800904027324</v>
      </c>
      <c r="J44" s="3">
        <f>I44/MAXA($I$6:I43)-1</f>
        <v>-3.1011106780291287E-2</v>
      </c>
      <c r="O44" s="3" t="s">
        <v>60</v>
      </c>
      <c r="P44" s="13">
        <f>(1+B113)*(1+B114)*(1+B115)-1</f>
        <v>1.8727572679999804E-2</v>
      </c>
      <c r="Q44" s="13">
        <f>(1+C113)*(1+C114)*(1+C115)-1</f>
        <v>1.2973652965117433E-2</v>
      </c>
      <c r="R44" s="13">
        <f>(1+G113)*(1+G114)*(1+G115)-1</f>
        <v>-1.777275987047644E-2</v>
      </c>
    </row>
    <row r="45" spans="1:18" x14ac:dyDescent="0.25">
      <c r="A45" s="8">
        <v>39569</v>
      </c>
      <c r="B45" s="9">
        <v>1.2E-2</v>
      </c>
      <c r="C45" s="9">
        <v>1.0674181657577053E-2</v>
      </c>
      <c r="D45" s="3">
        <f t="shared" si="0"/>
        <v>127.34651083919569</v>
      </c>
      <c r="E45" s="3">
        <f>D45/MAXA($D$6:D44)-1</f>
        <v>3.6418519009415729E-3</v>
      </c>
      <c r="F45" s="10">
        <f>'L4'!Q43</f>
        <v>5.8029616701302127E-2</v>
      </c>
      <c r="G45" s="10">
        <f t="shared" si="1"/>
        <v>4.6911039351408543E-2</v>
      </c>
      <c r="H45" s="11">
        <f t="shared" si="2"/>
        <v>197.55123203345039</v>
      </c>
      <c r="I45" s="3">
        <f t="shared" si="3"/>
        <v>128.6946897097518</v>
      </c>
      <c r="J45" s="3">
        <f>I45/MAXA($I$6:I44)-1</f>
        <v>1.4445169320616236E-2</v>
      </c>
      <c r="O45" s="3" t="s">
        <v>61</v>
      </c>
      <c r="P45" s="13">
        <f>(1+B116)*(1+B117)*(1+B118)-1</f>
        <v>1.5743520663999755E-2</v>
      </c>
      <c r="Q45" s="13">
        <f>(1+C116)*(1+C117)*(1+C118)-1</f>
        <v>4.6941268998153873E-2</v>
      </c>
      <c r="R45" s="13">
        <f>(1+G116)*(1+G117)*(1+G118)-1</f>
        <v>2.6636092657021271E-2</v>
      </c>
    </row>
    <row r="46" spans="1:18" x14ac:dyDescent="0.25">
      <c r="A46" s="8">
        <v>39600</v>
      </c>
      <c r="B46" s="9">
        <v>-1.54E-2</v>
      </c>
      <c r="C46" s="9">
        <v>-8.5962384902803612E-2</v>
      </c>
      <c r="D46" s="3">
        <f t="shared" si="0"/>
        <v>125.38537457227208</v>
      </c>
      <c r="E46" s="3">
        <f>D46/MAXA($D$6:D45)-1</f>
        <v>-1.5399999999999969E-2</v>
      </c>
      <c r="F46" s="10">
        <f>'L4'!Q44</f>
        <v>3.9686651498373506E-2</v>
      </c>
      <c r="G46" s="10">
        <f t="shared" si="1"/>
        <v>2.8568074148479925E-2</v>
      </c>
      <c r="H46" s="11">
        <f t="shared" si="2"/>
        <v>205.39137893223628</v>
      </c>
      <c r="I46" s="3">
        <f t="shared" si="3"/>
        <v>132.37124914789561</v>
      </c>
      <c r="J46" s="3">
        <f>I46/MAXA($I$6:I45)-1</f>
        <v>2.8568074148479949E-2</v>
      </c>
      <c r="O46" s="3" t="s">
        <v>62</v>
      </c>
      <c r="P46" s="13">
        <f>(1+B119)*(1+B120)*(1+B121)-1</f>
        <v>7.8003467659999437E-3</v>
      </c>
      <c r="Q46" s="13">
        <f>(1+C119)*(1+C120)*(1+C121)-1</f>
        <v>6.15236942759112E-3</v>
      </c>
      <c r="R46" s="13">
        <f>(1+G119)*(1+G120)*(1+G121)-1</f>
        <v>2.2324376271753765E-2</v>
      </c>
    </row>
    <row r="47" spans="1:18" x14ac:dyDescent="0.25">
      <c r="A47" s="8">
        <v>39630</v>
      </c>
      <c r="B47" s="9">
        <v>-1.3700000000000002E-2</v>
      </c>
      <c r="C47" s="9">
        <v>-9.8593710937500134E-3</v>
      </c>
      <c r="D47" s="3">
        <f t="shared" si="0"/>
        <v>123.66759494063196</v>
      </c>
      <c r="E47" s="3">
        <f>D47/MAXA($D$6:D46)-1</f>
        <v>-2.8889019999999932E-2</v>
      </c>
      <c r="F47" s="10">
        <f>'L4'!Q45</f>
        <v>-0.12496288438658865</v>
      </c>
      <c r="G47" s="10">
        <f t="shared" si="1"/>
        <v>-0.13608146173648222</v>
      </c>
      <c r="H47" s="11">
        <f t="shared" si="2"/>
        <v>179.72507979272521</v>
      </c>
      <c r="I47" s="3">
        <f t="shared" si="3"/>
        <v>114.35797607196589</v>
      </c>
      <c r="J47" s="3">
        <f>I47/MAXA($I$6:I46)-1</f>
        <v>-0.13608146173648228</v>
      </c>
      <c r="O47" s="3" t="s">
        <v>63</v>
      </c>
      <c r="P47" s="13">
        <f>(1+B122)*(1+B123)*(1+B124)-1</f>
        <v>1.1598627659999972E-2</v>
      </c>
      <c r="Q47" s="13">
        <f>(1+C122)*(1+C123)*(1+C124)-1</f>
        <v>4.3913350109456406E-2</v>
      </c>
      <c r="R47" s="13">
        <f>(1+G122)*(1+G123)*(1+G124)-1</f>
        <v>3.0744238641780441E-2</v>
      </c>
    </row>
    <row r="48" spans="1:18" x14ac:dyDescent="0.25">
      <c r="A48" s="8">
        <v>39661</v>
      </c>
      <c r="B48" s="9">
        <v>8.9999999999999998E-4</v>
      </c>
      <c r="C48" s="9">
        <v>1.2190464532380041E-2</v>
      </c>
      <c r="D48" s="3">
        <f t="shared" si="0"/>
        <v>123.77889577607851</v>
      </c>
      <c r="E48" s="3">
        <f>D48/MAXA($D$6:D47)-1</f>
        <v>-2.8015020118000056E-2</v>
      </c>
      <c r="F48" s="10">
        <f>'L4'!Q46</f>
        <v>3.6293269730269882E-2</v>
      </c>
      <c r="G48" s="10">
        <f t="shared" si="1"/>
        <v>2.5174692380376302E-2</v>
      </c>
      <c r="H48" s="11">
        <f t="shared" si="2"/>
        <v>186.24789059093686</v>
      </c>
      <c r="I48" s="3">
        <f t="shared" si="3"/>
        <v>117.23690294082007</v>
      </c>
      <c r="J48" s="3">
        <f>I48/MAXA($I$6:I47)-1</f>
        <v>-0.11433257829399379</v>
      </c>
      <c r="O48" s="3" t="s">
        <v>64</v>
      </c>
      <c r="P48" s="13">
        <f>(1+B125)*(1+B126)*(1+B127)-1</f>
        <v>4.5936321739999952E-2</v>
      </c>
      <c r="Q48" s="13">
        <f>(1+C125)*(1+C126)*(1+C127)-1</f>
        <v>4.3664050842233681E-3</v>
      </c>
      <c r="R48" s="13">
        <f>(1+G125)*(1+G126)*(1+G127)-1</f>
        <v>3.1227484264547023E-2</v>
      </c>
    </row>
    <row r="49" spans="1:18" x14ac:dyDescent="0.25">
      <c r="A49" s="8">
        <v>39692</v>
      </c>
      <c r="B49" s="9">
        <v>-4.3499999999999997E-2</v>
      </c>
      <c r="C49" s="9">
        <v>-9.0791433779084607E-2</v>
      </c>
      <c r="D49" s="3">
        <f t="shared" si="0"/>
        <v>118.3945138098191</v>
      </c>
      <c r="E49" s="3">
        <f>D49/MAXA($D$6:D48)-1</f>
        <v>-7.0296366742866989E-2</v>
      </c>
      <c r="F49" s="10">
        <f>'L4'!Q47</f>
        <v>4.3954152192760505E-2</v>
      </c>
      <c r="G49" s="10">
        <f t="shared" si="1"/>
        <v>3.2835574842866921E-2</v>
      </c>
      <c r="H49" s="11">
        <f t="shared" si="2"/>
        <v>194.43425871955151</v>
      </c>
      <c r="I49" s="3">
        <f t="shared" si="3"/>
        <v>121.08644404167931</v>
      </c>
      <c r="J49" s="3">
        <f>I49/MAXA($I$6:I48)-1</f>
        <v>-8.5251179382677122E-2</v>
      </c>
      <c r="O49" s="3" t="s">
        <v>65</v>
      </c>
      <c r="P49" s="13">
        <f>(1+B128)*(1+B129)*(1+B130)-1</f>
        <v>-1.2243785041999966E-2</v>
      </c>
      <c r="Q49" s="13">
        <f>(1+C128)*(1+C129)*(1+C130)-1</f>
        <v>-2.3114315787218231E-3</v>
      </c>
      <c r="R49" s="13">
        <f>(1+G128)*(1+G129)*(1+G130)-1</f>
        <v>3.1182103522987337E-2</v>
      </c>
    </row>
    <row r="50" spans="1:18" x14ac:dyDescent="0.25">
      <c r="A50" s="8">
        <v>39722</v>
      </c>
      <c r="B50" s="9">
        <v>-3.61E-2</v>
      </c>
      <c r="C50" s="9">
        <v>-0.1694245237674199</v>
      </c>
      <c r="D50" s="3">
        <f t="shared" si="0"/>
        <v>114.12047186128463</v>
      </c>
      <c r="E50" s="3">
        <f>D50/MAXA($D$6:D49)-1</f>
        <v>-0.10385866790344955</v>
      </c>
      <c r="F50" s="10">
        <f>'L4'!Q48</f>
        <v>-0.18220982837226277</v>
      </c>
      <c r="G50" s="10">
        <f t="shared" si="1"/>
        <v>-0.19332840572215634</v>
      </c>
      <c r="H50" s="11">
        <f t="shared" si="2"/>
        <v>159.00642580857391</v>
      </c>
      <c r="I50" s="3">
        <f t="shared" si="3"/>
        <v>97.676994860536354</v>
      </c>
      <c r="J50" s="3">
        <f>I50/MAXA($I$6:I49)-1</f>
        <v>-0.2620981105088469</v>
      </c>
      <c r="O50" s="3" t="s">
        <v>66</v>
      </c>
      <c r="P50" s="13">
        <f>(1+B131)*(1+B132)*(1+B133)-1</f>
        <v>-7.4605207960000142E-3</v>
      </c>
      <c r="Q50" s="13">
        <f>(1+C131)*(1+C132)*(1+C133)-1</f>
        <v>-6.9351644158272774E-2</v>
      </c>
      <c r="R50" s="13">
        <f>(1+G131)*(1+G132)*(1+G133)-1</f>
        <v>-0.10491660730840757</v>
      </c>
    </row>
    <row r="51" spans="1:18" x14ac:dyDescent="0.25">
      <c r="A51" s="8">
        <v>39753</v>
      </c>
      <c r="B51" s="9">
        <v>-5.4000000000000003E-3</v>
      </c>
      <c r="C51" s="9">
        <v>-7.4849042580645175E-2</v>
      </c>
      <c r="D51" s="3">
        <f t="shared" si="0"/>
        <v>113.5042213132337</v>
      </c>
      <c r="E51" s="3">
        <f>D51/MAXA($D$6:D50)-1</f>
        <v>-0.10869783109677078</v>
      </c>
      <c r="F51" s="10">
        <f>'L4'!Q49</f>
        <v>-0.28864534328585323</v>
      </c>
      <c r="G51" s="10">
        <f t="shared" si="1"/>
        <v>-0.29976392063574681</v>
      </c>
      <c r="H51" s="11">
        <f t="shared" si="2"/>
        <v>113.10996144640154</v>
      </c>
      <c r="I51" s="3">
        <f t="shared" si="3"/>
        <v>68.39695592522429</v>
      </c>
      <c r="J51" s="3">
        <f>I51/MAXA($I$6:I50)-1</f>
        <v>-0.48329447394724057</v>
      </c>
      <c r="O51" s="3" t="s">
        <v>67</v>
      </c>
      <c r="P51" s="13">
        <f>(1+B134)*(1+B135)*(1+B136)-1</f>
        <v>1.9408544000000028E-2</v>
      </c>
      <c r="Q51" s="13">
        <f>(1+C134)*(1+C135)*(1+C136)-1</f>
        <v>6.4535403159572402E-2</v>
      </c>
      <c r="R51" s="13">
        <f>(1+G134)*(1+G135)*(1+G136)-1</f>
        <v>7.551674440066436E-2</v>
      </c>
    </row>
    <row r="52" spans="1:18" x14ac:dyDescent="0.25">
      <c r="A52" s="8">
        <v>39783</v>
      </c>
      <c r="B52" s="9">
        <v>-4.5999999999999999E-3</v>
      </c>
      <c r="C52" s="9">
        <v>7.8215768970539834E-3</v>
      </c>
      <c r="D52" s="3">
        <f t="shared" si="0"/>
        <v>112.98210189519281</v>
      </c>
      <c r="E52" s="3">
        <f>D52/MAXA($D$6:D51)-1</f>
        <v>-0.11279782107372582</v>
      </c>
      <c r="F52" s="10">
        <f>'L4'!Q50</f>
        <v>3.1044589713627595E-2</v>
      </c>
      <c r="G52" s="10">
        <f t="shared" si="1"/>
        <v>1.9926012363734015E-2</v>
      </c>
      <c r="H52" s="11">
        <f t="shared" si="2"/>
        <v>116.62141379202932</v>
      </c>
      <c r="I52" s="3">
        <f t="shared" si="3"/>
        <v>69.759834514632075</v>
      </c>
      <c r="J52" s="3">
        <f>I52/MAXA($I$6:I51)-1</f>
        <v>-0.47299859324670357</v>
      </c>
      <c r="O52" s="3" t="s">
        <v>68</v>
      </c>
      <c r="P52" s="13">
        <f>(1+B137)*(1+B138)*(1+B139)-1</f>
        <v>-5.3482671999998121E-3</v>
      </c>
      <c r="Q52" s="13">
        <f>(1+C137)*(1+C138)*(1+C139)-1</f>
        <v>7.7301924009909317E-3</v>
      </c>
      <c r="R52" s="13">
        <f>(1+G137)*(1+G138)*(1+G139)-1</f>
        <v>1.0853506698127457E-3</v>
      </c>
    </row>
    <row r="53" spans="1:18" x14ac:dyDescent="0.25">
      <c r="A53" s="8">
        <v>39814</v>
      </c>
      <c r="B53" s="9">
        <v>4.7000000000000002E-3</v>
      </c>
      <c r="C53" s="9">
        <v>-8.5657342928314395E-2</v>
      </c>
      <c r="D53" s="3">
        <f t="shared" si="0"/>
        <v>113.51311777410021</v>
      </c>
      <c r="E53" s="3">
        <f>D53/MAXA($D$6:D52)-1</f>
        <v>-0.10862797083277231</v>
      </c>
      <c r="F53" s="10">
        <f>'L4'!Q51</f>
        <v>0.11671746804068774</v>
      </c>
      <c r="G53" s="10">
        <f t="shared" si="1"/>
        <v>0.10559889069079416</v>
      </c>
      <c r="H53" s="11">
        <f t="shared" si="2"/>
        <v>130.23316992916031</v>
      </c>
      <c r="I53" s="3">
        <f t="shared" si="3"/>
        <v>77.126395654150599</v>
      </c>
      <c r="J53" s="3">
        <f>I53/MAXA($I$6:I52)-1</f>
        <v>-0.41734782930106751</v>
      </c>
      <c r="O53" s="3" t="s">
        <v>69</v>
      </c>
      <c r="P53" s="13">
        <f>(1+B140)*(1+B141)*(1+B142)-1</f>
        <v>1.0834701080000064E-2</v>
      </c>
      <c r="Q53" s="13">
        <f>(1+C140)*(1+C141)*(1+C142)-1</f>
        <v>1.8992745293059832E-2</v>
      </c>
      <c r="R53" s="13">
        <f>(1+G140)*(1+G141)*(1+G142)-1</f>
        <v>4.3890956222032207E-2</v>
      </c>
    </row>
    <row r="54" spans="1:18" x14ac:dyDescent="0.25">
      <c r="A54" s="8">
        <v>39845</v>
      </c>
      <c r="B54" s="9">
        <v>-3.7000000000000002E-3</v>
      </c>
      <c r="C54" s="9">
        <v>-0.10993119757149228</v>
      </c>
      <c r="D54" s="3">
        <f t="shared" si="0"/>
        <v>113.09311923833603</v>
      </c>
      <c r="E54" s="3">
        <f>D54/MAXA($D$6:D53)-1</f>
        <v>-0.11192604734069111</v>
      </c>
      <c r="F54" s="10">
        <f>'L4'!Q52</f>
        <v>-2.6780456460351643E-2</v>
      </c>
      <c r="G54" s="10">
        <f t="shared" si="1"/>
        <v>-3.7899033810245224E-2</v>
      </c>
      <c r="H54" s="11">
        <f t="shared" si="2"/>
        <v>126.74546619217885</v>
      </c>
      <c r="I54" s="3">
        <f t="shared" si="3"/>
        <v>74.203379777591593</v>
      </c>
      <c r="J54" s="3">
        <f>I54/MAXA($I$6:I53)-1</f>
        <v>-0.43942978361799911</v>
      </c>
      <c r="O54" s="3" t="s">
        <v>70</v>
      </c>
      <c r="P54" s="13">
        <f>(1+B143)*(1+B144)*(1+B145)-1</f>
        <v>1.6129525543999934E-2</v>
      </c>
      <c r="Q54" s="13">
        <f>(1+C143)*(1+C144)*(1+C145)-1</f>
        <v>3.3070290282095405E-2</v>
      </c>
      <c r="R54" s="13">
        <f>(1+G143)*(1+G144)*(1+G145)-1</f>
        <v>2.9608653545615704E-2</v>
      </c>
    </row>
    <row r="55" spans="1:18" x14ac:dyDescent="0.25">
      <c r="A55" s="8">
        <v>39873</v>
      </c>
      <c r="B55" s="9">
        <v>1.1399999999999999E-2</v>
      </c>
      <c r="C55" s="9">
        <v>8.540446162249471E-2</v>
      </c>
      <c r="D55" s="3">
        <f t="shared" si="0"/>
        <v>114.38238079765307</v>
      </c>
      <c r="E55" s="3">
        <f>D55/MAXA($D$6:D54)-1</f>
        <v>-0.101802004280375</v>
      </c>
      <c r="F55" s="10">
        <f>'L4'!Q53</f>
        <v>-7.5887494769370539E-2</v>
      </c>
      <c r="G55" s="10">
        <f t="shared" si="1"/>
        <v>-8.7006072119264116E-2</v>
      </c>
      <c r="H55" s="11">
        <f t="shared" si="2"/>
        <v>117.12707028947845</v>
      </c>
      <c r="I55" s="3">
        <f t="shared" si="3"/>
        <v>67.747235165169315</v>
      </c>
      <c r="J55" s="3">
        <f>I55/MAXA($I$6:I54)-1</f>
        <v>-0.48820279629244301</v>
      </c>
      <c r="O55" s="3" t="s">
        <v>71</v>
      </c>
      <c r="P55" s="13">
        <f>(1+B146)*(1+B147)*(1+B148)-1</f>
        <v>1.130909774299993E-2</v>
      </c>
      <c r="Q55" s="13">
        <f>(1+C146)*(1+C147)*(1+C148)-1</f>
        <v>3.2542099161616322E-2</v>
      </c>
      <c r="R55" s="13">
        <f>(1+G146)*(1+G147)*(1+G148)-1</f>
        <v>3.2653315165328101E-2</v>
      </c>
    </row>
    <row r="56" spans="1:18" x14ac:dyDescent="0.25">
      <c r="A56" s="8">
        <v>39904</v>
      </c>
      <c r="B56" s="9">
        <v>2.4100000000000003E-2</v>
      </c>
      <c r="C56" s="9">
        <v>9.3925079862164695E-2</v>
      </c>
      <c r="D56" s="3">
        <f t="shared" si="0"/>
        <v>117.13899617487651</v>
      </c>
      <c r="E56" s="3">
        <f>D56/MAXA($D$6:D55)-1</f>
        <v>-8.0155432583531971E-2</v>
      </c>
      <c r="F56" s="10">
        <f>'L4'!Q54</f>
        <v>8.9247556289600669E-2</v>
      </c>
      <c r="G56" s="10">
        <f t="shared" si="1"/>
        <v>7.8128978939707092E-2</v>
      </c>
      <c r="H56" s="11">
        <f t="shared" si="2"/>
        <v>127.58037508817469</v>
      </c>
      <c r="I56" s="3">
        <f t="shared" si="3"/>
        <v>73.040257474612204</v>
      </c>
      <c r="J56" s="3">
        <f>I56/MAXA($I$6:I55)-1</f>
        <v>-0.44821660334257429</v>
      </c>
    </row>
    <row r="57" spans="1:18" x14ac:dyDescent="0.25">
      <c r="A57" s="8">
        <v>39934</v>
      </c>
      <c r="B57" s="9">
        <v>2.9500000000000002E-2</v>
      </c>
      <c r="C57" s="9">
        <v>5.3081446255385467E-2</v>
      </c>
      <c r="D57" s="3">
        <f t="shared" si="0"/>
        <v>120.59459656203538</v>
      </c>
      <c r="E57" s="3">
        <f>D57/MAXA($D$6:D56)-1</f>
        <v>-5.3020017844746081E-2</v>
      </c>
      <c r="F57" s="10">
        <f>'L4'!Q55</f>
        <v>8.489466941289199E-2</v>
      </c>
      <c r="G57" s="10">
        <f t="shared" si="1"/>
        <v>7.3776092062998413E-2</v>
      </c>
      <c r="H57" s="11">
        <f t="shared" si="2"/>
        <v>138.41126885485804</v>
      </c>
      <c r="I57" s="3">
        <f t="shared" si="3"/>
        <v>78.428882234364295</v>
      </c>
      <c r="J57" s="3">
        <f>I57/MAXA($I$6:I56)-1</f>
        <v>-0.40750818067194217</v>
      </c>
    </row>
    <row r="58" spans="1:18" x14ac:dyDescent="0.25">
      <c r="A58" s="8">
        <v>39965</v>
      </c>
      <c r="B58" s="9">
        <v>4.0000000000000002E-4</v>
      </c>
      <c r="C58" s="9">
        <v>1.9582653030303376E-4</v>
      </c>
      <c r="D58" s="3">
        <f t="shared" si="0"/>
        <v>120.64283440066019</v>
      </c>
      <c r="E58" s="3">
        <f>D58/MAXA($D$6:D57)-1</f>
        <v>-5.2641225851884021E-2</v>
      </c>
      <c r="F58" s="10">
        <f>'L4'!Q56</f>
        <v>8.0847413310462302E-2</v>
      </c>
      <c r="G58" s="10">
        <f t="shared" si="1"/>
        <v>6.9728835960568725E-2</v>
      </c>
      <c r="H58" s="11">
        <f t="shared" si="2"/>
        <v>149.60146191479225</v>
      </c>
      <c r="I58" s="3">
        <f t="shared" si="3"/>
        <v>83.897636898255044</v>
      </c>
      <c r="J58" s="3">
        <f>I58/MAXA($I$6:I57)-1</f>
        <v>-0.36619441579403711</v>
      </c>
    </row>
    <row r="59" spans="1:18" x14ac:dyDescent="0.25">
      <c r="A59" s="8">
        <v>39995</v>
      </c>
      <c r="B59" s="9">
        <v>1.9400000000000001E-2</v>
      </c>
      <c r="C59" s="9">
        <v>7.4141727016716619E-2</v>
      </c>
      <c r="D59" s="3">
        <f t="shared" si="0"/>
        <v>122.983305388033</v>
      </c>
      <c r="E59" s="3">
        <f>D59/MAXA($D$6:D58)-1</f>
        <v>-3.426246563341051E-2</v>
      </c>
      <c r="F59" s="10">
        <f>'L4'!Q57</f>
        <v>4.1899435168542679E-2</v>
      </c>
      <c r="G59" s="10">
        <f t="shared" si="1"/>
        <v>3.0780857818649098E-2</v>
      </c>
      <c r="H59" s="11">
        <f t="shared" si="2"/>
        <v>155.86967866941029</v>
      </c>
      <c r="I59" s="3">
        <f t="shared" si="3"/>
        <v>86.480078130940882</v>
      </c>
      <c r="J59" s="3">
        <f>I59/MAXA($I$6:I58)-1</f>
        <v>-0.34668533622192754</v>
      </c>
    </row>
    <row r="60" spans="1:18" x14ac:dyDescent="0.25">
      <c r="A60" s="8">
        <v>40026</v>
      </c>
      <c r="B60" s="9">
        <v>1.49E-2</v>
      </c>
      <c r="C60" s="9">
        <v>3.3560189240494864E-2</v>
      </c>
      <c r="D60" s="3">
        <f t="shared" si="0"/>
        <v>124.81575663831468</v>
      </c>
      <c r="E60" s="3">
        <f>D60/MAXA($D$6:D59)-1</f>
        <v>-1.9872976371348439E-2</v>
      </c>
      <c r="F60" s="10">
        <f>'L4'!Q58</f>
        <v>5.3413660487272412E-2</v>
      </c>
      <c r="G60" s="10">
        <f t="shared" si="1"/>
        <v>4.2295083137378828E-2</v>
      </c>
      <c r="H60" s="11">
        <f t="shared" si="2"/>
        <v>164.19524876611843</v>
      </c>
      <c r="I60" s="3">
        <f t="shared" si="3"/>
        <v>90.137760225216041</v>
      </c>
      <c r="J60" s="3">
        <f>I60/MAXA($I$6:I59)-1</f>
        <v>-0.31905333820256532</v>
      </c>
    </row>
    <row r="61" spans="1:18" x14ac:dyDescent="0.25">
      <c r="A61" s="8">
        <v>40057</v>
      </c>
      <c r="B61" s="9">
        <v>1.72E-2</v>
      </c>
      <c r="C61" s="9">
        <v>3.5723345788458705E-2</v>
      </c>
      <c r="D61" s="3">
        <f t="shared" si="0"/>
        <v>126.96258765249371</v>
      </c>
      <c r="E61" s="3">
        <f>D61/MAXA($D$6:D60)-1</f>
        <v>-3.0147915649355594E-3</v>
      </c>
      <c r="F61" s="10">
        <f>'L4'!Q59</f>
        <v>4.8234264314415999E-2</v>
      </c>
      <c r="G61" s="10">
        <f t="shared" si="1"/>
        <v>3.7115686964522415E-2</v>
      </c>
      <c r="H61" s="11">
        <f t="shared" si="2"/>
        <v>172.11508579427468</v>
      </c>
      <c r="I61" s="3">
        <f t="shared" si="3"/>
        <v>93.483285117418333</v>
      </c>
      <c r="J61" s="3">
        <f>I61/MAXA($I$6:I60)-1</f>
        <v>-0.2937795350637552</v>
      </c>
    </row>
    <row r="62" spans="1:18" x14ac:dyDescent="0.25">
      <c r="A62" s="8">
        <v>40087</v>
      </c>
      <c r="B62" s="9">
        <v>1.5E-3</v>
      </c>
      <c r="C62" s="9">
        <v>-1.9762000860415463E-2</v>
      </c>
      <c r="D62" s="3">
        <f t="shared" si="0"/>
        <v>127.15303153397245</v>
      </c>
      <c r="E62" s="3">
        <f>D62/MAXA($D$6:D61)-1</f>
        <v>-1.5193137522828692E-3</v>
      </c>
      <c r="F62" s="10">
        <f>'L4'!Q60</f>
        <v>4.879456417448378E-2</v>
      </c>
      <c r="G62" s="10">
        <f t="shared" si="1"/>
        <v>3.7675986824590196E-2</v>
      </c>
      <c r="H62" s="11">
        <f t="shared" si="2"/>
        <v>180.51336639346019</v>
      </c>
      <c r="I62" s="3">
        <f t="shared" si="3"/>
        <v>97.00536013582159</v>
      </c>
      <c r="J62" s="3">
        <f>I62/MAXA($I$6:I61)-1</f>
        <v>-0.26717198213156135</v>
      </c>
    </row>
    <row r="63" spans="1:18" x14ac:dyDescent="0.25">
      <c r="A63" s="8">
        <v>40118</v>
      </c>
      <c r="B63" s="9">
        <v>7.4000000000000003E-3</v>
      </c>
      <c r="C63" s="9">
        <v>5.736406198137356E-2</v>
      </c>
      <c r="D63" s="3">
        <f t="shared" si="0"/>
        <v>128.09396396732384</v>
      </c>
      <c r="E63" s="3">
        <f>D63/MAXA($D$6:D62)-1</f>
        <v>5.8694433259500745E-3</v>
      </c>
      <c r="F63" s="10">
        <f>'L4'!Q61</f>
        <v>2.525155010975257E-3</v>
      </c>
      <c r="G63" s="10">
        <f t="shared" si="1"/>
        <v>-8.5934223389183238E-3</v>
      </c>
      <c r="H63" s="11">
        <f t="shared" si="2"/>
        <v>180.96919062515664</v>
      </c>
      <c r="I63" s="3">
        <f t="shared" si="3"/>
        <v>96.171752107035601</v>
      </c>
      <c r="J63" s="3">
        <f>I63/MAXA($I$6:I62)-1</f>
        <v>-0.27346948279089722</v>
      </c>
    </row>
    <row r="64" spans="1:18" x14ac:dyDescent="0.25">
      <c r="A64" s="8">
        <v>40148</v>
      </c>
      <c r="B64" s="9">
        <v>6.1000000000000004E-3</v>
      </c>
      <c r="C64" s="9">
        <v>1.7770571188400419E-2</v>
      </c>
      <c r="D64" s="3">
        <f t="shared" si="0"/>
        <v>128.87533714752453</v>
      </c>
      <c r="E64" s="3">
        <f>D64/MAXA($D$6:D63)-1</f>
        <v>6.0999999999999943E-3</v>
      </c>
      <c r="F64" s="10">
        <f>'L4'!Q62</f>
        <v>5.6040606078852084E-2</v>
      </c>
      <c r="G64" s="10">
        <f t="shared" si="1"/>
        <v>4.4922028728958507E-2</v>
      </c>
      <c r="H64" s="11">
        <f t="shared" si="2"/>
        <v>191.11081374938973</v>
      </c>
      <c r="I64" s="3">
        <f t="shared" si="3"/>
        <v>100.49198231810213</v>
      </c>
      <c r="J64" s="3">
        <f>I64/MAXA($I$6:I63)-1</f>
        <v>-0.24083225802436481</v>
      </c>
    </row>
    <row r="65" spans="1:10" x14ac:dyDescent="0.25">
      <c r="A65" s="8">
        <v>40179</v>
      </c>
      <c r="B65" s="9">
        <v>3.2000000000000002E-3</v>
      </c>
      <c r="C65" s="9">
        <v>-3.6974246154947377E-2</v>
      </c>
      <c r="D65" s="3">
        <f t="shared" si="0"/>
        <v>129.28773822639661</v>
      </c>
      <c r="E65" s="3">
        <f>D65/MAXA($D$6:D64)-1</f>
        <v>3.2000000000000917E-3</v>
      </c>
      <c r="F65" s="10">
        <f>'L4'!Q63</f>
        <v>3.9364918975164413E-2</v>
      </c>
      <c r="G65" s="10">
        <f t="shared" si="1"/>
        <v>2.8246341625270833E-2</v>
      </c>
      <c r="H65" s="11">
        <f t="shared" si="2"/>
        <v>198.6338754479122</v>
      </c>
      <c r="I65" s="3">
        <f t="shared" si="3"/>
        <v>103.33051318125992</v>
      </c>
      <c r="J65" s="3">
        <f>I65/MAXA($I$6:I64)-1</f>
        <v>-0.21938854663363561</v>
      </c>
    </row>
    <row r="66" spans="1:10" x14ac:dyDescent="0.25">
      <c r="A66" s="8">
        <v>40210</v>
      </c>
      <c r="B66" s="9">
        <v>8.9999999999999998E-4</v>
      </c>
      <c r="C66" s="9">
        <v>2.8513688940531301E-2</v>
      </c>
      <c r="D66" s="3">
        <f t="shared" si="0"/>
        <v>129.40409719080034</v>
      </c>
      <c r="E66" s="3">
        <f>D66/MAXA($D$6:D65)-1</f>
        <v>8.9999999999990088E-4</v>
      </c>
      <c r="F66" s="10">
        <f>'L4'!Q64</f>
        <v>-7.2958728503723039E-3</v>
      </c>
      <c r="G66" s="10">
        <f t="shared" si="1"/>
        <v>-1.8414450200265886E-2</v>
      </c>
      <c r="H66" s="11">
        <f t="shared" si="2"/>
        <v>197.18466794886757</v>
      </c>
      <c r="I66" s="3">
        <f t="shared" si="3"/>
        <v>101.42773859211569</v>
      </c>
      <c r="J66" s="3">
        <f>I66/MAXA($I$6:I65)-1</f>
        <v>-0.23376307736740776</v>
      </c>
    </row>
    <row r="67" spans="1:10" x14ac:dyDescent="0.25">
      <c r="A67" s="8">
        <v>40238</v>
      </c>
      <c r="B67" s="9">
        <v>1.7899999999999999E-2</v>
      </c>
      <c r="C67" s="9">
        <v>5.8796426031891835E-2</v>
      </c>
      <c r="D67" s="3">
        <f t="shared" si="0"/>
        <v>131.72043053051567</v>
      </c>
      <c r="E67" s="3">
        <f>D67/MAXA($D$6:D66)-1</f>
        <v>1.7900000000000027E-2</v>
      </c>
      <c r="F67" s="10">
        <f>'L4'!Q65</f>
        <v>4.9492582392347627E-2</v>
      </c>
      <c r="G67" s="10">
        <f t="shared" si="1"/>
        <v>3.8374005042454043E-2</v>
      </c>
      <c r="H67" s="11">
        <f t="shared" si="2"/>
        <v>206.94384637383459</v>
      </c>
      <c r="I67" s="3">
        <f t="shared" si="3"/>
        <v>105.31992714429425</v>
      </c>
      <c r="J67" s="3">
        <f>I67/MAXA($I$6:I66)-1</f>
        <v>-0.20435949783459006</v>
      </c>
    </row>
    <row r="68" spans="1:10" x14ac:dyDescent="0.25">
      <c r="A68" s="8">
        <v>40269</v>
      </c>
      <c r="B68" s="9">
        <v>7.7000000000000002E-3</v>
      </c>
      <c r="C68" s="9">
        <v>1.4759229883791081E-2</v>
      </c>
      <c r="D68" s="3">
        <f t="shared" si="0"/>
        <v>132.73467784560066</v>
      </c>
      <c r="E68" s="3">
        <f>D68/MAXA($D$6:D67)-1</f>
        <v>7.7000000000000401E-3</v>
      </c>
      <c r="F68" s="10">
        <f>'L4'!Q66</f>
        <v>3.504034119381514E-2</v>
      </c>
      <c r="G68" s="10">
        <f t="shared" si="1"/>
        <v>2.392176384392156E-2</v>
      </c>
      <c r="H68" s="11">
        <f t="shared" si="2"/>
        <v>214.19522935873422</v>
      </c>
      <c r="I68" s="3">
        <f t="shared" si="3"/>
        <v>107.83936556949908</v>
      </c>
      <c r="J68" s="3">
        <f>I68/MAXA($I$6:I67)-1</f>
        <v>-0.18532637363713</v>
      </c>
    </row>
    <row r="69" spans="1:10" x14ac:dyDescent="0.25">
      <c r="A69" s="8">
        <v>40299</v>
      </c>
      <c r="B69" s="9">
        <v>-1.5500000000000002E-2</v>
      </c>
      <c r="C69" s="9">
        <v>-8.1975841910334468E-2</v>
      </c>
      <c r="D69" s="3">
        <f t="shared" si="0"/>
        <v>130.67729033899386</v>
      </c>
      <c r="E69" s="3">
        <f>D69/MAXA($D$6:D68)-1</f>
        <v>-1.5499999999999958E-2</v>
      </c>
      <c r="F69" s="10">
        <f>'L4'!Q67</f>
        <v>1.613123033972081E-2</v>
      </c>
      <c r="G69" s="10">
        <f t="shared" si="1"/>
        <v>5.01265298982723E-3</v>
      </c>
      <c r="H69" s="11">
        <f t="shared" si="2"/>
        <v>217.65046194118929</v>
      </c>
      <c r="I69" s="3">
        <f t="shared" si="3"/>
        <v>108.37992688774212</v>
      </c>
      <c r="J69" s="3">
        <f>I69/MAXA($I$6:I68)-1</f>
        <v>-0.18124269744820865</v>
      </c>
    </row>
    <row r="70" spans="1:10" x14ac:dyDescent="0.25">
      <c r="A70" s="8">
        <v>40330</v>
      </c>
      <c r="B70" s="9">
        <v>-6.9999999999999993E-3</v>
      </c>
      <c r="C70" s="9">
        <v>-5.3882442026415123E-2</v>
      </c>
      <c r="D70" s="3">
        <f t="shared" si="0"/>
        <v>129.76254930662091</v>
      </c>
      <c r="E70" s="3">
        <f>D70/MAXA($D$6:D69)-1</f>
        <v>-2.2391499999999787E-2</v>
      </c>
      <c r="F70" s="10">
        <f>'L4'!Q68</f>
        <v>-0.1134698435760023</v>
      </c>
      <c r="G70" s="10">
        <f t="shared" si="1"/>
        <v>-0.12458842092589588</v>
      </c>
      <c r="H70" s="11">
        <f t="shared" si="2"/>
        <v>192.95369807047788</v>
      </c>
      <c r="I70" s="3">
        <f t="shared" si="3"/>
        <v>94.877042936734284</v>
      </c>
      <c r="J70" s="3">
        <f>I70/MAXA($I$6:I69)-1</f>
        <v>-0.28325037689468235</v>
      </c>
    </row>
    <row r="71" spans="1:10" x14ac:dyDescent="0.25">
      <c r="A71" s="8">
        <v>40360</v>
      </c>
      <c r="B71" s="9">
        <v>6.9999999999999993E-3</v>
      </c>
      <c r="C71" s="9">
        <v>6.8777849911552336E-2</v>
      </c>
      <c r="D71" s="3">
        <f t="shared" ref="D71:D134" si="4">D70*(1+B71)</f>
        <v>130.67088715176723</v>
      </c>
      <c r="E71" s="3">
        <f>D71/MAXA($D$6:D70)-1</f>
        <v>-1.5548240500000032E-2</v>
      </c>
      <c r="F71" s="10">
        <f>'L4'!Q69</f>
        <v>7.1659400370504209E-3</v>
      </c>
      <c r="G71" s="10">
        <f t="shared" si="1"/>
        <v>-3.9526373128431595E-3</v>
      </c>
      <c r="H71" s="11">
        <f t="shared" si="2"/>
        <v>194.33639270077808</v>
      </c>
      <c r="I71" s="3">
        <f t="shared" si="3"/>
        <v>94.502028396690335</v>
      </c>
      <c r="J71" s="3">
        <f>I71/MAXA($I$6:I70)-1</f>
        <v>-0.28608342819893462</v>
      </c>
    </row>
    <row r="72" spans="1:10" x14ac:dyDescent="0.25">
      <c r="A72" s="8">
        <v>40391</v>
      </c>
      <c r="B72" s="9">
        <v>4.0999999999999995E-3</v>
      </c>
      <c r="C72" s="9">
        <v>-4.7449184040287196E-2</v>
      </c>
      <c r="D72" s="3">
        <f t="shared" si="4"/>
        <v>131.20663778908948</v>
      </c>
      <c r="E72" s="3">
        <f>D72/MAXA($D$6:D71)-1</f>
        <v>-1.1511988286049935E-2</v>
      </c>
      <c r="F72" s="10">
        <f>'L4'!Q70</f>
        <v>8.0355070937127349E-2</v>
      </c>
      <c r="G72" s="10">
        <f t="shared" ref="G72:G135" si="5">F72-$L$5</f>
        <v>6.9236493587233772E-2</v>
      </c>
      <c r="H72" s="11">
        <f t="shared" si="2"/>
        <v>209.9523073219145</v>
      </c>
      <c r="I72" s="3">
        <f t="shared" si="3"/>
        <v>101.04501747975837</v>
      </c>
      <c r="J72" s="3">
        <f>I72/MAXA($I$6:I71)-1</f>
        <v>-0.23665434805361019</v>
      </c>
    </row>
    <row r="73" spans="1:10" x14ac:dyDescent="0.25">
      <c r="A73" s="8">
        <v>40422</v>
      </c>
      <c r="B73" s="9">
        <v>1.5900000000000001E-2</v>
      </c>
      <c r="C73" s="9">
        <v>8.7551102944020132E-2</v>
      </c>
      <c r="D73" s="3">
        <f t="shared" si="4"/>
        <v>133.292823329936</v>
      </c>
      <c r="E73" s="3">
        <f>D73/MAXA($D$6:D72)-1</f>
        <v>4.2049711002016821E-3</v>
      </c>
      <c r="F73" s="10">
        <f>'L4'!Q71</f>
        <v>-3.0175748036885327E-3</v>
      </c>
      <c r="G73" s="10">
        <f t="shared" si="5"/>
        <v>-1.4136152153582113E-2</v>
      </c>
      <c r="H73" s="11">
        <f t="shared" ref="H73:H136" si="6">H72*(1+F73)</f>
        <v>209.3187605293636</v>
      </c>
      <c r="I73" s="3">
        <f t="shared" ref="I73:I136" si="7">(1+G73)*I72</f>
        <v>99.616629738303146</v>
      </c>
      <c r="J73" s="3">
        <f>I73/MAXA($I$6:I72)-1</f>
        <v>-0.2474451183352997</v>
      </c>
    </row>
    <row r="74" spans="1:10" x14ac:dyDescent="0.25">
      <c r="A74" s="8">
        <v>40452</v>
      </c>
      <c r="B74" s="9">
        <v>1.06E-2</v>
      </c>
      <c r="C74" s="9">
        <v>3.6855994397076541E-2</v>
      </c>
      <c r="D74" s="3">
        <f t="shared" si="4"/>
        <v>134.70572725723332</v>
      </c>
      <c r="E74" s="3">
        <f>D74/MAXA($D$6:D73)-1</f>
        <v>1.0599999999999943E-2</v>
      </c>
      <c r="F74" s="10">
        <f>'L4'!Q72</f>
        <v>5.1921797747368346E-2</v>
      </c>
      <c r="G74" s="10">
        <f t="shared" si="5"/>
        <v>4.0803220397474763E-2</v>
      </c>
      <c r="H74" s="11">
        <f t="shared" si="6"/>
        <v>220.18696687829902</v>
      </c>
      <c r="I74" s="3">
        <f t="shared" si="7"/>
        <v>103.68130903676878</v>
      </c>
      <c r="J74" s="3">
        <f>I74/MAXA($I$6:I73)-1</f>
        <v>-0.21673845563753924</v>
      </c>
    </row>
    <row r="75" spans="1:10" x14ac:dyDescent="0.25">
      <c r="A75" s="8">
        <v>40483</v>
      </c>
      <c r="B75" s="9">
        <v>3.0999999999999999E-3</v>
      </c>
      <c r="C75" s="9">
        <v>-2.2902497989432113E-3</v>
      </c>
      <c r="D75" s="3">
        <f t="shared" si="4"/>
        <v>135.12331501173077</v>
      </c>
      <c r="E75" s="3">
        <f>D75/MAXA($D$6:D74)-1</f>
        <v>3.1000000000001027E-3</v>
      </c>
      <c r="F75" s="10">
        <f>'L4'!Q73</f>
        <v>4.5408593755878399E-2</v>
      </c>
      <c r="G75" s="10">
        <f t="shared" si="5"/>
        <v>3.4290016405984822E-2</v>
      </c>
      <c r="H75" s="11">
        <f t="shared" si="6"/>
        <v>230.18534740761473</v>
      </c>
      <c r="I75" s="3">
        <f t="shared" si="7"/>
        <v>107.23654282463356</v>
      </c>
      <c r="J75" s="3">
        <f>I75/MAXA($I$6:I74)-1</f>
        <v>-0.18988040443117349</v>
      </c>
    </row>
    <row r="76" spans="1:10" x14ac:dyDescent="0.25">
      <c r="A76" s="8">
        <v>40513</v>
      </c>
      <c r="B76" s="9">
        <v>3.3100000000000004E-2</v>
      </c>
      <c r="C76" s="9">
        <v>6.5300040489854716E-2</v>
      </c>
      <c r="D76" s="3">
        <f t="shared" si="4"/>
        <v>139.59589673861905</v>
      </c>
      <c r="E76" s="3">
        <f>D76/MAXA($D$6:D75)-1</f>
        <v>3.3099999999999907E-2</v>
      </c>
      <c r="F76" s="10">
        <f>'L4'!Q74</f>
        <v>2.2364999437865459E-2</v>
      </c>
      <c r="G76" s="10">
        <f t="shared" si="5"/>
        <v>1.1246422087971879E-2</v>
      </c>
      <c r="H76" s="11">
        <f t="shared" si="6"/>
        <v>235.33344257299089</v>
      </c>
      <c r="I76" s="3">
        <f t="shared" si="7"/>
        <v>108.44257024849425</v>
      </c>
      <c r="J76" s="3">
        <f>I76/MAXA($I$6:I75)-1</f>
        <v>-0.18076945751766949</v>
      </c>
    </row>
    <row r="77" spans="1:10" x14ac:dyDescent="0.25">
      <c r="A77" s="8">
        <v>40544</v>
      </c>
      <c r="B77" s="9">
        <v>-1.8E-3</v>
      </c>
      <c r="C77" s="9">
        <v>2.2645573980086819E-2</v>
      </c>
      <c r="D77" s="3">
        <f t="shared" si="4"/>
        <v>139.34462412448954</v>
      </c>
      <c r="E77" s="3">
        <f>D77/MAXA($D$6:D76)-1</f>
        <v>-1.7999999999999128E-3</v>
      </c>
      <c r="F77" s="10">
        <f>'L4'!Q75</f>
        <v>5.1734602951748684E-2</v>
      </c>
      <c r="G77" s="10">
        <f t="shared" si="5"/>
        <v>4.0616025601855107E-2</v>
      </c>
      <c r="H77" s="11">
        <f t="shared" si="6"/>
        <v>247.50832478577271</v>
      </c>
      <c r="I77" s="3">
        <f t="shared" si="7"/>
        <v>112.84707645803806</v>
      </c>
      <c r="J77" s="3">
        <f>I77/MAXA($I$6:I76)-1</f>
        <v>-0.1474955688303855</v>
      </c>
    </row>
    <row r="78" spans="1:10" x14ac:dyDescent="0.25">
      <c r="A78" s="8">
        <v>40575</v>
      </c>
      <c r="B78" s="9">
        <v>4.7999999999999996E-3</v>
      </c>
      <c r="C78" s="9">
        <v>3.1956564052952219E-2</v>
      </c>
      <c r="D78" s="3">
        <f t="shared" si="4"/>
        <v>140.01347832028708</v>
      </c>
      <c r="E78" s="3">
        <f>D78/MAXA($D$6:D77)-1</f>
        <v>2.9913599999999985E-3</v>
      </c>
      <c r="F78" s="10">
        <f>'L4'!Q76</f>
        <v>2.6776203681301274E-2</v>
      </c>
      <c r="G78" s="10">
        <f t="shared" si="5"/>
        <v>1.5657626331407694E-2</v>
      </c>
      <c r="H78" s="11">
        <f t="shared" si="6"/>
        <v>254.13565810305423</v>
      </c>
      <c r="I78" s="3">
        <f t="shared" si="7"/>
        <v>114.61399381380981</v>
      </c>
      <c r="J78" s="3">
        <f>I78/MAXA($I$6:I77)-1</f>
        <v>-0.13414737300126245</v>
      </c>
    </row>
    <row r="79" spans="1:10" x14ac:dyDescent="0.25">
      <c r="A79" s="8">
        <v>40603</v>
      </c>
      <c r="B79" s="9">
        <v>2.5000000000000001E-3</v>
      </c>
      <c r="C79" s="9">
        <v>-1.0473132038185673E-3</v>
      </c>
      <c r="D79" s="3">
        <f t="shared" si="4"/>
        <v>140.36351201608778</v>
      </c>
      <c r="E79" s="3">
        <f>D79/MAXA($D$6:D78)-1</f>
        <v>2.4999999999999467E-3</v>
      </c>
      <c r="F79" s="10">
        <f>'L4'!Q77</f>
        <v>2.891383500789169E-2</v>
      </c>
      <c r="G79" s="10">
        <f t="shared" si="5"/>
        <v>1.7795257657998109E-2</v>
      </c>
      <c r="H79" s="11">
        <f t="shared" si="6"/>
        <v>261.48369459106789</v>
      </c>
      <c r="I79" s="3">
        <f t="shared" si="7"/>
        <v>116.65357936493875</v>
      </c>
      <c r="J79" s="3">
        <f>I79/MAXA($I$6:I78)-1</f>
        <v>-0.11873930240996544</v>
      </c>
    </row>
    <row r="80" spans="1:10" x14ac:dyDescent="0.25">
      <c r="A80" s="8">
        <v>40634</v>
      </c>
      <c r="B80" s="9">
        <v>1.3300000000000001E-2</v>
      </c>
      <c r="C80" s="9">
        <v>2.8495380443795071E-2</v>
      </c>
      <c r="D80" s="3">
        <f t="shared" si="4"/>
        <v>142.23034672590177</v>
      </c>
      <c r="E80" s="3">
        <f>D80/MAXA($D$6:D79)-1</f>
        <v>1.330000000000009E-2</v>
      </c>
      <c r="F80" s="10">
        <f>'L4'!Q78</f>
        <v>2.4782222018491031E-2</v>
      </c>
      <c r="G80" s="10">
        <f t="shared" si="5"/>
        <v>1.3663644668597451E-2</v>
      </c>
      <c r="H80" s="11">
        <f t="shared" si="6"/>
        <v>267.96384156463904</v>
      </c>
      <c r="I80" s="3">
        <f t="shared" si="7"/>
        <v>118.2474924227013</v>
      </c>
      <c r="J80" s="3">
        <f>I80/MAXA($I$6:I79)-1</f>
        <v>-0.10669806937769499</v>
      </c>
    </row>
    <row r="81" spans="1:10" x14ac:dyDescent="0.25">
      <c r="A81" s="8">
        <v>40664</v>
      </c>
      <c r="B81" s="9">
        <v>-9.300000000000001E-3</v>
      </c>
      <c r="C81" s="9">
        <v>-1.3500952766930641E-2</v>
      </c>
      <c r="D81" s="3">
        <f t="shared" si="4"/>
        <v>140.90760450135087</v>
      </c>
      <c r="E81" s="3">
        <f>D81/MAXA($D$6:D80)-1</f>
        <v>-9.300000000000086E-3</v>
      </c>
      <c r="F81" s="10">
        <f>'L4'!Q79</f>
        <v>3.3539904401509231E-2</v>
      </c>
      <c r="G81" s="10">
        <f t="shared" si="5"/>
        <v>2.2421327051615651E-2</v>
      </c>
      <c r="H81" s="11">
        <f t="shared" si="6"/>
        <v>276.95132319377819</v>
      </c>
      <c r="I81" s="3">
        <f t="shared" si="7"/>
        <v>120.89875812334412</v>
      </c>
      <c r="J81" s="3">
        <f>I81/MAXA($I$6:I80)-1</f>
        <v>-8.6669054635372667E-2</v>
      </c>
    </row>
    <row r="82" spans="1:10" x14ac:dyDescent="0.25">
      <c r="A82" s="8">
        <v>40695</v>
      </c>
      <c r="B82" s="9">
        <v>-1.5100000000000001E-2</v>
      </c>
      <c r="C82" s="9">
        <v>-1.825746126569705E-2</v>
      </c>
      <c r="D82" s="3">
        <f t="shared" si="4"/>
        <v>138.77989967338047</v>
      </c>
      <c r="E82" s="3">
        <f>D82/MAXA($D$6:D81)-1</f>
        <v>-2.4259570000000119E-2</v>
      </c>
      <c r="F82" s="10">
        <f>'L4'!Q80</f>
        <v>1.2985366239988257E-2</v>
      </c>
      <c r="G82" s="10">
        <f t="shared" si="5"/>
        <v>1.8667888900946762E-3</v>
      </c>
      <c r="H82" s="11">
        <f t="shared" si="6"/>
        <v>280.54763755609878</v>
      </c>
      <c r="I82" s="3">
        <f t="shared" si="7"/>
        <v>121.12445058183503</v>
      </c>
      <c r="J82" s="3">
        <f>I82/MAXA($I$6:I81)-1</f>
        <v>-8.4964058573586243E-2</v>
      </c>
    </row>
    <row r="83" spans="1:10" x14ac:dyDescent="0.25">
      <c r="A83" s="8">
        <v>40725</v>
      </c>
      <c r="B83" s="9">
        <v>2.9999999999999997E-4</v>
      </c>
      <c r="C83" s="9">
        <v>-2.1474425791952023E-2</v>
      </c>
      <c r="D83" s="3">
        <f t="shared" si="4"/>
        <v>138.82153364328249</v>
      </c>
      <c r="E83" s="3">
        <f>D83/MAXA($D$6:D82)-1</f>
        <v>-2.3966847871000008E-2</v>
      </c>
      <c r="F83" s="10">
        <f>'L4'!Q81</f>
        <v>1.351944953648471E-2</v>
      </c>
      <c r="G83" s="10">
        <f t="shared" si="5"/>
        <v>2.4008721865911298E-3</v>
      </c>
      <c r="H83" s="11">
        <f t="shared" si="6"/>
        <v>284.3404871846185</v>
      </c>
      <c r="I83" s="3">
        <f t="shared" si="7"/>
        <v>121.4152549063531</v>
      </c>
      <c r="J83" s="3">
        <f>I83/MAXA($I$6:I82)-1</f>
        <v>-8.276717423208424E-2</v>
      </c>
    </row>
    <row r="84" spans="1:10" x14ac:dyDescent="0.25">
      <c r="A84" s="8">
        <v>40756</v>
      </c>
      <c r="B84" s="9">
        <v>-1.8200000000000001E-2</v>
      </c>
      <c r="C84" s="9">
        <v>-5.6791107463597612E-2</v>
      </c>
      <c r="D84" s="3">
        <f t="shared" si="4"/>
        <v>136.29498173097474</v>
      </c>
      <c r="E84" s="3">
        <f>D84/MAXA($D$6:D83)-1</f>
        <v>-4.1730651239747951E-2</v>
      </c>
      <c r="F84" s="10">
        <f>'L4'!Q82</f>
        <v>-2.8167958061344849E-2</v>
      </c>
      <c r="G84" s="10">
        <f t="shared" si="5"/>
        <v>-3.928653541123843E-2</v>
      </c>
      <c r="H84" s="11">
        <f t="shared" si="6"/>
        <v>276.33119626645981</v>
      </c>
      <c r="I84" s="3">
        <f t="shared" si="7"/>
        <v>116.64527019501013</v>
      </c>
      <c r="J84" s="3">
        <f>I84/MAXA($I$6:I83)-1</f>
        <v>-0.11880207412196575</v>
      </c>
    </row>
    <row r="85" spans="1:10" x14ac:dyDescent="0.25">
      <c r="A85" s="8">
        <v>40787</v>
      </c>
      <c r="B85" s="9">
        <v>-1.0200000000000001E-2</v>
      </c>
      <c r="C85" s="9">
        <v>-7.1761988303760127E-2</v>
      </c>
      <c r="D85" s="3">
        <f t="shared" si="4"/>
        <v>134.90477291731881</v>
      </c>
      <c r="E85" s="3">
        <f>D85/MAXA($D$6:D84)-1</f>
        <v>-5.1504998597102447E-2</v>
      </c>
      <c r="F85" s="10">
        <f>'L4'!Q83</f>
        <v>-3.5923242154409209E-2</v>
      </c>
      <c r="G85" s="10">
        <f t="shared" si="5"/>
        <v>-4.7041819504302793E-2</v>
      </c>
      <c r="H85" s="11">
        <f t="shared" si="6"/>
        <v>266.40448378816217</v>
      </c>
      <c r="I85" s="3">
        <f t="shared" si="7"/>
        <v>111.15806444846584</v>
      </c>
      <c r="J85" s="3">
        <f>I85/MAXA($I$6:I84)-1</f>
        <v>-0.16025522789868618</v>
      </c>
    </row>
    <row r="86" spans="1:10" x14ac:dyDescent="0.25">
      <c r="A86" s="8">
        <v>40817</v>
      </c>
      <c r="B86" s="9">
        <v>6.9999999999999993E-3</v>
      </c>
      <c r="C86" s="9">
        <v>0.10772303853581011</v>
      </c>
      <c r="D86" s="3">
        <f t="shared" si="4"/>
        <v>135.84910632774003</v>
      </c>
      <c r="E86" s="3">
        <f>D86/MAXA($D$6:D85)-1</f>
        <v>-4.486553358728218E-2</v>
      </c>
      <c r="F86" s="10">
        <f>'L4'!Q84</f>
        <v>-7.087272874088478E-2</v>
      </c>
      <c r="G86" s="10">
        <f t="shared" si="5"/>
        <v>-8.1991306090778357E-2</v>
      </c>
      <c r="H86" s="11">
        <f t="shared" si="6"/>
        <v>247.52367107328831</v>
      </c>
      <c r="I86" s="3">
        <f t="shared" si="7"/>
        <v>102.04406956181322</v>
      </c>
      <c r="J86" s="3">
        <f>I86/MAXA($I$6:I85)-1</f>
        <v>-0.22910699854617578</v>
      </c>
    </row>
    <row r="87" spans="1:10" x14ac:dyDescent="0.25">
      <c r="A87" s="8">
        <v>40848</v>
      </c>
      <c r="B87" s="9">
        <v>-4.4000000000000003E-3</v>
      </c>
      <c r="C87" s="9">
        <v>-5.0587151935872487E-3</v>
      </c>
      <c r="D87" s="3">
        <f t="shared" si="4"/>
        <v>135.25137025989798</v>
      </c>
      <c r="E87" s="3">
        <f>D87/MAXA($D$6:D86)-1</f>
        <v>-4.9068125239498106E-2</v>
      </c>
      <c r="F87" s="10">
        <f>'L4'!Q85</f>
        <v>0.10160574239328847</v>
      </c>
      <c r="G87" s="10">
        <f t="shared" si="5"/>
        <v>9.0487165043394893E-2</v>
      </c>
      <c r="H87" s="11">
        <f t="shared" si="6"/>
        <v>272.67349743260195</v>
      </c>
      <c r="I87" s="3">
        <f t="shared" si="7"/>
        <v>111.27774812595268</v>
      </c>
      <c r="J87" s="3">
        <f>I87/MAXA($I$6:I86)-1</f>
        <v>-0.15935107629282552</v>
      </c>
    </row>
    <row r="88" spans="1:10" x14ac:dyDescent="0.25">
      <c r="A88" s="8">
        <v>40878</v>
      </c>
      <c r="B88" s="9">
        <v>5.6999999999999993E-3</v>
      </c>
      <c r="C88" s="9">
        <v>8.532763948144062E-3</v>
      </c>
      <c r="D88" s="3">
        <f t="shared" si="4"/>
        <v>136.02230307037939</v>
      </c>
      <c r="E88" s="3">
        <f>D88/MAXA($D$6:D87)-1</f>
        <v>-4.3647813553363335E-2</v>
      </c>
      <c r="F88" s="10">
        <f>'L4'!Q86</f>
        <v>4.2759659221977046E-2</v>
      </c>
      <c r="G88" s="10">
        <f t="shared" si="5"/>
        <v>3.1641081872083462E-2</v>
      </c>
      <c r="H88" s="11">
        <f t="shared" si="6"/>
        <v>284.33292326168464</v>
      </c>
      <c r="I88" s="3">
        <f t="shared" si="7"/>
        <v>114.79869646494703</v>
      </c>
      <c r="J88" s="3">
        <f>I88/MAXA($I$6:I87)-1</f>
        <v>-0.13275203487212806</v>
      </c>
    </row>
    <row r="89" spans="1:10" x14ac:dyDescent="0.25">
      <c r="A89" s="8">
        <v>40909</v>
      </c>
      <c r="B89" s="9">
        <v>1.7299999999999999E-2</v>
      </c>
      <c r="C89" s="9">
        <v>4.3583062218506274E-2</v>
      </c>
      <c r="D89" s="3">
        <f t="shared" si="4"/>
        <v>138.37548891349698</v>
      </c>
      <c r="E89" s="3">
        <f>D89/MAXA($D$6:D88)-1</f>
        <v>-2.7102920727836266E-2</v>
      </c>
      <c r="F89" s="10">
        <f>'L4'!Q87</f>
        <v>5.4635095450802543E-2</v>
      </c>
      <c r="G89" s="10">
        <f t="shared" si="5"/>
        <v>4.3516518100908966E-2</v>
      </c>
      <c r="H89" s="11">
        <f t="shared" si="6"/>
        <v>299.86747966389248</v>
      </c>
      <c r="I89" s="3">
        <f t="shared" si="7"/>
        <v>119.79433601762464</v>
      </c>
      <c r="J89" s="3">
        <f>I89/MAXA($I$6:I88)-1</f>
        <v>-9.5012423099664511E-2</v>
      </c>
    </row>
    <row r="90" spans="1:10" x14ac:dyDescent="0.25">
      <c r="A90" s="8">
        <v>40940</v>
      </c>
      <c r="B90" s="9">
        <v>1.4499999999999999E-2</v>
      </c>
      <c r="C90" s="9">
        <v>4.0589464130841746E-2</v>
      </c>
      <c r="D90" s="3">
        <f t="shared" si="4"/>
        <v>140.38193350274267</v>
      </c>
      <c r="E90" s="3">
        <f>D90/MAXA($D$6:D89)-1</f>
        <v>-1.2995913078390098E-2</v>
      </c>
      <c r="F90" s="10">
        <f>'L4'!Q88</f>
        <v>5.4059413976255792E-2</v>
      </c>
      <c r="G90" s="10">
        <f t="shared" si="5"/>
        <v>4.2940836626362208E-2</v>
      </c>
      <c r="H90" s="11">
        <f t="shared" si="6"/>
        <v>316.07813988505933</v>
      </c>
      <c r="I90" s="3">
        <f t="shared" si="7"/>
        <v>124.938405029321</v>
      </c>
      <c r="J90" s="3">
        <f>I90/MAXA($I$6:I89)-1</f>
        <v>-5.615149941109987E-2</v>
      </c>
    </row>
    <row r="91" spans="1:10" x14ac:dyDescent="0.25">
      <c r="A91" s="8">
        <v>40969</v>
      </c>
      <c r="B91" s="9">
        <v>2.5000000000000001E-3</v>
      </c>
      <c r="C91" s="9">
        <v>3.1332314530530647E-2</v>
      </c>
      <c r="D91" s="3">
        <f t="shared" si="4"/>
        <v>140.73288833649951</v>
      </c>
      <c r="E91" s="3">
        <f>D91/MAXA($D$6:D90)-1</f>
        <v>-1.0528402861086139E-2</v>
      </c>
      <c r="F91" s="10">
        <f>'L4'!Q89</f>
        <v>3.4242311837649239E-2</v>
      </c>
      <c r="G91" s="10">
        <f t="shared" si="5"/>
        <v>2.3123734487755659E-2</v>
      </c>
      <c r="H91" s="11">
        <f t="shared" si="6"/>
        <v>326.90138611606761</v>
      </c>
      <c r="I91" s="3">
        <f t="shared" si="7"/>
        <v>127.82744753454271</v>
      </c>
      <c r="J91" s="3">
        <f>I91/MAXA($I$6:I90)-1</f>
        <v>-3.4326197286815741E-2</v>
      </c>
    </row>
    <row r="92" spans="1:10" x14ac:dyDescent="0.25">
      <c r="A92" s="8">
        <v>41000</v>
      </c>
      <c r="B92" s="9">
        <v>-4.0000000000000002E-4</v>
      </c>
      <c r="C92" s="9">
        <v>-7.4974527092703802E-3</v>
      </c>
      <c r="D92" s="3">
        <f t="shared" si="4"/>
        <v>140.67659518116491</v>
      </c>
      <c r="E92" s="3">
        <f>D92/MAXA($D$6:D91)-1</f>
        <v>-1.0924191499941727E-2</v>
      </c>
      <c r="F92" s="10">
        <f>'L4'!Q90</f>
        <v>3.6285960850908835E-2</v>
      </c>
      <c r="G92" s="10">
        <f t="shared" si="5"/>
        <v>2.5167383501015255E-2</v>
      </c>
      <c r="H92" s="11">
        <f t="shared" si="6"/>
        <v>338.76331701478307</v>
      </c>
      <c r="I92" s="3">
        <f t="shared" si="7"/>
        <v>131.04452992860047</v>
      </c>
      <c r="J92" s="3">
        <f>I92/MAXA($I$6:I91)-1</f>
        <v>-1.0022714357049156E-2</v>
      </c>
    </row>
    <row r="93" spans="1:10" x14ac:dyDescent="0.25">
      <c r="A93" s="8">
        <v>41030</v>
      </c>
      <c r="B93" s="9">
        <v>-3.2000000000000002E-3</v>
      </c>
      <c r="C93" s="9">
        <v>-6.265072563317764E-2</v>
      </c>
      <c r="D93" s="3">
        <f t="shared" si="4"/>
        <v>140.22643007658519</v>
      </c>
      <c r="E93" s="3">
        <f>D93/MAXA($D$6:D92)-1</f>
        <v>-1.40892340871418E-2</v>
      </c>
      <c r="F93" s="10">
        <f>'L4'!Q91</f>
        <v>1.5340756205438505E-2</v>
      </c>
      <c r="G93" s="10">
        <f t="shared" si="5"/>
        <v>4.2221788555449249E-3</v>
      </c>
      <c r="H93" s="11">
        <f t="shared" si="6"/>
        <v>343.96020247245252</v>
      </c>
      <c r="I93" s="3">
        <f t="shared" si="7"/>
        <v>131.59782337199985</v>
      </c>
      <c r="J93" s="3">
        <f>I93/MAXA($I$6:I92)-1</f>
        <v>-5.8428531941375761E-3</v>
      </c>
    </row>
    <row r="94" spans="1:10" x14ac:dyDescent="0.25">
      <c r="A94" s="8">
        <v>41061</v>
      </c>
      <c r="B94" s="9">
        <v>-5.1000000000000004E-3</v>
      </c>
      <c r="C94" s="9">
        <v>3.9554982134591521E-2</v>
      </c>
      <c r="D94" s="3">
        <f t="shared" si="4"/>
        <v>139.51127528319461</v>
      </c>
      <c r="E94" s="3">
        <f>D94/MAXA($D$6:D93)-1</f>
        <v>-1.9117378993297462E-2</v>
      </c>
      <c r="F94" s="10">
        <f>'L4'!Q92</f>
        <v>-7.1855769212976706E-2</v>
      </c>
      <c r="G94" s="10">
        <f t="shared" si="5"/>
        <v>-8.2974346562870283E-2</v>
      </c>
      <c r="H94" s="11">
        <f t="shared" si="6"/>
        <v>319.24467754514325</v>
      </c>
      <c r="I94" s="3">
        <f t="shared" si="7"/>
        <v>120.67857996861214</v>
      </c>
      <c r="J94" s="3">
        <f>I94/MAXA($I$6:I93)-1</f>
        <v>-8.8332392831161566E-2</v>
      </c>
    </row>
    <row r="95" spans="1:10" x14ac:dyDescent="0.25">
      <c r="A95" s="8">
        <v>41091</v>
      </c>
      <c r="B95" s="9">
        <v>1.89E-2</v>
      </c>
      <c r="C95" s="9">
        <v>1.2597574126154365E-2</v>
      </c>
      <c r="D95" s="3">
        <f t="shared" si="4"/>
        <v>142.14803838604698</v>
      </c>
      <c r="E95" s="3">
        <f>D95/MAXA($D$6:D94)-1</f>
        <v>-5.7869745627081581E-4</v>
      </c>
      <c r="F95" s="10">
        <f>'L4'!Q93</f>
        <v>3.9768726885681567E-2</v>
      </c>
      <c r="G95" s="10">
        <f t="shared" si="5"/>
        <v>2.8650149535787987E-2</v>
      </c>
      <c r="H95" s="11">
        <f t="shared" si="6"/>
        <v>331.94063193614357</v>
      </c>
      <c r="I95" s="3">
        <f t="shared" si="7"/>
        <v>124.13603933047943</v>
      </c>
      <c r="J95" s="3">
        <f>I95/MAXA($I$6:I94)-1</f>
        <v>-6.2212979558840198E-2</v>
      </c>
    </row>
    <row r="96" spans="1:10" x14ac:dyDescent="0.25">
      <c r="A96" s="8">
        <v>41122</v>
      </c>
      <c r="B96" s="9">
        <v>3.4999999999999996E-3</v>
      </c>
      <c r="C96" s="9">
        <v>1.9763369680148246E-2</v>
      </c>
      <c r="D96" s="3">
        <f t="shared" si="4"/>
        <v>142.64555652039815</v>
      </c>
      <c r="E96" s="3">
        <f>D96/MAXA($D$6:D95)-1</f>
        <v>2.9192771026322895E-3</v>
      </c>
      <c r="F96" s="10">
        <f>'L4'!Q94</f>
        <v>1.9827733231360296E-2</v>
      </c>
      <c r="G96" s="10">
        <f t="shared" si="5"/>
        <v>8.7091558814667153E-3</v>
      </c>
      <c r="H96" s="11">
        <f t="shared" si="6"/>
        <v>338.52226223482262</v>
      </c>
      <c r="I96" s="3">
        <f t="shared" si="7"/>
        <v>125.21715944751647</v>
      </c>
      <c r="J96" s="3">
        <f>I96/MAXA($I$6:I95)-1</f>
        <v>-5.4045646214201937E-2</v>
      </c>
    </row>
    <row r="97" spans="1:10" x14ac:dyDescent="0.25">
      <c r="A97" s="8">
        <v>41153</v>
      </c>
      <c r="B97" s="9">
        <v>2.3999999999999998E-3</v>
      </c>
      <c r="C97" s="9">
        <v>2.4236153696477025E-2</v>
      </c>
      <c r="D97" s="3">
        <f t="shared" si="4"/>
        <v>142.98790585604709</v>
      </c>
      <c r="E97" s="3">
        <f>D97/MAXA($D$6:D96)-1</f>
        <v>2.3999999999999577E-3</v>
      </c>
      <c r="F97" s="10">
        <f>'L4'!Q95</f>
        <v>3.8667828679363962E-2</v>
      </c>
      <c r="G97" s="10">
        <f t="shared" si="5"/>
        <v>2.7549251329470382E-2</v>
      </c>
      <c r="H97" s="11">
        <f t="shared" si="6"/>
        <v>351.61218307506948</v>
      </c>
      <c r="I97" s="3">
        <f t="shared" si="7"/>
        <v>128.66679844389847</v>
      </c>
      <c r="J97" s="3">
        <f>I97/MAXA($I$6:I96)-1</f>
        <v>-2.7985311975550209E-2</v>
      </c>
    </row>
    <row r="98" spans="1:10" x14ac:dyDescent="0.25">
      <c r="A98" s="8">
        <v>41183</v>
      </c>
      <c r="B98" s="9">
        <v>-5.7999999999999996E-3</v>
      </c>
      <c r="C98" s="9">
        <v>-1.9789409878227415E-2</v>
      </c>
      <c r="D98" s="3">
        <f t="shared" si="4"/>
        <v>142.15857600208201</v>
      </c>
      <c r="E98" s="3">
        <f>D98/MAXA($D$6:D97)-1</f>
        <v>-5.8000000000000274E-3</v>
      </c>
      <c r="F98" s="10">
        <f>'L4'!Q96</f>
        <v>2.638120070800469E-2</v>
      </c>
      <c r="G98" s="10">
        <f t="shared" si="5"/>
        <v>1.526262335811111E-2</v>
      </c>
      <c r="H98" s="11">
        <f t="shared" si="6"/>
        <v>360.88813464815257</v>
      </c>
      <c r="I98" s="3">
        <f t="shared" si="7"/>
        <v>130.63059132724169</v>
      </c>
      <c r="J98" s="3">
        <f>I98/MAXA($I$6:I97)-1</f>
        <v>-1.3149817893681193E-2</v>
      </c>
    </row>
    <row r="99" spans="1:10" x14ac:dyDescent="0.25">
      <c r="A99" s="8">
        <v>41214</v>
      </c>
      <c r="B99" s="9">
        <v>4.1999999999999997E-3</v>
      </c>
      <c r="C99" s="9">
        <v>2.8467170173434031E-3</v>
      </c>
      <c r="D99" s="3">
        <f t="shared" si="4"/>
        <v>142.75564202129075</v>
      </c>
      <c r="E99" s="3">
        <f>D99/MAXA($D$6:D98)-1</f>
        <v>-1.6243600000001024E-3</v>
      </c>
      <c r="F99" s="10">
        <f>'L4'!Q97</f>
        <v>1.7450162679266894E-2</v>
      </c>
      <c r="G99" s="10">
        <f t="shared" si="5"/>
        <v>6.331585329373314E-3</v>
      </c>
      <c r="H99" s="11">
        <f t="shared" si="6"/>
        <v>367.18569130678003</v>
      </c>
      <c r="I99" s="3">
        <f t="shared" si="7"/>
        <v>131.45769006285661</v>
      </c>
      <c r="J99" s="3">
        <f>I99/MAXA($I$6:I98)-1</f>
        <v>-6.9014917583674062E-3</v>
      </c>
    </row>
    <row r="100" spans="1:10" x14ac:dyDescent="0.25">
      <c r="A100" s="8">
        <v>41244</v>
      </c>
      <c r="B100" s="9">
        <v>8.8999999999999999E-3</v>
      </c>
      <c r="C100" s="9">
        <v>7.068230463864511E-3</v>
      </c>
      <c r="D100" s="3">
        <f t="shared" si="4"/>
        <v>144.02616723528024</v>
      </c>
      <c r="E100" s="3">
        <f>D100/MAXA($D$6:D99)-1</f>
        <v>7.2611831959998874E-3</v>
      </c>
      <c r="F100" s="10">
        <f>'L4'!Q98</f>
        <v>3.3898181853022138E-2</v>
      </c>
      <c r="G100" s="10">
        <f t="shared" si="5"/>
        <v>2.2779604503128558E-2</v>
      </c>
      <c r="H100" s="11">
        <f t="shared" si="6"/>
        <v>379.63261864452494</v>
      </c>
      <c r="I100" s="3">
        <f t="shared" si="7"/>
        <v>134.45224425138335</v>
      </c>
      <c r="J100" s="3">
        <f>I100/MAXA($I$6:I99)-1</f>
        <v>1.5720899492023932E-2</v>
      </c>
    </row>
    <row r="101" spans="1:10" x14ac:dyDescent="0.25">
      <c r="A101" s="8">
        <v>41275</v>
      </c>
      <c r="B101" s="9">
        <v>1.8200000000000001E-2</v>
      </c>
      <c r="C101" s="9">
        <v>5.0428096519578469E-2</v>
      </c>
      <c r="D101" s="3">
        <f t="shared" si="4"/>
        <v>146.64744347896234</v>
      </c>
      <c r="E101" s="3">
        <f>D101/MAXA($D$6:D100)-1</f>
        <v>1.8199999999999994E-2</v>
      </c>
      <c r="F101" s="10">
        <f>'L4'!Q99</f>
        <v>2.1015576442243347E-2</v>
      </c>
      <c r="G101" s="10">
        <f t="shared" si="5"/>
        <v>9.8969990923497668E-3</v>
      </c>
      <c r="H101" s="11">
        <f t="shared" si="6"/>
        <v>387.61081696161796</v>
      </c>
      <c r="I101" s="3">
        <f t="shared" si="7"/>
        <v>135.78291799070368</v>
      </c>
      <c r="J101" s="3">
        <f>I101/MAXA($I$6:I100)-1</f>
        <v>9.8969990923498674E-3</v>
      </c>
    </row>
    <row r="102" spans="1:10" x14ac:dyDescent="0.25">
      <c r="A102" s="8">
        <v>41306</v>
      </c>
      <c r="B102" s="9">
        <v>5.7999999999999996E-3</v>
      </c>
      <c r="C102" s="9">
        <v>1.1060649195259176E-2</v>
      </c>
      <c r="D102" s="3">
        <f t="shared" si="4"/>
        <v>147.49799865114034</v>
      </c>
      <c r="E102" s="3">
        <f>D102/MAXA($D$6:D101)-1</f>
        <v>5.8000000000000274E-3</v>
      </c>
      <c r="F102" s="10">
        <f>'L4'!Q100</f>
        <v>1.6231755893032915E-2</v>
      </c>
      <c r="G102" s="10">
        <f t="shared" si="5"/>
        <v>5.1131785431393351E-3</v>
      </c>
      <c r="H102" s="11">
        <f t="shared" si="6"/>
        <v>393.90242112403803</v>
      </c>
      <c r="I102" s="3">
        <f t="shared" si="7"/>
        <v>136.47720029349858</v>
      </c>
      <c r="J102" s="3">
        <f>I102/MAXA($I$6:I101)-1</f>
        <v>5.1131785431393073E-3</v>
      </c>
    </row>
    <row r="103" spans="1:10" x14ac:dyDescent="0.25">
      <c r="A103" s="8">
        <v>41334</v>
      </c>
      <c r="B103" s="9">
        <v>5.1000000000000004E-3</v>
      </c>
      <c r="C103" s="9">
        <v>3.5987723516956116E-2</v>
      </c>
      <c r="D103" s="3">
        <f t="shared" si="4"/>
        <v>148.25023844426116</v>
      </c>
      <c r="E103" s="3">
        <f>D103/MAXA($D$6:D102)-1</f>
        <v>5.1000000000001044E-3</v>
      </c>
      <c r="F103" s="10">
        <f>'L4'!Q101</f>
        <v>1.6629826458994888E-2</v>
      </c>
      <c r="G103" s="10">
        <f t="shared" si="5"/>
        <v>5.5112491091013072E-3</v>
      </c>
      <c r="H103" s="11">
        <f t="shared" si="6"/>
        <v>400.45295002910865</v>
      </c>
      <c r="I103" s="3">
        <f t="shared" si="7"/>
        <v>137.22936014202878</v>
      </c>
      <c r="J103" s="3">
        <f>I103/MAXA($I$6:I102)-1</f>
        <v>5.5112491091013904E-3</v>
      </c>
    </row>
    <row r="104" spans="1:10" x14ac:dyDescent="0.25">
      <c r="A104" s="8">
        <v>41365</v>
      </c>
      <c r="B104" s="9">
        <v>5.6999999999999993E-3</v>
      </c>
      <c r="C104" s="9">
        <v>1.8085767859252311E-2</v>
      </c>
      <c r="D104" s="3">
        <f t="shared" si="4"/>
        <v>149.09526480339346</v>
      </c>
      <c r="E104" s="3">
        <f>D104/MAXA($D$6:D103)-1</f>
        <v>5.7000000000000384E-3</v>
      </c>
      <c r="F104" s="10">
        <f>'L4'!Q102</f>
        <v>2.4206615448447454E-2</v>
      </c>
      <c r="G104" s="10">
        <f t="shared" si="5"/>
        <v>1.3088038098553873E-2</v>
      </c>
      <c r="H104" s="11">
        <f t="shared" si="6"/>
        <v>410.14656059565965</v>
      </c>
      <c r="I104" s="3">
        <f t="shared" si="7"/>
        <v>139.02542323580784</v>
      </c>
      <c r="J104" s="3">
        <f>I104/MAXA($I$6:I103)-1</f>
        <v>1.3088038098553856E-2</v>
      </c>
    </row>
    <row r="105" spans="1:10" x14ac:dyDescent="0.25">
      <c r="A105" s="8">
        <v>41395</v>
      </c>
      <c r="B105" s="9">
        <v>7.7000000000000002E-3</v>
      </c>
      <c r="C105" s="9">
        <v>2.0762811721046104E-2</v>
      </c>
      <c r="D105" s="3">
        <f t="shared" si="4"/>
        <v>150.2432983423796</v>
      </c>
      <c r="E105" s="3">
        <f>D105/MAXA($D$6:D104)-1</f>
        <v>7.7000000000000401E-3</v>
      </c>
      <c r="F105" s="10">
        <f>'L4'!Q103</f>
        <v>1.907130708175531E-2</v>
      </c>
      <c r="G105" s="10">
        <f t="shared" si="5"/>
        <v>7.9527297318617296E-3</v>
      </c>
      <c r="H105" s="11">
        <f t="shared" si="6"/>
        <v>417.96859160130526</v>
      </c>
      <c r="I105" s="3">
        <f t="shared" si="7"/>
        <v>140.1310548526599</v>
      </c>
      <c r="J105" s="3">
        <f>I105/MAXA($I$6:I104)-1</f>
        <v>7.9527297318617851E-3</v>
      </c>
    </row>
    <row r="106" spans="1:10" x14ac:dyDescent="0.25">
      <c r="A106" s="8">
        <v>41426</v>
      </c>
      <c r="B106" s="9">
        <v>-1.3000000000000001E-2</v>
      </c>
      <c r="C106" s="9">
        <v>-1.4999301636062778E-2</v>
      </c>
      <c r="D106" s="3">
        <f t="shared" si="4"/>
        <v>148.29013546392866</v>
      </c>
      <c r="E106" s="3">
        <f>D106/MAXA($D$6:D105)-1</f>
        <v>-1.3000000000000012E-2</v>
      </c>
      <c r="F106" s="10">
        <f>'L4'!Q104</f>
        <v>2.1309444140304865E-2</v>
      </c>
      <c r="G106" s="10">
        <f t="shared" si="5"/>
        <v>1.0190866790411285E-2</v>
      </c>
      <c r="H106" s="11">
        <f t="shared" si="6"/>
        <v>426.87526995643515</v>
      </c>
      <c r="I106" s="3">
        <f t="shared" si="7"/>
        <v>141.55911176586318</v>
      </c>
      <c r="J106" s="3">
        <f>I106/MAXA($I$6:I105)-1</f>
        <v>1.0190866790411368E-2</v>
      </c>
    </row>
    <row r="107" spans="1:10" x14ac:dyDescent="0.25">
      <c r="A107" s="8">
        <v>41456</v>
      </c>
      <c r="B107" s="9">
        <v>6.7000000000000002E-3</v>
      </c>
      <c r="C107" s="9">
        <v>4.9462079815224991E-2</v>
      </c>
      <c r="D107" s="3">
        <f t="shared" si="4"/>
        <v>149.28367937153698</v>
      </c>
      <c r="E107" s="3">
        <f>D107/MAXA($D$6:D106)-1</f>
        <v>-6.3871000000000899E-3</v>
      </c>
      <c r="F107" s="10">
        <f>'L4'!Q105</f>
        <v>1.886652806171955E-2</v>
      </c>
      <c r="G107" s="10">
        <f t="shared" si="5"/>
        <v>7.7479507118259697E-3</v>
      </c>
      <c r="H107" s="11">
        <f t="shared" si="6"/>
        <v>434.92892421592234</v>
      </c>
      <c r="I107" s="3">
        <f t="shared" si="7"/>
        <v>142.65590478663495</v>
      </c>
      <c r="J107" s="3">
        <f>I107/MAXA($I$6:I106)-1</f>
        <v>7.7479507118258795E-3</v>
      </c>
    </row>
    <row r="108" spans="1:10" x14ac:dyDescent="0.25">
      <c r="A108" s="8">
        <v>41487</v>
      </c>
      <c r="B108" s="9">
        <v>-4.0999999999999995E-3</v>
      </c>
      <c r="C108" s="9">
        <v>-3.1298019033866864E-2</v>
      </c>
      <c r="D108" s="3">
        <f t="shared" si="4"/>
        <v>148.67161628611368</v>
      </c>
      <c r="E108" s="3">
        <f>D108/MAXA($D$6:D107)-1</f>
        <v>-1.0460912890000063E-2</v>
      </c>
      <c r="F108" s="10">
        <f>'L4'!Q106</f>
        <v>2.5226892983977772E-2</v>
      </c>
      <c r="G108" s="10">
        <f t="shared" si="5"/>
        <v>1.4108315634084191E-2</v>
      </c>
      <c r="H108" s="11">
        <f t="shared" si="6"/>
        <v>445.90082964275405</v>
      </c>
      <c r="I108" s="3">
        <f t="shared" si="7"/>
        <v>144.66853931843065</v>
      </c>
      <c r="J108" s="3">
        <f>I108/MAXA($I$6:I107)-1</f>
        <v>1.4108315634084212E-2</v>
      </c>
    </row>
    <row r="109" spans="1:10" x14ac:dyDescent="0.25">
      <c r="A109" s="8">
        <v>41518</v>
      </c>
      <c r="B109" s="9">
        <v>0.01</v>
      </c>
      <c r="C109" s="9">
        <v>2.9749523177239112E-2</v>
      </c>
      <c r="D109" s="3">
        <f t="shared" si="4"/>
        <v>150.15833244897482</v>
      </c>
      <c r="E109" s="3">
        <f>D109/MAXA($D$6:D108)-1</f>
        <v>-5.6552201890003317E-4</v>
      </c>
      <c r="F109" s="10">
        <f>'L4'!Q107</f>
        <v>-1.7890257155521734E-2</v>
      </c>
      <c r="G109" s="10">
        <f t="shared" si="5"/>
        <v>-2.9008834505415314E-2</v>
      </c>
      <c r="H109" s="11">
        <f t="shared" si="6"/>
        <v>437.92354913458468</v>
      </c>
      <c r="I109" s="3">
        <f t="shared" si="7"/>
        <v>140.47187360320211</v>
      </c>
      <c r="J109" s="3">
        <f>I109/MAXA($I$6:I108)-1</f>
        <v>-2.900883450541536E-2</v>
      </c>
    </row>
    <row r="110" spans="1:10" x14ac:dyDescent="0.25">
      <c r="A110" s="8">
        <v>41548</v>
      </c>
      <c r="B110" s="9">
        <v>1.3899999999999999E-2</v>
      </c>
      <c r="C110" s="9">
        <v>4.4595752618006079E-2</v>
      </c>
      <c r="D110" s="3">
        <f t="shared" si="4"/>
        <v>152.24553327001559</v>
      </c>
      <c r="E110" s="3">
        <f>D110/MAXA($D$6:D109)-1</f>
        <v>1.3326617225037252E-2</v>
      </c>
      <c r="F110" s="10">
        <f>'L4'!Q108</f>
        <v>2.7220068468892553E-2</v>
      </c>
      <c r="G110" s="10">
        <f t="shared" si="5"/>
        <v>1.6101491118998973E-2</v>
      </c>
      <c r="H110" s="11">
        <f t="shared" si="6"/>
        <v>449.84385812616853</v>
      </c>
      <c r="I110" s="3">
        <f t="shared" si="7"/>
        <v>142.73368022849323</v>
      </c>
      <c r="J110" s="3">
        <f>I110/MAXA($I$6:I109)-1</f>
        <v>-1.3374428877577782E-2</v>
      </c>
    </row>
    <row r="111" spans="1:10" x14ac:dyDescent="0.25">
      <c r="A111" s="8">
        <v>41579</v>
      </c>
      <c r="B111" s="9">
        <v>9.9000000000000008E-3</v>
      </c>
      <c r="C111" s="9">
        <v>2.8049471635186451E-2</v>
      </c>
      <c r="D111" s="3">
        <f t="shared" si="4"/>
        <v>153.75276404938873</v>
      </c>
      <c r="E111" s="3">
        <f>D111/MAXA($D$6:D110)-1</f>
        <v>9.9000000000000199E-3</v>
      </c>
      <c r="F111" s="10">
        <f>'L4'!Q109</f>
        <v>2.2528222846587169E-2</v>
      </c>
      <c r="G111" s="10">
        <f t="shared" si="5"/>
        <v>1.1409645496693589E-2</v>
      </c>
      <c r="H111" s="11">
        <f t="shared" si="6"/>
        <v>459.97804080820333</v>
      </c>
      <c r="I111" s="3">
        <f t="shared" si="7"/>
        <v>144.36222092033876</v>
      </c>
      <c r="J111" s="3">
        <f>I111/MAXA($I$6:I110)-1</f>
        <v>-2.1173808730980959E-3</v>
      </c>
    </row>
    <row r="112" spans="1:10" x14ac:dyDescent="0.25">
      <c r="A112" s="8">
        <v>41609</v>
      </c>
      <c r="B112" s="9">
        <v>9.9000000000000008E-3</v>
      </c>
      <c r="C112" s="9">
        <v>2.356279155049279E-2</v>
      </c>
      <c r="D112" s="3">
        <f t="shared" si="4"/>
        <v>155.27491641347768</v>
      </c>
      <c r="E112" s="3">
        <f>D112/MAXA($D$6:D111)-1</f>
        <v>9.9000000000000199E-3</v>
      </c>
      <c r="F112" s="10">
        <f>'L4'!Q110</f>
        <v>1.6551735364135196E-2</v>
      </c>
      <c r="G112" s="10">
        <f t="shared" si="5"/>
        <v>5.4331580142416153E-3</v>
      </c>
      <c r="H112" s="11">
        <f t="shared" si="6"/>
        <v>467.59147561297408</v>
      </c>
      <c r="I112" s="3">
        <f t="shared" si="7"/>
        <v>145.14656367788584</v>
      </c>
      <c r="J112" s="3">
        <f>I112/MAXA($I$6:I111)-1</f>
        <v>3.3042730762837813E-3</v>
      </c>
    </row>
    <row r="113" spans="1:10" x14ac:dyDescent="0.25">
      <c r="A113" s="8">
        <v>41640</v>
      </c>
      <c r="B113" s="9">
        <v>2.8000000000000004E-3</v>
      </c>
      <c r="C113" s="9">
        <v>-3.5582905675162646E-2</v>
      </c>
      <c r="D113" s="3">
        <f t="shared" si="4"/>
        <v>155.70968617943541</v>
      </c>
      <c r="E113" s="3">
        <f>D113/MAXA($D$6:D112)-1</f>
        <v>2.7999999999999137E-3</v>
      </c>
      <c r="F113" s="10">
        <f>'L4'!Q111</f>
        <v>1.548348140484501E-2</v>
      </c>
      <c r="G113" s="10">
        <f t="shared" si="5"/>
        <v>4.3649040549514299E-3</v>
      </c>
      <c r="H113" s="11">
        <f t="shared" si="6"/>
        <v>474.83141953069162</v>
      </c>
      <c r="I113" s="3">
        <f t="shared" si="7"/>
        <v>145.78011450224571</v>
      </c>
      <c r="J113" s="3">
        <f>I113/MAXA($I$6:I112)-1</f>
        <v>4.3649040549513796E-3</v>
      </c>
    </row>
    <row r="114" spans="1:10" x14ac:dyDescent="0.25">
      <c r="A114" s="8">
        <v>41671</v>
      </c>
      <c r="B114" s="9">
        <v>1.6899999999999998E-2</v>
      </c>
      <c r="C114" s="9">
        <v>4.3117029976595278E-2</v>
      </c>
      <c r="D114" s="3">
        <f t="shared" si="4"/>
        <v>158.34117987586785</v>
      </c>
      <c r="E114" s="3">
        <f>D114/MAXA($D$6:D113)-1</f>
        <v>1.6899999999999915E-2</v>
      </c>
      <c r="F114" s="10">
        <f>'L4'!Q112</f>
        <v>-2.8130332126267348E-2</v>
      </c>
      <c r="G114" s="10">
        <f t="shared" si="5"/>
        <v>-3.9248909476160929E-2</v>
      </c>
      <c r="H114" s="11">
        <f t="shared" si="6"/>
        <v>461.47425399530624</v>
      </c>
      <c r="I114" s="3">
        <f t="shared" si="7"/>
        <v>140.0584039847227</v>
      </c>
      <c r="J114" s="3">
        <f>I114/MAXA($I$6:I113)-1</f>
        <v>-3.9248909476160887E-2</v>
      </c>
    </row>
    <row r="115" spans="1:10" x14ac:dyDescent="0.25">
      <c r="A115" s="8">
        <v>41699</v>
      </c>
      <c r="B115" s="9">
        <v>-1E-3</v>
      </c>
      <c r="C115" s="9">
        <v>6.9321656079357474E-3</v>
      </c>
      <c r="D115" s="3">
        <f t="shared" si="4"/>
        <v>158.18283869599199</v>
      </c>
      <c r="E115" s="3">
        <f>D115/MAXA($D$6:D114)-1</f>
        <v>-1.0000000000000009E-3</v>
      </c>
      <c r="F115" s="10">
        <f>'L4'!Q113</f>
        <v>2.9028996143219906E-2</v>
      </c>
      <c r="G115" s="10">
        <f t="shared" si="5"/>
        <v>1.7910418793326326E-2</v>
      </c>
      <c r="H115" s="11">
        <f t="shared" si="6"/>
        <v>474.87038833473127</v>
      </c>
      <c r="I115" s="3">
        <f t="shared" si="7"/>
        <v>142.56690865561396</v>
      </c>
      <c r="J115" s="3">
        <f>I115/MAXA($I$6:I114)-1</f>
        <v>-2.2041455088734008E-2</v>
      </c>
    </row>
    <row r="116" spans="1:10" x14ac:dyDescent="0.25">
      <c r="A116" s="8">
        <v>41730</v>
      </c>
      <c r="B116" s="9">
        <v>5.9999999999999995E-4</v>
      </c>
      <c r="C116" s="9">
        <v>6.2007889650528281E-3</v>
      </c>
      <c r="D116" s="3">
        <f t="shared" si="4"/>
        <v>158.27774839920957</v>
      </c>
      <c r="E116" s="3">
        <f>D116/MAXA($D$6:D115)-1</f>
        <v>-4.0060000000008422E-4</v>
      </c>
      <c r="F116" s="10">
        <f>'L4'!Q114</f>
        <v>1.86143514880759E-2</v>
      </c>
      <c r="G116" s="10">
        <f t="shared" si="5"/>
        <v>7.4957741381823199E-3</v>
      </c>
      <c r="H116" s="11">
        <f t="shared" si="6"/>
        <v>483.70979265447306</v>
      </c>
      <c r="I116" s="3">
        <f t="shared" si="7"/>
        <v>143.63555800247531</v>
      </c>
      <c r="J116" s="3">
        <f>I116/MAXA($I$6:I115)-1</f>
        <v>-1.4710898719573762E-2</v>
      </c>
    </row>
    <row r="117" spans="1:10" x14ac:dyDescent="0.25">
      <c r="A117" s="8">
        <v>41760</v>
      </c>
      <c r="B117" s="9">
        <v>1.23E-2</v>
      </c>
      <c r="C117" s="9">
        <v>2.1030280012996005E-2</v>
      </c>
      <c r="D117" s="3">
        <f t="shared" si="4"/>
        <v>160.22456470451985</v>
      </c>
      <c r="E117" s="3">
        <f>D117/MAXA($D$6:D116)-1</f>
        <v>1.1894472619999874E-2</v>
      </c>
      <c r="F117" s="10">
        <f>'L4'!Q115</f>
        <v>2.057748937161219E-2</v>
      </c>
      <c r="G117" s="10">
        <f t="shared" si="5"/>
        <v>9.4589120217186094E-3</v>
      </c>
      <c r="H117" s="11">
        <f t="shared" si="6"/>
        <v>493.66332577176524</v>
      </c>
      <c r="I117" s="3">
        <f t="shared" si="7"/>
        <v>144.99419410881117</v>
      </c>
      <c r="J117" s="3">
        <f>I117/MAXA($I$6:I116)-1</f>
        <v>-5.3911357946040406E-3</v>
      </c>
    </row>
    <row r="118" spans="1:10" x14ac:dyDescent="0.25">
      <c r="A118" s="8">
        <v>41791</v>
      </c>
      <c r="B118" s="9">
        <v>2.8000000000000004E-3</v>
      </c>
      <c r="C118" s="9">
        <v>1.9058331658920569E-2</v>
      </c>
      <c r="D118" s="3">
        <f t="shared" si="4"/>
        <v>160.67319348569248</v>
      </c>
      <c r="E118" s="3">
        <f>D118/MAXA($D$6:D117)-1</f>
        <v>2.7999999999999137E-3</v>
      </c>
      <c r="F118" s="10">
        <f>'L4'!Q116</f>
        <v>2.0568196653619517E-2</v>
      </c>
      <c r="G118" s="10">
        <f t="shared" si="5"/>
        <v>9.4496193037259361E-3</v>
      </c>
      <c r="H118" s="11">
        <f t="shared" si="6"/>
        <v>503.81709013691875</v>
      </c>
      <c r="I118" s="3">
        <f t="shared" si="7"/>
        <v>146.36433404438998</v>
      </c>
      <c r="J118" s="3">
        <f>I118/MAXA($I$6:I117)-1</f>
        <v>4.0075393282481553E-3</v>
      </c>
    </row>
    <row r="119" spans="1:10" x14ac:dyDescent="0.25">
      <c r="A119" s="8">
        <v>41821</v>
      </c>
      <c r="B119" s="9">
        <v>-5.9999999999999995E-4</v>
      </c>
      <c r="C119" s="9">
        <v>-1.5079830581919862E-2</v>
      </c>
      <c r="D119" s="3">
        <f t="shared" si="4"/>
        <v>160.57678956960106</v>
      </c>
      <c r="E119" s="3">
        <f>D119/MAXA($D$6:D118)-1</f>
        <v>-6.0000000000004494E-4</v>
      </c>
      <c r="F119" s="10">
        <f>'L4'!Q117</f>
        <v>1.5808955576891041E-2</v>
      </c>
      <c r="G119" s="10">
        <f t="shared" si="5"/>
        <v>4.690378226997461E-3</v>
      </c>
      <c r="H119" s="11">
        <f t="shared" si="6"/>
        <v>511.78191213377181</v>
      </c>
      <c r="I119" s="3">
        <f t="shared" si="7"/>
        <v>147.05083813000076</v>
      </c>
      <c r="J119" s="3">
        <f>I119/MAXA($I$6:I118)-1</f>
        <v>4.6903782269973604E-3</v>
      </c>
    </row>
    <row r="120" spans="1:10" x14ac:dyDescent="0.25">
      <c r="A120" s="8">
        <v>41852</v>
      </c>
      <c r="B120" s="9">
        <v>7.7000000000000002E-3</v>
      </c>
      <c r="C120" s="9">
        <v>3.7655295489735119E-2</v>
      </c>
      <c r="D120" s="3">
        <f t="shared" si="4"/>
        <v>161.81323084928701</v>
      </c>
      <c r="E120" s="3">
        <f>D120/MAXA($D$6:D119)-1</f>
        <v>7.0953800000002065E-3</v>
      </c>
      <c r="F120" s="10">
        <f>'L4'!Q118</f>
        <v>1.3155161233866041E-2</v>
      </c>
      <c r="G120" s="10">
        <f t="shared" si="5"/>
        <v>2.036583883972461E-3</v>
      </c>
      <c r="H120" s="11">
        <f t="shared" si="6"/>
        <v>518.5144857044678</v>
      </c>
      <c r="I120" s="3">
        <f t="shared" si="7"/>
        <v>147.35031949706095</v>
      </c>
      <c r="J120" s="3">
        <f>I120/MAXA($I$6:I119)-1</f>
        <v>2.0365838839724315E-3</v>
      </c>
    </row>
    <row r="121" spans="1:10" x14ac:dyDescent="0.25">
      <c r="A121" s="8">
        <v>41883</v>
      </c>
      <c r="B121" s="9">
        <v>7.000000000000001E-4</v>
      </c>
      <c r="C121" s="9">
        <v>-1.5513837223063764E-2</v>
      </c>
      <c r="D121" s="3">
        <f t="shared" si="4"/>
        <v>161.92650011088151</v>
      </c>
      <c r="E121" s="3">
        <f>D121/MAXA($D$6:D120)-1</f>
        <v>6.9999999999992291E-4</v>
      </c>
      <c r="F121" s="10">
        <f>'L4'!Q119</f>
        <v>2.6602133958986234E-2</v>
      </c>
      <c r="G121" s="10">
        <f t="shared" si="5"/>
        <v>1.5483556609092654E-2</v>
      </c>
      <c r="H121" s="11">
        <f t="shared" si="6"/>
        <v>532.30807751285283</v>
      </c>
      <c r="I121" s="3">
        <f t="shared" si="7"/>
        <v>149.63182651036161</v>
      </c>
      <c r="J121" s="3">
        <f>I121/MAXA($I$6:I120)-1</f>
        <v>1.548355660909273E-2</v>
      </c>
    </row>
    <row r="122" spans="1:10" x14ac:dyDescent="0.25">
      <c r="A122" s="8">
        <v>41913</v>
      </c>
      <c r="B122" s="9">
        <v>-5.0000000000000001E-4</v>
      </c>
      <c r="C122" s="9">
        <v>2.3201460786772321E-2</v>
      </c>
      <c r="D122" s="3">
        <f t="shared" si="4"/>
        <v>161.84553686082609</v>
      </c>
      <c r="E122" s="3">
        <f>D122/MAXA($D$6:D121)-1</f>
        <v>-4.9999999999983391E-4</v>
      </c>
      <c r="F122" s="10">
        <f>'L4'!Q120</f>
        <v>1.2405536648005998E-2</v>
      </c>
      <c r="G122" s="10">
        <f t="shared" si="5"/>
        <v>1.2869592981124174E-3</v>
      </c>
      <c r="H122" s="11">
        <f t="shared" si="6"/>
        <v>538.91164487646813</v>
      </c>
      <c r="I122" s="3">
        <f t="shared" si="7"/>
        <v>149.82439658078266</v>
      </c>
      <c r="J122" s="3">
        <f>I122/MAXA($I$6:I121)-1</f>
        <v>1.2869592981124001E-3</v>
      </c>
    </row>
    <row r="123" spans="1:10" x14ac:dyDescent="0.25">
      <c r="A123" s="8">
        <v>41944</v>
      </c>
      <c r="B123" s="9">
        <v>1.17E-2</v>
      </c>
      <c r="C123" s="9">
        <v>2.4533588760364822E-2</v>
      </c>
      <c r="D123" s="3">
        <f t="shared" si="4"/>
        <v>163.73912964209777</v>
      </c>
      <c r="E123" s="3">
        <f>D123/MAXA($D$6:D122)-1</f>
        <v>1.1194150000000125E-2</v>
      </c>
      <c r="F123" s="10">
        <f>'L4'!Q121</f>
        <v>2.83078305851686E-2</v>
      </c>
      <c r="G123" s="10">
        <f t="shared" si="5"/>
        <v>1.718925323527502E-2</v>
      </c>
      <c r="H123" s="11">
        <f t="shared" si="6"/>
        <v>554.16706442000566</v>
      </c>
      <c r="I123" s="3">
        <f t="shared" si="7"/>
        <v>152.39976607443202</v>
      </c>
      <c r="J123" s="3">
        <f>I123/MAXA($I$6:I122)-1</f>
        <v>1.7189253235275093E-2</v>
      </c>
    </row>
    <row r="124" spans="1:10" x14ac:dyDescent="0.25">
      <c r="A124" s="8">
        <v>41974</v>
      </c>
      <c r="B124" s="9">
        <v>4.0000000000000002E-4</v>
      </c>
      <c r="C124" s="9">
        <v>-4.1885878779204244E-3</v>
      </c>
      <c r="D124" s="3">
        <f t="shared" si="4"/>
        <v>163.80462529395459</v>
      </c>
      <c r="E124" s="3">
        <f>D124/MAXA($D$6:D123)-1</f>
        <v>3.9999999999995595E-4</v>
      </c>
      <c r="F124" s="10">
        <f>'L4'!Q122</f>
        <v>2.3142067055742104E-2</v>
      </c>
      <c r="G124" s="10">
        <f t="shared" si="5"/>
        <v>1.2023489705848524E-2</v>
      </c>
      <c r="H124" s="11">
        <f t="shared" si="6"/>
        <v>566.9916357848972</v>
      </c>
      <c r="I124" s="3">
        <f t="shared" si="7"/>
        <v>154.23214309300167</v>
      </c>
      <c r="J124" s="3">
        <f>I124/MAXA($I$6:I123)-1</f>
        <v>1.2023489705848434E-2</v>
      </c>
    </row>
    <row r="125" spans="1:10" x14ac:dyDescent="0.25">
      <c r="A125" s="8">
        <v>42005</v>
      </c>
      <c r="B125" s="9">
        <v>2.29E-2</v>
      </c>
      <c r="C125" s="9">
        <v>-3.1040805790470194E-2</v>
      </c>
      <c r="D125" s="3">
        <f t="shared" si="4"/>
        <v>167.55575121318614</v>
      </c>
      <c r="E125" s="3">
        <f>D125/MAXA($D$6:D124)-1</f>
        <v>2.289999999999992E-2</v>
      </c>
      <c r="F125" s="10">
        <f>'L4'!Q123</f>
        <v>1.8362041788548149E-2</v>
      </c>
      <c r="G125" s="10">
        <f t="shared" si="5"/>
        <v>7.2434644386545691E-3</v>
      </c>
      <c r="H125" s="11">
        <f t="shared" si="6"/>
        <v>577.40275989493671</v>
      </c>
      <c r="I125" s="3">
        <f t="shared" si="7"/>
        <v>155.3493181367933</v>
      </c>
      <c r="J125" s="3">
        <f>I125/MAXA($I$6:I124)-1</f>
        <v>7.2434644386545344E-3</v>
      </c>
    </row>
    <row r="126" spans="1:10" x14ac:dyDescent="0.25">
      <c r="A126" s="8">
        <v>42036</v>
      </c>
      <c r="B126" s="9">
        <v>1.34E-2</v>
      </c>
      <c r="C126" s="9">
        <v>5.4892511014553946E-2</v>
      </c>
      <c r="D126" s="3">
        <f t="shared" si="4"/>
        <v>169.80099827944284</v>
      </c>
      <c r="E126" s="3">
        <f>D126/MAXA($D$6:D125)-1</f>
        <v>1.3400000000000079E-2</v>
      </c>
      <c r="F126" s="10">
        <f>'L4'!Q124</f>
        <v>1.221900208259691E-2</v>
      </c>
      <c r="G126" s="10">
        <f t="shared" si="5"/>
        <v>1.1004247327033295E-3</v>
      </c>
      <c r="H126" s="11">
        <f t="shared" si="6"/>
        <v>584.45804542059022</v>
      </c>
      <c r="I126" s="3">
        <f t="shared" si="7"/>
        <v>155.52026836867964</v>
      </c>
      <c r="J126" s="3">
        <f>I126/MAXA($I$6:I125)-1</f>
        <v>1.1004247327033312E-3</v>
      </c>
    </row>
    <row r="127" spans="1:10" x14ac:dyDescent="0.25">
      <c r="A127" s="8">
        <v>42064</v>
      </c>
      <c r="B127" s="9">
        <v>9.0000000000000011E-3</v>
      </c>
      <c r="C127" s="9">
        <v>-1.739610691375626E-2</v>
      </c>
      <c r="D127" s="3">
        <f t="shared" si="4"/>
        <v>171.32920726395781</v>
      </c>
      <c r="E127" s="3">
        <f>D127/MAXA($D$6:D126)-1</f>
        <v>8.999999999999897E-3</v>
      </c>
      <c r="F127" s="10">
        <f>'L4'!Q125</f>
        <v>3.3804729983595162E-2</v>
      </c>
      <c r="G127" s="10">
        <f t="shared" si="5"/>
        <v>2.2686152633701582E-2</v>
      </c>
      <c r="H127" s="11">
        <f t="shared" si="6"/>
        <v>604.21549183277307</v>
      </c>
      <c r="I127" s="3">
        <f t="shared" si="7"/>
        <v>159.04842491452575</v>
      </c>
      <c r="J127" s="3">
        <f>I127/MAXA($I$6:I126)-1</f>
        <v>2.2686152633701662E-2</v>
      </c>
    </row>
    <row r="128" spans="1:10" x14ac:dyDescent="0.25">
      <c r="A128" s="8">
        <v>42095</v>
      </c>
      <c r="B128" s="9">
        <v>-1.7000000000000001E-3</v>
      </c>
      <c r="C128" s="9">
        <v>8.5208197301247512E-3</v>
      </c>
      <c r="D128" s="3">
        <f t="shared" si="4"/>
        <v>171.03794761160907</v>
      </c>
      <c r="E128" s="3">
        <f>D128/MAXA($D$6:D127)-1</f>
        <v>-1.7000000000000348E-3</v>
      </c>
      <c r="F128" s="10">
        <f>'L4'!Q126</f>
        <v>1.7726119627006383E-2</v>
      </c>
      <c r="G128" s="10">
        <f t="shared" si="5"/>
        <v>6.6075422771128024E-3</v>
      </c>
      <c r="H128" s="11">
        <f t="shared" si="6"/>
        <v>614.92588792149138</v>
      </c>
      <c r="I128" s="3">
        <f t="shared" si="7"/>
        <v>160.09934410625669</v>
      </c>
      <c r="J128" s="3">
        <f>I128/MAXA($I$6:I127)-1</f>
        <v>6.607542277112799E-3</v>
      </c>
    </row>
    <row r="129" spans="1:10" x14ac:dyDescent="0.25">
      <c r="A129" s="8">
        <v>42125</v>
      </c>
      <c r="B129" s="9">
        <v>4.1999999999999997E-3</v>
      </c>
      <c r="C129" s="9">
        <v>1.0491382393316817E-2</v>
      </c>
      <c r="D129" s="3">
        <f t="shared" si="4"/>
        <v>171.75630699157782</v>
      </c>
      <c r="E129" s="3">
        <f>D129/MAXA($D$6:D128)-1</f>
        <v>2.4928599999998191E-3</v>
      </c>
      <c r="F129" s="10">
        <f>'L4'!Q127</f>
        <v>2.2550379219875474E-2</v>
      </c>
      <c r="G129" s="10">
        <f t="shared" si="5"/>
        <v>1.1431801869981894E-2</v>
      </c>
      <c r="H129" s="11">
        <f t="shared" si="6"/>
        <v>628.79269988623969</v>
      </c>
      <c r="I129" s="3">
        <f t="shared" si="7"/>
        <v>161.92956808759348</v>
      </c>
      <c r="J129" s="3">
        <f>I129/MAXA($I$6:I128)-1</f>
        <v>1.1431801869981939E-2</v>
      </c>
    </row>
    <row r="130" spans="1:10" x14ac:dyDescent="0.25">
      <c r="A130" s="8">
        <v>42156</v>
      </c>
      <c r="B130" s="9">
        <v>-1.47E-2</v>
      </c>
      <c r="C130" s="9">
        <v>-2.1011672375900514E-2</v>
      </c>
      <c r="D130" s="3">
        <f t="shared" si="4"/>
        <v>169.2314892788016</v>
      </c>
      <c r="E130" s="3">
        <f>D130/MAXA($D$6:D129)-1</f>
        <v>-1.4700000000000157E-2</v>
      </c>
      <c r="F130" s="10">
        <f>'L4'!Q128</f>
        <v>2.395330112721417E-2</v>
      </c>
      <c r="G130" s="10">
        <f t="shared" si="5"/>
        <v>1.2834723777320589E-2</v>
      </c>
      <c r="H130" s="11">
        <f t="shared" si="6"/>
        <v>643.85436077320878</v>
      </c>
      <c r="I130" s="3">
        <f t="shared" si="7"/>
        <v>164.00788936537856</v>
      </c>
      <c r="J130" s="3">
        <f>I130/MAXA($I$6:I129)-1</f>
        <v>1.2834723777320534E-2</v>
      </c>
    </row>
    <row r="131" spans="1:10" x14ac:dyDescent="0.25">
      <c r="A131" s="8">
        <v>42186</v>
      </c>
      <c r="B131" s="9">
        <v>1.1899999999999999E-2</v>
      </c>
      <c r="C131" s="9">
        <v>1.9742029696721453E-2</v>
      </c>
      <c r="D131" s="3">
        <f t="shared" si="4"/>
        <v>171.24534400121934</v>
      </c>
      <c r="E131" s="3">
        <f>D131/MAXA($D$6:D130)-1</f>
        <v>-2.9749300000001533E-3</v>
      </c>
      <c r="F131" s="10">
        <f>'L4'!Q129</f>
        <v>1.7028268761969539E-2</v>
      </c>
      <c r="G131" s="10">
        <f t="shared" si="5"/>
        <v>5.9096914120759583E-3</v>
      </c>
      <c r="H131" s="11">
        <f t="shared" si="6"/>
        <v>654.81808587202113</v>
      </c>
      <c r="I131" s="3">
        <f t="shared" si="7"/>
        <v>164.97712538067384</v>
      </c>
      <c r="J131" s="3">
        <f>I131/MAXA($I$6:I130)-1</f>
        <v>5.9096914120759791E-3</v>
      </c>
    </row>
    <row r="132" spans="1:10" x14ac:dyDescent="0.25">
      <c r="A132" s="8">
        <v>42217</v>
      </c>
      <c r="B132" s="9">
        <v>-1.46E-2</v>
      </c>
      <c r="C132" s="9">
        <v>-6.2580818167202845E-2</v>
      </c>
      <c r="D132" s="3">
        <f t="shared" si="4"/>
        <v>168.74516197880155</v>
      </c>
      <c r="E132" s="3">
        <f>D132/MAXA($D$6:D131)-1</f>
        <v>-1.7531496022000104E-2</v>
      </c>
      <c r="F132" s="10">
        <f>'L4'!Q130</f>
        <v>3.1261737026769917E-2</v>
      </c>
      <c r="G132" s="10">
        <f t="shared" si="5"/>
        <v>2.0143159676876337E-2</v>
      </c>
      <c r="H132" s="11">
        <f t="shared" si="6"/>
        <v>675.28883667292507</v>
      </c>
      <c r="I132" s="3">
        <f t="shared" si="7"/>
        <v>168.3002859602488</v>
      </c>
      <c r="J132" s="3">
        <f>I132/MAXA($I$6:I131)-1</f>
        <v>2.014315967687641E-2</v>
      </c>
    </row>
    <row r="133" spans="1:10" x14ac:dyDescent="0.25">
      <c r="A133" s="8">
        <v>42248</v>
      </c>
      <c r="B133" s="9">
        <v>-4.5999999999999999E-3</v>
      </c>
      <c r="C133" s="9">
        <v>-2.6442831573227132E-2</v>
      </c>
      <c r="D133" s="3">
        <f t="shared" si="4"/>
        <v>167.96893423369906</v>
      </c>
      <c r="E133" s="3">
        <f>D133/MAXA($D$6:D132)-1</f>
        <v>-2.2050851140298922E-2</v>
      </c>
      <c r="F133" s="10">
        <f>'L4'!Q131</f>
        <v>-0.11662658835931054</v>
      </c>
      <c r="G133" s="10">
        <f t="shared" si="5"/>
        <v>-0.12774516570920413</v>
      </c>
      <c r="H133" s="11">
        <f t="shared" si="6"/>
        <v>596.53220349463413</v>
      </c>
      <c r="I133" s="3">
        <f t="shared" si="7"/>
        <v>146.80073804135037</v>
      </c>
      <c r="J133" s="3">
        <f>I133/MAXA($I$6:I132)-1</f>
        <v>-0.12774516570920413</v>
      </c>
    </row>
    <row r="134" spans="1:10" x14ac:dyDescent="0.25">
      <c r="A134" s="8">
        <v>42278</v>
      </c>
      <c r="B134" s="9">
        <v>8.0000000000000002E-3</v>
      </c>
      <c r="C134" s="9">
        <v>8.2983117760394132E-2</v>
      </c>
      <c r="D134" s="3">
        <f t="shared" si="4"/>
        <v>169.31268570756865</v>
      </c>
      <c r="E134" s="3">
        <f>D134/MAXA($D$6:D133)-1</f>
        <v>-1.4227257949421257E-2</v>
      </c>
      <c r="F134" s="10">
        <f>'L4'!Q132</f>
        <v>4.2435014441235284E-2</v>
      </c>
      <c r="G134" s="10">
        <f t="shared" si="5"/>
        <v>3.1316437091341701E-2</v>
      </c>
      <c r="H134" s="11">
        <f t="shared" si="6"/>
        <v>621.84605616459089</v>
      </c>
      <c r="I134" s="3">
        <f t="shared" si="7"/>
        <v>151.39801411918486</v>
      </c>
      <c r="J134" s="3">
        <f>I134/MAXA($I$6:I133)-1</f>
        <v>-0.10042925206351772</v>
      </c>
    </row>
    <row r="135" spans="1:10" x14ac:dyDescent="0.25">
      <c r="A135" s="8">
        <v>42309</v>
      </c>
      <c r="B135" s="9">
        <v>1.6399999999999998E-2</v>
      </c>
      <c r="C135" s="9">
        <v>5.0486926072412786E-4</v>
      </c>
      <c r="D135" s="3">
        <f t="shared" ref="D135:D149" si="8">D134*(1+B135)</f>
        <v>172.08941375317278</v>
      </c>
      <c r="E135" s="3">
        <f>D135/MAXA($D$6:D134)-1</f>
        <v>1.9394150202083349E-3</v>
      </c>
      <c r="F135" s="10">
        <f>'L4'!Q133</f>
        <v>4.1661962289714354E-2</v>
      </c>
      <c r="G135" s="10">
        <f t="shared" si="5"/>
        <v>3.0543384939820773E-2</v>
      </c>
      <c r="H135" s="11">
        <f t="shared" si="6"/>
        <v>647.75338310652762</v>
      </c>
      <c r="I135" s="3">
        <f t="shared" si="7"/>
        <v>156.02222194355153</v>
      </c>
      <c r="J135" s="3">
        <f>I135/MAXA($I$6:I134)-1</f>
        <v>-7.2953316428691406E-2</v>
      </c>
    </row>
    <row r="136" spans="1:10" x14ac:dyDescent="0.25">
      <c r="A136" s="8">
        <v>42339</v>
      </c>
      <c r="B136" s="9">
        <v>-5.0000000000000001E-3</v>
      </c>
      <c r="C136" s="9">
        <v>-1.7530185176314439E-2</v>
      </c>
      <c r="D136" s="3">
        <f t="shared" si="8"/>
        <v>171.22896668440691</v>
      </c>
      <c r="E136" s="3">
        <f>D136/MAXA($D$6:D135)-1</f>
        <v>-5.0000000000000044E-3</v>
      </c>
      <c r="F136" s="10">
        <f>'L4'!Q134</f>
        <v>2.3068348908530486E-2</v>
      </c>
      <c r="G136" s="10">
        <f t="shared" ref="G136:G149" si="9">F136-$L$5</f>
        <v>1.1949771558636905E-2</v>
      </c>
      <c r="H136" s="11">
        <f t="shared" si="6"/>
        <v>662.69598415471</v>
      </c>
      <c r="I136" s="3">
        <f t="shared" si="7"/>
        <v>157.88665185384792</v>
      </c>
      <c r="J136" s="3">
        <f>I136/MAXA($I$6:I135)-1</f>
        <v>-6.1875320335822215E-2</v>
      </c>
    </row>
    <row r="137" spans="1:10" x14ac:dyDescent="0.25">
      <c r="A137" s="8">
        <v>42370</v>
      </c>
      <c r="B137" s="9">
        <v>-1.0500000000000001E-2</v>
      </c>
      <c r="C137" s="9">
        <v>-5.073532197294639E-2</v>
      </c>
      <c r="D137" s="3">
        <f t="shared" si="8"/>
        <v>169.43106253422064</v>
      </c>
      <c r="E137" s="3">
        <f>D137/MAXA($D$6:D136)-1</f>
        <v>-1.5447499999999947E-2</v>
      </c>
      <c r="F137" s="10">
        <f>'L4'!Q135</f>
        <v>1.9179890121749189E-2</v>
      </c>
      <c r="G137" s="10">
        <f t="shared" si="9"/>
        <v>8.0613127718556082E-3</v>
      </c>
      <c r="H137" s="11">
        <f t="shared" ref="H137:H149" si="10">H136*(1+F137)</f>
        <v>675.40642031492177</v>
      </c>
      <c r="I137" s="3">
        <f t="shared" ref="I137:I149" si="11">(1+G137)*I136</f>
        <v>159.15942553694288</v>
      </c>
      <c r="J137" s="3">
        <f>I137/MAXA($I$6:I136)-1</f>
        <v>-5.4312803874052351E-2</v>
      </c>
    </row>
    <row r="138" spans="1:10" x14ac:dyDescent="0.25">
      <c r="A138" s="8">
        <v>42401</v>
      </c>
      <c r="B138" s="9">
        <v>3.2000000000000002E-3</v>
      </c>
      <c r="C138" s="9">
        <v>-4.1283604302990717E-3</v>
      </c>
      <c r="D138" s="3">
        <f t="shared" si="8"/>
        <v>169.97324193433016</v>
      </c>
      <c r="E138" s="3">
        <f>D138/MAXA($D$6:D137)-1</f>
        <v>-1.2296931999999927E-2</v>
      </c>
      <c r="F138" s="10">
        <f>'L4'!Q136</f>
        <v>-1.816706657621096E-2</v>
      </c>
      <c r="G138" s="10">
        <f t="shared" si="9"/>
        <v>-2.928564392610454E-2</v>
      </c>
      <c r="H138" s="11">
        <f t="shared" si="10"/>
        <v>663.13626691106026</v>
      </c>
      <c r="I138" s="3">
        <f t="shared" si="11"/>
        <v>154.49833927318463</v>
      </c>
      <c r="J138" s="3">
        <f>I138/MAXA($I$6:I137)-1</f>
        <v>-8.2007862365273021E-2</v>
      </c>
    </row>
    <row r="139" spans="1:10" x14ac:dyDescent="0.25">
      <c r="A139" s="8">
        <v>42430</v>
      </c>
      <c r="B139" s="9">
        <v>2E-3</v>
      </c>
      <c r="C139" s="9">
        <v>6.5991114577365062E-2</v>
      </c>
      <c r="D139" s="3">
        <f t="shared" si="8"/>
        <v>170.31318841819882</v>
      </c>
      <c r="E139" s="3">
        <f>D139/MAXA($D$6:D138)-1</f>
        <v>-1.0321525863999925E-2</v>
      </c>
      <c r="F139" s="10">
        <f>'L4'!Q137</f>
        <v>3.4158792414685508E-2</v>
      </c>
      <c r="G139" s="10">
        <f t="shared" si="9"/>
        <v>2.3040215064791928E-2</v>
      </c>
      <c r="H139" s="11">
        <f t="shared" si="10"/>
        <v>685.78820099512473</v>
      </c>
      <c r="I139" s="3">
        <f t="shared" si="11"/>
        <v>158.058014237192</v>
      </c>
      <c r="J139" s="3">
        <f>I139/MAXA($I$6:I138)-1</f>
        <v>-6.0857126086380831E-2</v>
      </c>
    </row>
    <row r="140" spans="1:10" x14ac:dyDescent="0.25">
      <c r="A140" s="8">
        <v>42461</v>
      </c>
      <c r="B140" s="9">
        <v>3.7000000000000002E-3</v>
      </c>
      <c r="C140" s="9">
        <v>2.6993984808731941E-3</v>
      </c>
      <c r="D140" s="3">
        <f t="shared" si="8"/>
        <v>170.94334721534617</v>
      </c>
      <c r="E140" s="3">
        <f>D140/MAXA($D$6:D139)-1</f>
        <v>-6.6597155096966842E-3</v>
      </c>
      <c r="F140" s="10">
        <f>'L4'!Q138</f>
        <v>3.110470959710257E-2</v>
      </c>
      <c r="G140" s="10">
        <f t="shared" si="9"/>
        <v>1.998613224720899E-2</v>
      </c>
      <c r="H140" s="11">
        <f t="shared" si="10"/>
        <v>707.11944383219759</v>
      </c>
      <c r="I140" s="3">
        <f t="shared" si="11"/>
        <v>161.21698261246777</v>
      </c>
      <c r="J140" s="3">
        <f>I140/MAXA($I$6:I139)-1</f>
        <v>-4.2087292409319188E-2</v>
      </c>
    </row>
    <row r="141" spans="1:10" x14ac:dyDescent="0.25">
      <c r="A141" s="8">
        <v>42491</v>
      </c>
      <c r="B141" s="9">
        <v>5.6000000000000008E-3</v>
      </c>
      <c r="C141" s="9">
        <v>1.5324602357572603E-2</v>
      </c>
      <c r="D141" s="3">
        <f t="shared" si="8"/>
        <v>171.90062995975211</v>
      </c>
      <c r="E141" s="3">
        <f>D141/MAXA($D$6:D140)-1</f>
        <v>-1.0970099165509284E-3</v>
      </c>
      <c r="F141" s="10">
        <f>'L4'!Q139</f>
        <v>2.0876509647253457E-2</v>
      </c>
      <c r="G141" s="10">
        <f t="shared" si="9"/>
        <v>9.7579322973598767E-3</v>
      </c>
      <c r="H141" s="11">
        <f t="shared" si="10"/>
        <v>721.88162972312091</v>
      </c>
      <c r="I141" s="3">
        <f t="shared" si="11"/>
        <v>162.79012701398486</v>
      </c>
      <c r="J141" s="3">
        <f>I141/MAXA($I$6:I140)-1</f>
        <v>-3.2740045061868783E-2</v>
      </c>
    </row>
    <row r="142" spans="1:10" x14ac:dyDescent="0.25">
      <c r="A142" s="8">
        <v>42522</v>
      </c>
      <c r="B142" s="9">
        <v>1.5E-3</v>
      </c>
      <c r="C142" s="9">
        <v>9.1092112097812539E-4</v>
      </c>
      <c r="D142" s="3">
        <f t="shared" si="8"/>
        <v>172.15848090469174</v>
      </c>
      <c r="E142" s="3">
        <f>D142/MAXA($D$6:D141)-1</f>
        <v>4.0134456857421341E-4</v>
      </c>
      <c r="F142" s="10">
        <f>'L4'!Q140</f>
        <v>2.4664881705584996E-2</v>
      </c>
      <c r="G142" s="10">
        <f t="shared" si="9"/>
        <v>1.3546304355691416E-2</v>
      </c>
      <c r="H142" s="11">
        <f t="shared" si="10"/>
        <v>739.68675472567656</v>
      </c>
      <c r="I142" s="3">
        <f t="shared" si="11"/>
        <v>164.99533162061795</v>
      </c>
      <c r="J142" s="3">
        <f>I142/MAXA($I$6:I141)-1</f>
        <v>-1.9637247321204532E-2</v>
      </c>
    </row>
    <row r="143" spans="1:10" x14ac:dyDescent="0.25">
      <c r="A143" s="8">
        <v>42552</v>
      </c>
      <c r="B143" s="9">
        <v>1.3899999999999999E-2</v>
      </c>
      <c r="C143" s="9">
        <v>3.5609801125254359E-2</v>
      </c>
      <c r="D143" s="3">
        <f t="shared" si="8"/>
        <v>174.55148378926697</v>
      </c>
      <c r="E143" s="3">
        <f>D143/MAXA($D$6:D142)-1</f>
        <v>1.3900000000000023E-2</v>
      </c>
      <c r="F143" s="10">
        <f>'L4'!Q141</f>
        <v>1.9227776855518287E-2</v>
      </c>
      <c r="G143" s="10">
        <f t="shared" si="9"/>
        <v>8.1091995056247063E-3</v>
      </c>
      <c r="H143" s="11">
        <f t="shared" si="10"/>
        <v>753.90928658852431</v>
      </c>
      <c r="I143" s="3">
        <f t="shared" si="11"/>
        <v>166.33331168222622</v>
      </c>
      <c r="J143" s="3">
        <f>I143/MAXA($I$6:I142)-1</f>
        <v>-1.1687290171848885E-2</v>
      </c>
    </row>
    <row r="144" spans="1:10" x14ac:dyDescent="0.25">
      <c r="A144" s="8">
        <v>42583</v>
      </c>
      <c r="B144" s="9">
        <v>-4.0000000000000002E-4</v>
      </c>
      <c r="C144" s="9">
        <v>-1.2192431360480427E-3</v>
      </c>
      <c r="D144" s="3">
        <f t="shared" si="8"/>
        <v>174.48166319575128</v>
      </c>
      <c r="E144" s="3">
        <f>D144/MAXA($D$6:D143)-1</f>
        <v>-3.9999999999984492E-4</v>
      </c>
      <c r="F144" s="10">
        <f>'L4'!Q142</f>
        <v>2.6613392304446204E-2</v>
      </c>
      <c r="G144" s="10">
        <f t="shared" si="9"/>
        <v>1.5494814954552624E-2</v>
      </c>
      <c r="H144" s="11">
        <f t="shared" si="10"/>
        <v>773.97337019446991</v>
      </c>
      <c r="I144" s="3">
        <f t="shared" si="11"/>
        <v>168.91061556752024</v>
      </c>
      <c r="J144" s="3">
        <f>I144/MAXA($I$6:I143)-1</f>
        <v>3.626432384170819E-3</v>
      </c>
    </row>
    <row r="145" spans="1:10" x14ac:dyDescent="0.25">
      <c r="A145" s="8">
        <v>42614</v>
      </c>
      <c r="B145" s="9">
        <v>2.6000000000000003E-3</v>
      </c>
      <c r="C145" s="9">
        <v>-1.2344508443253854E-3</v>
      </c>
      <c r="D145" s="3">
        <f t="shared" si="8"/>
        <v>174.93531552006021</v>
      </c>
      <c r="E145" s="3">
        <f>D145/MAXA($D$6:D144)-1</f>
        <v>2.1989600000000831E-3</v>
      </c>
      <c r="F145" s="10">
        <f>'L4'!Q143</f>
        <v>1.6861293166998626E-2</v>
      </c>
      <c r="G145" s="10">
        <f t="shared" si="9"/>
        <v>5.7427158171050458E-3</v>
      </c>
      <c r="H145" s="11">
        <f t="shared" si="10"/>
        <v>787.02356209276888</v>
      </c>
      <c r="I145" s="3">
        <f t="shared" si="11"/>
        <v>169.88062123121679</v>
      </c>
      <c r="J145" s="3">
        <f>I145/MAXA($I$6:I144)-1</f>
        <v>5.7427158171050596E-3</v>
      </c>
    </row>
    <row r="146" spans="1:10" x14ac:dyDescent="0.25">
      <c r="A146" s="8">
        <v>42644</v>
      </c>
      <c r="B146" s="9">
        <v>-6.9999999999999999E-4</v>
      </c>
      <c r="C146" s="9">
        <v>-1.9425679279557517E-2</v>
      </c>
      <c r="D146" s="3">
        <f t="shared" si="8"/>
        <v>174.81286079919616</v>
      </c>
      <c r="E146" s="3">
        <f>D146/MAXA($D$6:D145)-1</f>
        <v>-7.0000000000003393E-4</v>
      </c>
      <c r="F146" s="10">
        <f>'L4'!Q144</f>
        <v>2.1886345042796958E-2</v>
      </c>
      <c r="G146" s="10">
        <f t="shared" si="9"/>
        <v>1.0767767692903378E-2</v>
      </c>
      <c r="H146" s="11">
        <f t="shared" si="10"/>
        <v>804.24863132954226</v>
      </c>
      <c r="I146" s="3">
        <f t="shared" si="11"/>
        <v>171.70985629616067</v>
      </c>
      <c r="J146" s="3">
        <f>I146/MAXA($I$6:I145)-1</f>
        <v>1.076776769290344E-2</v>
      </c>
    </row>
    <row r="147" spans="1:10" x14ac:dyDescent="0.25">
      <c r="A147" s="8">
        <v>42675</v>
      </c>
      <c r="B147" s="9">
        <v>1.6999999999999999E-3</v>
      </c>
      <c r="C147" s="9">
        <v>3.4174522187570444E-2</v>
      </c>
      <c r="D147" s="3">
        <f t="shared" si="8"/>
        <v>175.1100426625548</v>
      </c>
      <c r="E147" s="3">
        <f>D147/MAXA($D$6:D146)-1</f>
        <v>9.9881000000001663E-4</v>
      </c>
      <c r="F147" s="10">
        <f>'L4'!Q145</f>
        <v>1.7969543806609565E-2</v>
      </c>
      <c r="G147" s="10">
        <f t="shared" si="9"/>
        <v>6.8509664567159845E-3</v>
      </c>
      <c r="H147" s="11">
        <f t="shared" si="10"/>
        <v>818.70061234162438</v>
      </c>
      <c r="I147" s="3">
        <f t="shared" si="11"/>
        <v>172.8862347619332</v>
      </c>
      <c r="J147" s="3">
        <f>I147/MAXA($I$6:I146)-1</f>
        <v>6.8509664567160122E-3</v>
      </c>
    </row>
    <row r="148" spans="1:10" x14ac:dyDescent="0.25">
      <c r="A148" s="8">
        <v>42705</v>
      </c>
      <c r="B148" s="9">
        <v>1.03E-2</v>
      </c>
      <c r="C148" s="9">
        <v>1.8200762196895148E-2</v>
      </c>
      <c r="D148" s="3">
        <f t="shared" si="8"/>
        <v>176.91367610197912</v>
      </c>
      <c r="E148" s="3">
        <f>D148/MAXA($D$6:D147)-1</f>
        <v>1.0299999999999976E-2</v>
      </c>
      <c r="F148" s="10">
        <f>'L4'!Q146</f>
        <v>2.5819296226257813E-2</v>
      </c>
      <c r="G148" s="10">
        <f t="shared" si="9"/>
        <v>1.4700718876364233E-2</v>
      </c>
      <c r="H148" s="11">
        <f t="shared" si="10"/>
        <v>839.83888597229145</v>
      </c>
      <c r="I148" s="3">
        <f t="shared" si="11"/>
        <v>175.42778669676147</v>
      </c>
      <c r="J148" s="3">
        <f>I148/MAXA($I$6:I147)-1</f>
        <v>1.4700718876364149E-2</v>
      </c>
    </row>
    <row r="149" spans="1:10" x14ac:dyDescent="0.25">
      <c r="A149" s="8">
        <v>42736</v>
      </c>
      <c r="B149" s="9">
        <v>5.9999999999999995E-4</v>
      </c>
      <c r="C149" s="9">
        <v>2.3E-2</v>
      </c>
      <c r="D149" s="3">
        <f t="shared" si="8"/>
        <v>177.01982430764031</v>
      </c>
      <c r="E149" s="3">
        <f>D149/MAXA($D$6:D148)-1</f>
        <v>5.9999999999993392E-4</v>
      </c>
      <c r="F149" s="10">
        <f>'L4'!Q147</f>
        <v>2.0193527193248607E-2</v>
      </c>
      <c r="G149" s="10">
        <f t="shared" si="9"/>
        <v>9.074949843355027E-3</v>
      </c>
      <c r="H149" s="11">
        <f t="shared" si="10"/>
        <v>856.79819535412048</v>
      </c>
      <c r="I149" s="3">
        <f t="shared" si="11"/>
        <v>177.01978506216537</v>
      </c>
      <c r="J149" s="3">
        <f>I149/MAXA($I$6:I148)-1</f>
        <v>9.0749498433551068E-3</v>
      </c>
    </row>
    <row r="150" spans="1:10" x14ac:dyDescent="0.25">
      <c r="F150" s="10"/>
      <c r="G150" s="10"/>
    </row>
  </sheetData>
  <pageMargins left="0.75" right="0.75" top="1" bottom="1" header="0.5" footer="0.5"/>
  <pageSetup paperSize="9" orientation="portrait" horizontalDpi="4294967292" verticalDpi="4294967292"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39</vt:i4>
      </vt:variant>
    </vt:vector>
  </HeadingPairs>
  <TitlesOfParts>
    <vt:vector size="39" baseType="lpstr">
      <vt:lpstr>Ark1</vt:lpstr>
      <vt:lpstr>Exp.1</vt:lpstr>
      <vt:lpstr>Exp. 2</vt:lpstr>
      <vt:lpstr>L1</vt:lpstr>
      <vt:lpstr>L1-Analysis</vt:lpstr>
      <vt:lpstr>L2</vt:lpstr>
      <vt:lpstr>L2-analysis</vt:lpstr>
      <vt:lpstr>L4</vt:lpstr>
      <vt:lpstr>L4-analysis </vt:lpstr>
      <vt:lpstr>L6</vt:lpstr>
      <vt:lpstr>L6-analysis</vt:lpstr>
      <vt:lpstr>L8</vt:lpstr>
      <vt:lpstr>L8-analysis</vt:lpstr>
      <vt:lpstr>L10</vt:lpstr>
      <vt:lpstr>L10-analysis</vt:lpstr>
      <vt:lpstr>L1 (2)</vt:lpstr>
      <vt:lpstr>L1-analysis (2)</vt:lpstr>
      <vt:lpstr>L2 (2)</vt:lpstr>
      <vt:lpstr>L2-analysis (2)</vt:lpstr>
      <vt:lpstr>L4 (2)</vt:lpstr>
      <vt:lpstr>L4-Analysis</vt:lpstr>
      <vt:lpstr>L6 (2)</vt:lpstr>
      <vt:lpstr>L6-analysis (2)</vt:lpstr>
      <vt:lpstr>L8 (2)</vt:lpstr>
      <vt:lpstr>L8-analysis </vt:lpstr>
      <vt:lpstr>L10 (2)</vt:lpstr>
      <vt:lpstr>L10-analysis  </vt:lpstr>
      <vt:lpstr>L1 (3)</vt:lpstr>
      <vt:lpstr>L1-analysis (3)</vt:lpstr>
      <vt:lpstr>L2 (3)</vt:lpstr>
      <vt:lpstr>L2-analysis (3)</vt:lpstr>
      <vt:lpstr>L4 (3)</vt:lpstr>
      <vt:lpstr>L4-analysis  (2)</vt:lpstr>
      <vt:lpstr>L6 (3)</vt:lpstr>
      <vt:lpstr>L6-analysis  </vt:lpstr>
      <vt:lpstr>L8 (3)</vt:lpstr>
      <vt:lpstr>L8-analysis  </vt:lpstr>
      <vt:lpstr>L10 (3)</vt:lpstr>
      <vt:lpstr>L10-analysis   (2)</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Anders Kristiansen</dc:creator>
  <cp:lastModifiedBy>Simen Joo Østlyngen</cp:lastModifiedBy>
  <dcterms:created xsi:type="dcterms:W3CDTF">2017-03-02T08:58:07Z</dcterms:created>
  <dcterms:modified xsi:type="dcterms:W3CDTF">2017-08-11T13:15:59Z</dcterms:modified>
</cp:coreProperties>
</file>